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T105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G87" i="51"/>
  <c r="F87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3" i="51"/>
  <c r="V83" i="51"/>
  <c r="N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S73" i="51" s="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Q80" i="51"/>
  <c r="P80" i="51"/>
  <c r="H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R73" i="51" s="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S105" i="51" s="1"/>
  <c r="R54" i="51"/>
  <c r="R105" i="51" s="1"/>
  <c r="Q54" i="51"/>
  <c r="P54" i="51"/>
  <c r="O54" i="51"/>
  <c r="O87" i="51" s="1"/>
  <c r="N54" i="51"/>
  <c r="N87" i="51" s="1"/>
  <c r="M54" i="51"/>
  <c r="M87" i="51" s="1"/>
  <c r="L54" i="51"/>
  <c r="L87" i="51" s="1"/>
  <c r="K54" i="51"/>
  <c r="J54" i="51"/>
  <c r="I54" i="51"/>
  <c r="H54" i="51"/>
  <c r="G54" i="51"/>
  <c r="F54" i="5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P104" i="51" s="1"/>
  <c r="O35" i="51"/>
  <c r="O104" i="51" s="1"/>
  <c r="N35" i="51"/>
  <c r="N104" i="51" s="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80" i="51" s="1"/>
  <c r="H27" i="51"/>
  <c r="G27" i="51"/>
  <c r="G103" i="51" s="1"/>
  <c r="F27" i="51"/>
  <c r="F103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N104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M73" i="50" s="1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Q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K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T73" i="50" s="1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U73" i="50" s="1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U105" i="50" s="1"/>
  <c r="T54" i="50"/>
  <c r="S54" i="50"/>
  <c r="R54" i="50"/>
  <c r="R105" i="50" s="1"/>
  <c r="Q54" i="50"/>
  <c r="Q105" i="50" s="1"/>
  <c r="P54" i="50"/>
  <c r="P87" i="50" s="1"/>
  <c r="O54" i="50"/>
  <c r="O87" i="50" s="1"/>
  <c r="N54" i="50"/>
  <c r="M54" i="50"/>
  <c r="M105" i="50" s="1"/>
  <c r="L54" i="50"/>
  <c r="K54" i="50"/>
  <c r="J54" i="50"/>
  <c r="J87" i="50" s="1"/>
  <c r="I54" i="50"/>
  <c r="I87" i="50" s="1"/>
  <c r="H54" i="50"/>
  <c r="H87" i="50" s="1"/>
  <c r="G54" i="50"/>
  <c r="G87" i="50" s="1"/>
  <c r="F54" i="50"/>
  <c r="E54" i="50"/>
  <c r="D54" i="50"/>
  <c r="C54" i="50"/>
  <c r="B54" i="50"/>
  <c r="B87" i="50" s="1"/>
  <c r="W35" i="50"/>
  <c r="W83" i="50" s="1"/>
  <c r="V35" i="50"/>
  <c r="V83" i="50" s="1"/>
  <c r="U35" i="50"/>
  <c r="U83" i="50" s="1"/>
  <c r="T35" i="50"/>
  <c r="S35" i="50"/>
  <c r="R35" i="50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B83" i="50" s="1"/>
  <c r="W27" i="50"/>
  <c r="V27" i="50"/>
  <c r="U27" i="50"/>
  <c r="T27" i="50"/>
  <c r="T80" i="50" s="1"/>
  <c r="S27" i="50"/>
  <c r="S80" i="50" s="1"/>
  <c r="R27" i="50"/>
  <c r="Q27" i="50"/>
  <c r="P27" i="50"/>
  <c r="O27" i="50"/>
  <c r="N27" i="50"/>
  <c r="M27" i="50"/>
  <c r="L27" i="50"/>
  <c r="L80" i="50" s="1"/>
  <c r="K27" i="50"/>
  <c r="J27" i="50"/>
  <c r="I27" i="50"/>
  <c r="I103" i="50" s="1"/>
  <c r="H27" i="50"/>
  <c r="G27" i="50"/>
  <c r="F27" i="50"/>
  <c r="F103" i="50" s="1"/>
  <c r="E27" i="50"/>
  <c r="E103" i="50" s="1"/>
  <c r="D27" i="50"/>
  <c r="D80" i="50" s="1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S105" i="49"/>
  <c r="R105" i="49"/>
  <c r="K105" i="49"/>
  <c r="J105" i="49"/>
  <c r="Q104" i="49"/>
  <c r="P104" i="49"/>
  <c r="I104" i="49"/>
  <c r="H104" i="49"/>
  <c r="W103" i="49"/>
  <c r="V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U87" i="49"/>
  <c r="T87" i="49"/>
  <c r="M87" i="49"/>
  <c r="L87" i="49"/>
  <c r="E87" i="49"/>
  <c r="D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L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Q73" i="49"/>
  <c r="I73" i="49"/>
  <c r="W54" i="49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80" i="49" s="1"/>
  <c r="V27" i="49"/>
  <c r="V80" i="49" s="1"/>
  <c r="U27" i="49"/>
  <c r="U103" i="49" s="1"/>
  <c r="T27" i="49"/>
  <c r="T103" i="49" s="1"/>
  <c r="S27" i="49"/>
  <c r="R27" i="49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J27" i="49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B27" i="49"/>
  <c r="A1" i="49"/>
  <c r="R38" i="48"/>
  <c r="Q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T180" i="4" s="1"/>
  <c r="S33" i="48"/>
  <c r="S38" i="48" s="1"/>
  <c r="R33" i="48"/>
  <c r="Q33" i="48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I180" i="4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P60" i="47"/>
  <c r="G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U52" i="47" s="1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G52" i="47" s="1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W52" i="47" s="1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I52" i="47" s="1"/>
  <c r="H53" i="47"/>
  <c r="G53" i="47"/>
  <c r="F53" i="47"/>
  <c r="E53" i="47"/>
  <c r="D53" i="47"/>
  <c r="C53" i="47"/>
  <c r="B53" i="47"/>
  <c r="W28" i="47"/>
  <c r="V28" i="47"/>
  <c r="U28" i="47"/>
  <c r="T28" i="47"/>
  <c r="T60" i="47" s="1"/>
  <c r="S28" i="47"/>
  <c r="S60" i="47" s="1"/>
  <c r="R28" i="47"/>
  <c r="Q28" i="47"/>
  <c r="P28" i="47"/>
  <c r="O28" i="47"/>
  <c r="O60" i="47" s="1"/>
  <c r="N28" i="47"/>
  <c r="M28" i="47"/>
  <c r="L28" i="47"/>
  <c r="L60" i="47" s="1"/>
  <c r="K28" i="47"/>
  <c r="K60" i="47" s="1"/>
  <c r="J28" i="47"/>
  <c r="I28" i="47"/>
  <c r="H28" i="47"/>
  <c r="H60" i="47" s="1"/>
  <c r="G28" i="47"/>
  <c r="F28" i="47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60" i="46"/>
  <c r="V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W52" i="46" s="1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L52" i="46" s="1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J52" i="46" s="1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V52" i="46"/>
  <c r="O52" i="46"/>
  <c r="W28" i="46"/>
  <c r="V28" i="46"/>
  <c r="U28" i="46"/>
  <c r="T28" i="46"/>
  <c r="S28" i="46"/>
  <c r="S60" i="46" s="1"/>
  <c r="R28" i="46"/>
  <c r="R60" i="46" s="1"/>
  <c r="Q28" i="46"/>
  <c r="P28" i="46"/>
  <c r="O28" i="46"/>
  <c r="O60" i="46" s="1"/>
  <c r="N28" i="46"/>
  <c r="N60" i="46" s="1"/>
  <c r="M28" i="46"/>
  <c r="L28" i="46"/>
  <c r="K28" i="46"/>
  <c r="K60" i="46" s="1"/>
  <c r="J28" i="46"/>
  <c r="J60" i="46" s="1"/>
  <c r="I28" i="46"/>
  <c r="H28" i="46"/>
  <c r="G28" i="46"/>
  <c r="G60" i="46" s="1"/>
  <c r="F28" i="46"/>
  <c r="F60" i="46" s="1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L69" i="45" s="1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F69" i="45" s="1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E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L52" i="45" s="1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U52" i="45" s="1"/>
  <c r="T56" i="45"/>
  <c r="T52" i="45" s="1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M52" i="45" s="1"/>
  <c r="L53" i="45"/>
  <c r="K53" i="45"/>
  <c r="J53" i="45"/>
  <c r="I53" i="45"/>
  <c r="H53" i="45"/>
  <c r="G53" i="45"/>
  <c r="F53" i="45"/>
  <c r="E53" i="45"/>
  <c r="D53" i="45"/>
  <c r="D52" i="45" s="1"/>
  <c r="C53" i="45"/>
  <c r="B53" i="45"/>
  <c r="E52" i="45"/>
  <c r="W28" i="45"/>
  <c r="W77" i="45" s="1"/>
  <c r="V28" i="45"/>
  <c r="V77" i="45" s="1"/>
  <c r="U28" i="45"/>
  <c r="U77" i="45" s="1"/>
  <c r="T28" i="45"/>
  <c r="T77" i="45" s="1"/>
  <c r="S28" i="45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J28" i="45"/>
  <c r="J60" i="45" s="1"/>
  <c r="I28" i="45"/>
  <c r="I60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B28" i="45"/>
  <c r="B60" i="45" s="1"/>
  <c r="A1" i="45"/>
  <c r="J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K33" i="44"/>
  <c r="K38" i="44" s="1"/>
  <c r="J33" i="44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B179" i="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D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V72" i="43"/>
  <c r="O72" i="43"/>
  <c r="N72" i="43"/>
  <c r="F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S63" i="43" s="1"/>
  <c r="R64" i="43"/>
  <c r="Q64" i="43"/>
  <c r="P64" i="43"/>
  <c r="O64" i="43"/>
  <c r="O63" i="43" s="1"/>
  <c r="N64" i="43"/>
  <c r="M64" i="43"/>
  <c r="M63" i="43" s="1"/>
  <c r="L64" i="43"/>
  <c r="K64" i="43"/>
  <c r="K63" i="43" s="1"/>
  <c r="J64" i="43"/>
  <c r="I64" i="43"/>
  <c r="H64" i="43"/>
  <c r="G64" i="43"/>
  <c r="F64" i="43"/>
  <c r="E64" i="43"/>
  <c r="D64" i="43"/>
  <c r="C64" i="43"/>
  <c r="C63" i="43" s="1"/>
  <c r="B64" i="43"/>
  <c r="W39" i="43"/>
  <c r="V39" i="43"/>
  <c r="U39" i="43"/>
  <c r="U72" i="43" s="1"/>
  <c r="T39" i="43"/>
  <c r="T72" i="43" s="1"/>
  <c r="S39" i="43"/>
  <c r="R39" i="43"/>
  <c r="Q39" i="43"/>
  <c r="P39" i="43"/>
  <c r="O39" i="43"/>
  <c r="N39" i="43"/>
  <c r="M39" i="43"/>
  <c r="M72" i="43" s="1"/>
  <c r="L39" i="43"/>
  <c r="L72" i="43" s="1"/>
  <c r="K39" i="43"/>
  <c r="J39" i="43"/>
  <c r="I39" i="43"/>
  <c r="I90" i="43" s="1"/>
  <c r="H39" i="43"/>
  <c r="H90" i="43" s="1"/>
  <c r="G39" i="43"/>
  <c r="G72" i="43" s="1"/>
  <c r="F39" i="43"/>
  <c r="E39" i="43"/>
  <c r="E72" i="43" s="1"/>
  <c r="D39" i="43"/>
  <c r="D72" i="43" s="1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R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G63" i="42" s="1"/>
  <c r="F67" i="42"/>
  <c r="F63" i="42" s="1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V63" i="42" s="1"/>
  <c r="U64" i="42"/>
  <c r="T64" i="42"/>
  <c r="S64" i="42"/>
  <c r="S63" i="42" s="1"/>
  <c r="R64" i="42"/>
  <c r="Q64" i="42"/>
  <c r="P64" i="42"/>
  <c r="P63" i="42" s="1"/>
  <c r="O64" i="42"/>
  <c r="N64" i="42"/>
  <c r="N63" i="42" s="1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W72" i="42" s="1"/>
  <c r="V39" i="42"/>
  <c r="V90" i="42" s="1"/>
  <c r="U39" i="42"/>
  <c r="T39" i="42"/>
  <c r="T90" i="42" s="1"/>
  <c r="S39" i="42"/>
  <c r="S90" i="42" s="1"/>
  <c r="R39" i="42"/>
  <c r="R90" i="42" s="1"/>
  <c r="Q39" i="42"/>
  <c r="Q72" i="42" s="1"/>
  <c r="P39" i="42"/>
  <c r="P72" i="42" s="1"/>
  <c r="O39" i="42"/>
  <c r="O72" i="42" s="1"/>
  <c r="N39" i="42"/>
  <c r="M39" i="42"/>
  <c r="L39" i="42"/>
  <c r="K39" i="42"/>
  <c r="J39" i="42"/>
  <c r="J90" i="42" s="1"/>
  <c r="I39" i="42"/>
  <c r="I90" i="42" s="1"/>
  <c r="H39" i="42"/>
  <c r="H72" i="42" s="1"/>
  <c r="G39" i="42"/>
  <c r="G72" i="42" s="1"/>
  <c r="F39" i="42"/>
  <c r="F90" i="42" s="1"/>
  <c r="E39" i="42"/>
  <c r="D39" i="42"/>
  <c r="C39" i="42"/>
  <c r="C90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J90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E72" i="41"/>
  <c r="D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C63" i="41" s="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E63" i="41" s="1"/>
  <c r="D65" i="41"/>
  <c r="C65" i="41"/>
  <c r="B65" i="41"/>
  <c r="W64" i="41"/>
  <c r="V64" i="41"/>
  <c r="U64" i="41"/>
  <c r="U63" i="41" s="1"/>
  <c r="T64" i="41"/>
  <c r="S64" i="41"/>
  <c r="S63" i="41" s="1"/>
  <c r="R64" i="41"/>
  <c r="Q64" i="41"/>
  <c r="Q63" i="41" s="1"/>
  <c r="P64" i="41"/>
  <c r="O64" i="41"/>
  <c r="N64" i="41"/>
  <c r="M64" i="41"/>
  <c r="M63" i="41" s="1"/>
  <c r="L64" i="41"/>
  <c r="K64" i="41"/>
  <c r="K63" i="41" s="1"/>
  <c r="J64" i="41"/>
  <c r="I64" i="41"/>
  <c r="I63" i="41" s="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90" i="41" s="1"/>
  <c r="S39" i="41"/>
  <c r="S72" i="41" s="1"/>
  <c r="R39" i="41"/>
  <c r="R72" i="41" s="1"/>
  <c r="Q39" i="41"/>
  <c r="Q90" i="41" s="1"/>
  <c r="P39" i="41"/>
  <c r="O39" i="41"/>
  <c r="O90" i="41" s="1"/>
  <c r="N39" i="41"/>
  <c r="N90" i="41" s="1"/>
  <c r="M39" i="41"/>
  <c r="M90" i="41" s="1"/>
  <c r="L39" i="41"/>
  <c r="L90" i="41" s="1"/>
  <c r="K39" i="41"/>
  <c r="K72" i="41" s="1"/>
  <c r="J39" i="41"/>
  <c r="J72" i="41" s="1"/>
  <c r="I39" i="41"/>
  <c r="I90" i="41" s="1"/>
  <c r="H39" i="41"/>
  <c r="G39" i="41"/>
  <c r="G90" i="41" s="1"/>
  <c r="F39" i="41"/>
  <c r="F90" i="41" s="1"/>
  <c r="E39" i="41"/>
  <c r="E90" i="41" s="1"/>
  <c r="D39" i="41"/>
  <c r="C39" i="41"/>
  <c r="C72" i="41" s="1"/>
  <c r="B39" i="41"/>
  <c r="B72" i="41" s="1"/>
  <c r="A1" i="41"/>
  <c r="O38" i="40"/>
  <c r="I38" i="40"/>
  <c r="G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U33" i="40"/>
  <c r="U38" i="40" s="1"/>
  <c r="U178" i="4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H33" i="40"/>
  <c r="H38" i="40" s="1"/>
  <c r="G33" i="40"/>
  <c r="F33" i="40"/>
  <c r="F38" i="40" s="1"/>
  <c r="F178" i="4" s="1"/>
  <c r="E33" i="40"/>
  <c r="E38" i="40" s="1"/>
  <c r="D33" i="40"/>
  <c r="D38" i="40" s="1"/>
  <c r="C33" i="40"/>
  <c r="C38" i="40" s="1"/>
  <c r="C178" i="4" s="1"/>
  <c r="B33" i="40"/>
  <c r="B38" i="40" s="1"/>
  <c r="B178" i="4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F80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T63" i="39"/>
  <c r="B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W51" i="39" s="1"/>
  <c r="V52" i="39"/>
  <c r="U52" i="39"/>
  <c r="T52" i="39"/>
  <c r="S52" i="39"/>
  <c r="R52" i="39"/>
  <c r="Q52" i="39"/>
  <c r="P52" i="39"/>
  <c r="O52" i="39"/>
  <c r="O51" i="39" s="1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80" i="39" s="1"/>
  <c r="V27" i="39"/>
  <c r="V63" i="39" s="1"/>
  <c r="U27" i="39"/>
  <c r="T27" i="39"/>
  <c r="S27" i="39"/>
  <c r="S63" i="39" s="1"/>
  <c r="R27" i="39"/>
  <c r="Q27" i="39"/>
  <c r="P27" i="39"/>
  <c r="P63" i="39" s="1"/>
  <c r="O27" i="39"/>
  <c r="N27" i="39"/>
  <c r="N63" i="39" s="1"/>
  <c r="M27" i="39"/>
  <c r="L27" i="39"/>
  <c r="L80" i="39" s="1"/>
  <c r="K27" i="39"/>
  <c r="J27" i="39"/>
  <c r="J63" i="39" s="1"/>
  <c r="I27" i="39"/>
  <c r="H27" i="39"/>
  <c r="H63" i="39" s="1"/>
  <c r="G27" i="39"/>
  <c r="G63" i="39" s="1"/>
  <c r="F27" i="39"/>
  <c r="F63" i="39" s="1"/>
  <c r="E27" i="39"/>
  <c r="D27" i="39"/>
  <c r="C27" i="39"/>
  <c r="B27" i="39"/>
  <c r="W24" i="39"/>
  <c r="V24" i="39"/>
  <c r="V60" i="39" s="1"/>
  <c r="U24" i="39"/>
  <c r="U60" i="39" s="1"/>
  <c r="T24" i="39"/>
  <c r="T60" i="39" s="1"/>
  <c r="S24" i="39"/>
  <c r="R24" i="39"/>
  <c r="R60" i="39" s="1"/>
  <c r="Q24" i="39"/>
  <c r="Q60" i="39" s="1"/>
  <c r="P24" i="39"/>
  <c r="O24" i="39"/>
  <c r="N24" i="39"/>
  <c r="N60" i="39" s="1"/>
  <c r="M24" i="39"/>
  <c r="M60" i="39" s="1"/>
  <c r="L24" i="39"/>
  <c r="L79" i="39" s="1"/>
  <c r="K24" i="39"/>
  <c r="J24" i="39"/>
  <c r="J60" i="39" s="1"/>
  <c r="I24" i="39"/>
  <c r="I60" i="39" s="1"/>
  <c r="H24" i="39"/>
  <c r="G24" i="39"/>
  <c r="F24" i="39"/>
  <c r="F60" i="39" s="1"/>
  <c r="E24" i="39"/>
  <c r="E60" i="39" s="1"/>
  <c r="D24" i="39"/>
  <c r="D60" i="39" s="1"/>
  <c r="C24" i="39"/>
  <c r="B24" i="39"/>
  <c r="B60" i="39" s="1"/>
  <c r="W16" i="39"/>
  <c r="W57" i="39" s="1"/>
  <c r="V16" i="39"/>
  <c r="V57" i="39" s="1"/>
  <c r="U16" i="39"/>
  <c r="T16" i="39"/>
  <c r="T57" i="39" s="1"/>
  <c r="S16" i="39"/>
  <c r="S57" i="39" s="1"/>
  <c r="R16" i="39"/>
  <c r="R57" i="39" s="1"/>
  <c r="Q16" i="39"/>
  <c r="P16" i="39"/>
  <c r="P78" i="39" s="1"/>
  <c r="O16" i="39"/>
  <c r="O57" i="39" s="1"/>
  <c r="N16" i="39"/>
  <c r="N57" i="39" s="1"/>
  <c r="M16" i="39"/>
  <c r="M57" i="39" s="1"/>
  <c r="L16" i="39"/>
  <c r="L78" i="39" s="1"/>
  <c r="K16" i="39"/>
  <c r="K57" i="39" s="1"/>
  <c r="J16" i="39"/>
  <c r="J57" i="39" s="1"/>
  <c r="I16" i="39"/>
  <c r="H16" i="39"/>
  <c r="H57" i="39" s="1"/>
  <c r="G16" i="39"/>
  <c r="F16" i="39"/>
  <c r="F57" i="39" s="1"/>
  <c r="E16" i="39"/>
  <c r="E57" i="39" s="1"/>
  <c r="D16" i="39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P79" i="38"/>
  <c r="F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M51" i="38" s="1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V63" i="38"/>
  <c r="U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S60" i="38"/>
  <c r="P60" i="38"/>
  <c r="K60" i="38"/>
  <c r="H60" i="38"/>
  <c r="C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J57" i="38"/>
  <c r="I57" i="38"/>
  <c r="D57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V51" i="38" s="1"/>
  <c r="U55" i="38"/>
  <c r="T55" i="38"/>
  <c r="S55" i="38"/>
  <c r="R55" i="38"/>
  <c r="Q55" i="38"/>
  <c r="P55" i="38"/>
  <c r="O55" i="38"/>
  <c r="N55" i="38"/>
  <c r="N51" i="38" s="1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F51" i="38" s="1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U51" i="38"/>
  <c r="E51" i="38"/>
  <c r="W27" i="38"/>
  <c r="V27" i="38"/>
  <c r="V80" i="38" s="1"/>
  <c r="U27" i="38"/>
  <c r="T27" i="38"/>
  <c r="S27" i="38"/>
  <c r="S63" i="38" s="1"/>
  <c r="R27" i="38"/>
  <c r="R63" i="38" s="1"/>
  <c r="Q27" i="38"/>
  <c r="P27" i="38"/>
  <c r="P63" i="38" s="1"/>
  <c r="O27" i="38"/>
  <c r="N27" i="38"/>
  <c r="N63" i="38" s="1"/>
  <c r="M27" i="38"/>
  <c r="M63" i="38" s="1"/>
  <c r="L27" i="38"/>
  <c r="K27" i="38"/>
  <c r="K63" i="38" s="1"/>
  <c r="J27" i="38"/>
  <c r="J63" i="38" s="1"/>
  <c r="I27" i="38"/>
  <c r="H27" i="38"/>
  <c r="H80" i="38" s="1"/>
  <c r="G27" i="38"/>
  <c r="F27" i="38"/>
  <c r="F63" i="38" s="1"/>
  <c r="E27" i="38"/>
  <c r="E63" i="38" s="1"/>
  <c r="D27" i="38"/>
  <c r="C27" i="38"/>
  <c r="C63" i="38" s="1"/>
  <c r="B27" i="38"/>
  <c r="B63" i="38" s="1"/>
  <c r="W24" i="38"/>
  <c r="V24" i="38"/>
  <c r="U24" i="38"/>
  <c r="T24" i="38"/>
  <c r="S24" i="38"/>
  <c r="R24" i="38"/>
  <c r="Q24" i="38"/>
  <c r="P24" i="38"/>
  <c r="O24" i="38"/>
  <c r="N24" i="38"/>
  <c r="N79" i="38" s="1"/>
  <c r="M24" i="38"/>
  <c r="M79" i="38" s="1"/>
  <c r="L24" i="38"/>
  <c r="L79" i="38" s="1"/>
  <c r="K24" i="38"/>
  <c r="J24" i="38"/>
  <c r="I24" i="38"/>
  <c r="H24" i="38"/>
  <c r="G24" i="38"/>
  <c r="F24" i="38"/>
  <c r="E24" i="38"/>
  <c r="D24" i="38"/>
  <c r="C24" i="38"/>
  <c r="B24" i="38"/>
  <c r="W16" i="38"/>
  <c r="W57" i="38" s="1"/>
  <c r="V16" i="38"/>
  <c r="V57" i="38" s="1"/>
  <c r="U16" i="38"/>
  <c r="T16" i="38"/>
  <c r="T78" i="38" s="1"/>
  <c r="S16" i="38"/>
  <c r="R16" i="38"/>
  <c r="R57" i="38" s="1"/>
  <c r="Q16" i="38"/>
  <c r="Q57" i="38" s="1"/>
  <c r="P16" i="38"/>
  <c r="O16" i="38"/>
  <c r="O57" i="38" s="1"/>
  <c r="N16" i="38"/>
  <c r="N57" i="38" s="1"/>
  <c r="M16" i="38"/>
  <c r="M78" i="38" s="1"/>
  <c r="L16" i="38"/>
  <c r="L78" i="38" s="1"/>
  <c r="K16" i="38"/>
  <c r="J16" i="38"/>
  <c r="J78" i="38" s="1"/>
  <c r="I16" i="38"/>
  <c r="H16" i="38"/>
  <c r="G16" i="38"/>
  <c r="G57" i="38" s="1"/>
  <c r="F16" i="38"/>
  <c r="F57" i="38" s="1"/>
  <c r="E16" i="38"/>
  <c r="D16" i="38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M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T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N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H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B51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T51" i="37" s="1"/>
  <c r="S52" i="37"/>
  <c r="R52" i="37"/>
  <c r="Q52" i="37"/>
  <c r="P52" i="37"/>
  <c r="O52" i="37"/>
  <c r="O51" i="37" s="1"/>
  <c r="N52" i="37"/>
  <c r="M52" i="37"/>
  <c r="L52" i="37"/>
  <c r="L51" i="37" s="1"/>
  <c r="K52" i="37"/>
  <c r="J52" i="37"/>
  <c r="I52" i="37"/>
  <c r="H52" i="37"/>
  <c r="G52" i="37"/>
  <c r="F52" i="37"/>
  <c r="E52" i="37"/>
  <c r="D52" i="37"/>
  <c r="D51" i="37" s="1"/>
  <c r="C52" i="37"/>
  <c r="B52" i="37"/>
  <c r="W27" i="37"/>
  <c r="W80" i="37" s="1"/>
  <c r="V27" i="37"/>
  <c r="V80" i="37" s="1"/>
  <c r="U27" i="37"/>
  <c r="U80" i="37" s="1"/>
  <c r="T27" i="37"/>
  <c r="T80" i="37" s="1"/>
  <c r="S27" i="37"/>
  <c r="R27" i="37"/>
  <c r="R63" i="37" s="1"/>
  <c r="Q27" i="37"/>
  <c r="Q63" i="37" s="1"/>
  <c r="P27" i="37"/>
  <c r="P80" i="37" s="1"/>
  <c r="O27" i="37"/>
  <c r="O80" i="37" s="1"/>
  <c r="N27" i="37"/>
  <c r="N80" i="37" s="1"/>
  <c r="M27" i="37"/>
  <c r="M80" i="37" s="1"/>
  <c r="L27" i="37"/>
  <c r="L80" i="37" s="1"/>
  <c r="K27" i="37"/>
  <c r="J27" i="37"/>
  <c r="J63" i="37" s="1"/>
  <c r="I27" i="37"/>
  <c r="I63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B27" i="37"/>
  <c r="B63" i="37" s="1"/>
  <c r="W24" i="37"/>
  <c r="W60" i="37" s="1"/>
  <c r="V24" i="37"/>
  <c r="V79" i="37" s="1"/>
  <c r="U24" i="37"/>
  <c r="U79" i="37" s="1"/>
  <c r="T24" i="37"/>
  <c r="T79" i="37" s="1"/>
  <c r="S24" i="37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B24" i="37"/>
  <c r="B79" i="37" s="1"/>
  <c r="W16" i="37"/>
  <c r="V16" i="37"/>
  <c r="V57" i="37" s="1"/>
  <c r="U16" i="37"/>
  <c r="U57" i="37" s="1"/>
  <c r="T16" i="37"/>
  <c r="T78" i="37" s="1"/>
  <c r="S16" i="37"/>
  <c r="S78" i="37" s="1"/>
  <c r="R16" i="37"/>
  <c r="R78" i="37" s="1"/>
  <c r="Q16" i="37"/>
  <c r="Q78" i="37" s="1"/>
  <c r="P16" i="37"/>
  <c r="P78" i="37" s="1"/>
  <c r="O16" i="37"/>
  <c r="N16" i="37"/>
  <c r="N57" i="37" s="1"/>
  <c r="M16" i="37"/>
  <c r="M57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F16" i="37"/>
  <c r="F57" i="37" s="1"/>
  <c r="E16" i="37"/>
  <c r="E57" i="37" s="1"/>
  <c r="D16" i="37"/>
  <c r="D78" i="37" s="1"/>
  <c r="C16" i="37"/>
  <c r="C78" i="37" s="1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R63" i="35"/>
  <c r="P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G51" i="35" s="1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W51" i="35" s="1"/>
  <c r="V52" i="35"/>
  <c r="U52" i="35"/>
  <c r="T52" i="35"/>
  <c r="S52" i="35"/>
  <c r="R52" i="35"/>
  <c r="Q52" i="35"/>
  <c r="Q51" i="35" s="1"/>
  <c r="P52" i="35"/>
  <c r="O52" i="35"/>
  <c r="O51" i="35" s="1"/>
  <c r="N52" i="35"/>
  <c r="M52" i="35"/>
  <c r="L52" i="35"/>
  <c r="K52" i="35"/>
  <c r="J52" i="35"/>
  <c r="I52" i="35"/>
  <c r="I51" i="35" s="1"/>
  <c r="H52" i="35"/>
  <c r="G52" i="35"/>
  <c r="F52" i="35"/>
  <c r="E52" i="35"/>
  <c r="D52" i="35"/>
  <c r="C52" i="35"/>
  <c r="B52" i="35"/>
  <c r="W27" i="35"/>
  <c r="V27" i="35"/>
  <c r="V63" i="35" s="1"/>
  <c r="U27" i="35"/>
  <c r="U63" i="35" s="1"/>
  <c r="T27" i="35"/>
  <c r="T63" i="35" s="1"/>
  <c r="S27" i="35"/>
  <c r="S63" i="35" s="1"/>
  <c r="R27" i="35"/>
  <c r="Q27" i="35"/>
  <c r="P27" i="35"/>
  <c r="O27" i="35"/>
  <c r="N27" i="35"/>
  <c r="M27" i="35"/>
  <c r="M63" i="35" s="1"/>
  <c r="L27" i="35"/>
  <c r="K27" i="35"/>
  <c r="K63" i="35" s="1"/>
  <c r="J27" i="35"/>
  <c r="J63" i="35" s="1"/>
  <c r="I27" i="35"/>
  <c r="H27" i="35"/>
  <c r="G27" i="35"/>
  <c r="G63" i="35" s="1"/>
  <c r="F27" i="35"/>
  <c r="F63" i="35" s="1"/>
  <c r="E27" i="35"/>
  <c r="D27" i="35"/>
  <c r="D63" i="35" s="1"/>
  <c r="C27" i="35"/>
  <c r="B27" i="35"/>
  <c r="W24" i="35"/>
  <c r="V24" i="35"/>
  <c r="U24" i="35"/>
  <c r="T24" i="35"/>
  <c r="S24" i="35"/>
  <c r="R24" i="35"/>
  <c r="Q24" i="35"/>
  <c r="Q60" i="35" s="1"/>
  <c r="P24" i="35"/>
  <c r="P60" i="35" s="1"/>
  <c r="O24" i="35"/>
  <c r="N24" i="35"/>
  <c r="M24" i="35"/>
  <c r="L24" i="35"/>
  <c r="L60" i="35" s="1"/>
  <c r="K24" i="35"/>
  <c r="J24" i="35"/>
  <c r="J60" i="35" s="1"/>
  <c r="I24" i="35"/>
  <c r="I60" i="35" s="1"/>
  <c r="H24" i="35"/>
  <c r="H60" i="35" s="1"/>
  <c r="G24" i="35"/>
  <c r="G60" i="35" s="1"/>
  <c r="F24" i="35"/>
  <c r="E24" i="35"/>
  <c r="D24" i="35"/>
  <c r="C24" i="35"/>
  <c r="B24" i="35"/>
  <c r="W16" i="35"/>
  <c r="V16" i="35"/>
  <c r="V57" i="35" s="1"/>
  <c r="U16" i="35"/>
  <c r="T16" i="35"/>
  <c r="S16" i="35"/>
  <c r="R16" i="35"/>
  <c r="Q16" i="35"/>
  <c r="Q57" i="35" s="1"/>
  <c r="P16" i="35"/>
  <c r="P57" i="35" s="1"/>
  <c r="O16" i="35"/>
  <c r="O57" i="35" s="1"/>
  <c r="N16" i="35"/>
  <c r="M16" i="35"/>
  <c r="L16" i="35"/>
  <c r="K16" i="35"/>
  <c r="J16" i="35"/>
  <c r="J57" i="35" s="1"/>
  <c r="I16" i="35"/>
  <c r="I57" i="35" s="1"/>
  <c r="H16" i="35"/>
  <c r="G16" i="35"/>
  <c r="G57" i="35" s="1"/>
  <c r="F16" i="35"/>
  <c r="F57" i="35" s="1"/>
  <c r="E16" i="35"/>
  <c r="D16" i="35"/>
  <c r="C16" i="35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Q63" i="34"/>
  <c r="I63" i="34"/>
  <c r="H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G60" i="34"/>
  <c r="C60" i="34"/>
  <c r="B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U57" i="34"/>
  <c r="T57" i="34"/>
  <c r="W56" i="34"/>
  <c r="V56" i="34"/>
  <c r="U56" i="34"/>
  <c r="T56" i="34"/>
  <c r="S56" i="34"/>
  <c r="R56" i="34"/>
  <c r="Q56" i="34"/>
  <c r="Q51" i="34" s="1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I51" i="34" s="1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T63" i="34" s="1"/>
  <c r="S27" i="34"/>
  <c r="R27" i="34"/>
  <c r="Q27" i="34"/>
  <c r="Q80" i="34" s="1"/>
  <c r="P27" i="34"/>
  <c r="P80" i="34" s="1"/>
  <c r="O27" i="34"/>
  <c r="O63" i="34" s="1"/>
  <c r="N27" i="34"/>
  <c r="M27" i="34"/>
  <c r="M63" i="34" s="1"/>
  <c r="L27" i="34"/>
  <c r="L63" i="34" s="1"/>
  <c r="K27" i="34"/>
  <c r="J27" i="34"/>
  <c r="I27" i="34"/>
  <c r="H27" i="34"/>
  <c r="G27" i="34"/>
  <c r="G63" i="34" s="1"/>
  <c r="F27" i="34"/>
  <c r="E27" i="34"/>
  <c r="E63" i="34" s="1"/>
  <c r="D27" i="34"/>
  <c r="D63" i="34" s="1"/>
  <c r="C27" i="34"/>
  <c r="B27" i="34"/>
  <c r="W24" i="34"/>
  <c r="W60" i="34" s="1"/>
  <c r="V24" i="34"/>
  <c r="U24" i="34"/>
  <c r="T24" i="34"/>
  <c r="S24" i="34"/>
  <c r="S60" i="34" s="1"/>
  <c r="R24" i="34"/>
  <c r="R60" i="34" s="1"/>
  <c r="Q24" i="34"/>
  <c r="P24" i="34"/>
  <c r="P60" i="34" s="1"/>
  <c r="O24" i="34"/>
  <c r="O79" i="34" s="1"/>
  <c r="N24" i="34"/>
  <c r="N79" i="34" s="1"/>
  <c r="M24" i="34"/>
  <c r="M79" i="34" s="1"/>
  <c r="L24" i="34"/>
  <c r="K24" i="34"/>
  <c r="K60" i="34" s="1"/>
  <c r="J24" i="34"/>
  <c r="J60" i="34" s="1"/>
  <c r="I24" i="34"/>
  <c r="H24" i="34"/>
  <c r="H60" i="34" s="1"/>
  <c r="G24" i="34"/>
  <c r="F24" i="34"/>
  <c r="E24" i="34"/>
  <c r="D24" i="34"/>
  <c r="C24" i="34"/>
  <c r="B24" i="34"/>
  <c r="W16" i="34"/>
  <c r="V16" i="34"/>
  <c r="U16" i="34"/>
  <c r="T16" i="34"/>
  <c r="S16" i="34"/>
  <c r="S57" i="34" s="1"/>
  <c r="R16" i="34"/>
  <c r="Q16" i="34"/>
  <c r="Q57" i="34" s="1"/>
  <c r="P16" i="34"/>
  <c r="P57" i="34" s="1"/>
  <c r="O16" i="34"/>
  <c r="N16" i="34"/>
  <c r="M16" i="34"/>
  <c r="M78" i="34" s="1"/>
  <c r="L16" i="34"/>
  <c r="L78" i="34" s="1"/>
  <c r="K16" i="34"/>
  <c r="K57" i="34" s="1"/>
  <c r="J16" i="34"/>
  <c r="I16" i="34"/>
  <c r="I57" i="34" s="1"/>
  <c r="H16" i="34"/>
  <c r="H57" i="34" s="1"/>
  <c r="G16" i="34"/>
  <c r="F16" i="34"/>
  <c r="E16" i="34"/>
  <c r="E78" i="34" s="1"/>
  <c r="D16" i="34"/>
  <c r="D78" i="34" s="1"/>
  <c r="C16" i="34"/>
  <c r="C57" i="34" s="1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P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V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T57" i="33"/>
  <c r="M57" i="33"/>
  <c r="E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U27" i="33"/>
  <c r="U80" i="33" s="1"/>
  <c r="T27" i="33"/>
  <c r="T63" i="33" s="1"/>
  <c r="S27" i="33"/>
  <c r="S63" i="33" s="1"/>
  <c r="R27" i="33"/>
  <c r="Q27" i="33"/>
  <c r="Q80" i="33" s="1"/>
  <c r="P27" i="33"/>
  <c r="P80" i="33" s="1"/>
  <c r="O27" i="33"/>
  <c r="O80" i="33" s="1"/>
  <c r="N27" i="33"/>
  <c r="M27" i="33"/>
  <c r="M80" i="33" s="1"/>
  <c r="L27" i="33"/>
  <c r="L63" i="33" s="1"/>
  <c r="K27" i="33"/>
  <c r="K63" i="33" s="1"/>
  <c r="J27" i="33"/>
  <c r="I27" i="33"/>
  <c r="I80" i="33" s="1"/>
  <c r="H27" i="33"/>
  <c r="H80" i="33" s="1"/>
  <c r="G27" i="33"/>
  <c r="G80" i="33" s="1"/>
  <c r="F27" i="33"/>
  <c r="E27" i="33"/>
  <c r="E80" i="33" s="1"/>
  <c r="D27" i="33"/>
  <c r="C27" i="33"/>
  <c r="C63" i="33" s="1"/>
  <c r="B27" i="33"/>
  <c r="W24" i="33"/>
  <c r="W79" i="33" s="1"/>
  <c r="V24" i="33"/>
  <c r="V79" i="33" s="1"/>
  <c r="U24" i="33"/>
  <c r="T24" i="33"/>
  <c r="S24" i="33"/>
  <c r="S79" i="33" s="1"/>
  <c r="R24" i="33"/>
  <c r="R79" i="33" s="1"/>
  <c r="Q24" i="33"/>
  <c r="Q60" i="33" s="1"/>
  <c r="P24" i="33"/>
  <c r="O24" i="33"/>
  <c r="O79" i="33" s="1"/>
  <c r="N24" i="33"/>
  <c r="N79" i="33" s="1"/>
  <c r="M24" i="33"/>
  <c r="L24" i="33"/>
  <c r="K24" i="33"/>
  <c r="K79" i="33" s="1"/>
  <c r="J24" i="33"/>
  <c r="J79" i="33" s="1"/>
  <c r="I24" i="33"/>
  <c r="I79" i="33" s="1"/>
  <c r="H24" i="33"/>
  <c r="G24" i="33"/>
  <c r="G79" i="33" s="1"/>
  <c r="F24" i="33"/>
  <c r="F79" i="33" s="1"/>
  <c r="E24" i="33"/>
  <c r="D24" i="33"/>
  <c r="C24" i="33"/>
  <c r="C79" i="33" s="1"/>
  <c r="B24" i="33"/>
  <c r="B79" i="33" s="1"/>
  <c r="W16" i="33"/>
  <c r="W57" i="33" s="1"/>
  <c r="V16" i="33"/>
  <c r="U16" i="33"/>
  <c r="U78" i="33" s="1"/>
  <c r="T16" i="33"/>
  <c r="T78" i="33" s="1"/>
  <c r="S16" i="33"/>
  <c r="S78" i="33" s="1"/>
  <c r="R16" i="33"/>
  <c r="Q16" i="33"/>
  <c r="Q78" i="33" s="1"/>
  <c r="P16" i="33"/>
  <c r="O16" i="33"/>
  <c r="O57" i="33" s="1"/>
  <c r="N16" i="33"/>
  <c r="M16" i="33"/>
  <c r="M78" i="33" s="1"/>
  <c r="L16" i="33"/>
  <c r="L78" i="33" s="1"/>
  <c r="K16" i="33"/>
  <c r="K78" i="33" s="1"/>
  <c r="J16" i="33"/>
  <c r="I16" i="33"/>
  <c r="I78" i="33" s="1"/>
  <c r="H16" i="33"/>
  <c r="G16" i="33"/>
  <c r="G57" i="33" s="1"/>
  <c r="F16" i="33"/>
  <c r="E16" i="33"/>
  <c r="E78" i="33" s="1"/>
  <c r="D16" i="33"/>
  <c r="D78" i="33" s="1"/>
  <c r="C16" i="33"/>
  <c r="C78" i="33" s="1"/>
  <c r="B16" i="33"/>
  <c r="A1" i="33"/>
  <c r="Q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V176" i="4" s="1"/>
  <c r="U33" i="32"/>
  <c r="U38" i="32" s="1"/>
  <c r="U176" i="4" s="1"/>
  <c r="T33" i="32"/>
  <c r="T38" i="32" s="1"/>
  <c r="S33" i="32"/>
  <c r="S38" i="32" s="1"/>
  <c r="R33" i="32"/>
  <c r="R38" i="32" s="1"/>
  <c r="R176" i="4" s="1"/>
  <c r="Q33" i="32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121" i="4" s="1"/>
  <c r="H33" i="32"/>
  <c r="H38" i="32" s="1"/>
  <c r="G33" i="32"/>
  <c r="G121" i="4" s="1"/>
  <c r="F33" i="32"/>
  <c r="F38" i="32" s="1"/>
  <c r="F176" i="4" s="1"/>
  <c r="E33" i="32"/>
  <c r="E38" i="32" s="1"/>
  <c r="E176" i="4" s="1"/>
  <c r="D33" i="32"/>
  <c r="D121" i="4" s="1"/>
  <c r="C33" i="32"/>
  <c r="C38" i="32" s="1"/>
  <c r="B33" i="32"/>
  <c r="B38" i="32" s="1"/>
  <c r="B176" i="4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P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L99" i="31"/>
  <c r="E99" i="31"/>
  <c r="D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D94" i="31"/>
  <c r="C94" i="31"/>
  <c r="B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O84" i="31" s="1"/>
  <c r="N87" i="31"/>
  <c r="M87" i="31"/>
  <c r="M84" i="31" s="1"/>
  <c r="L87" i="31"/>
  <c r="K87" i="31"/>
  <c r="J87" i="31"/>
  <c r="I87" i="31"/>
  <c r="H87" i="31"/>
  <c r="G87" i="31"/>
  <c r="F87" i="31"/>
  <c r="E87" i="31"/>
  <c r="E84" i="31" s="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G84" i="31" s="1"/>
  <c r="F86" i="31"/>
  <c r="E86" i="31"/>
  <c r="D86" i="31"/>
  <c r="C86" i="31"/>
  <c r="B86" i="31"/>
  <c r="W85" i="31"/>
  <c r="W84" i="31" s="1"/>
  <c r="V85" i="31"/>
  <c r="V84" i="31" s="1"/>
  <c r="U85" i="31"/>
  <c r="U84" i="31" s="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V123" i="31" s="1"/>
  <c r="U66" i="31"/>
  <c r="T66" i="31"/>
  <c r="S66" i="31"/>
  <c r="R66" i="31"/>
  <c r="Q66" i="31"/>
  <c r="Q123" i="31" s="1"/>
  <c r="P66" i="31"/>
  <c r="O66" i="31"/>
  <c r="O105" i="31" s="1"/>
  <c r="N66" i="31"/>
  <c r="M66" i="31"/>
  <c r="L66" i="31"/>
  <c r="K66" i="31"/>
  <c r="K123" i="31" s="1"/>
  <c r="J66" i="31"/>
  <c r="I66" i="31"/>
  <c r="H66" i="31"/>
  <c r="H105" i="31" s="1"/>
  <c r="G66" i="31"/>
  <c r="G105" i="31" s="1"/>
  <c r="F66" i="31"/>
  <c r="F105" i="31" s="1"/>
  <c r="E66" i="31"/>
  <c r="D66" i="31"/>
  <c r="C66" i="31"/>
  <c r="B66" i="31"/>
  <c r="W45" i="31"/>
  <c r="V45" i="31"/>
  <c r="U45" i="31"/>
  <c r="U99" i="31" s="1"/>
  <c r="T45" i="31"/>
  <c r="T99" i="31" s="1"/>
  <c r="S45" i="31"/>
  <c r="R45" i="31"/>
  <c r="Q45" i="31"/>
  <c r="P45" i="31"/>
  <c r="P122" i="31" s="1"/>
  <c r="O45" i="31"/>
  <c r="O122" i="31" s="1"/>
  <c r="N45" i="31"/>
  <c r="M45" i="31"/>
  <c r="M99" i="31" s="1"/>
  <c r="L45" i="31"/>
  <c r="K45" i="31"/>
  <c r="K122" i="31" s="1"/>
  <c r="J45" i="31"/>
  <c r="I45" i="31"/>
  <c r="H45" i="31"/>
  <c r="G45" i="31"/>
  <c r="F45" i="31"/>
  <c r="E45" i="31"/>
  <c r="D45" i="31"/>
  <c r="C45" i="31"/>
  <c r="B45" i="31"/>
  <c r="W25" i="31"/>
  <c r="V25" i="31"/>
  <c r="U25" i="31"/>
  <c r="T25" i="31"/>
  <c r="T94" i="31" s="1"/>
  <c r="S25" i="31"/>
  <c r="S94" i="31" s="1"/>
  <c r="R25" i="31"/>
  <c r="R94" i="31" s="1"/>
  <c r="Q25" i="31"/>
  <c r="Q94" i="31" s="1"/>
  <c r="P25" i="31"/>
  <c r="P94" i="31" s="1"/>
  <c r="O25" i="31"/>
  <c r="O120" i="31" s="1"/>
  <c r="N25" i="31"/>
  <c r="M25" i="31"/>
  <c r="L25" i="31"/>
  <c r="L94" i="31" s="1"/>
  <c r="K25" i="31"/>
  <c r="K94" i="31" s="1"/>
  <c r="J25" i="31"/>
  <c r="J120" i="31" s="1"/>
  <c r="I25" i="31"/>
  <c r="I94" i="31" s="1"/>
  <c r="H25" i="31"/>
  <c r="H94" i="31" s="1"/>
  <c r="G25" i="31"/>
  <c r="F25" i="31"/>
  <c r="E25" i="31"/>
  <c r="E120" i="31" s="1"/>
  <c r="D25" i="31"/>
  <c r="C25" i="31"/>
  <c r="B25" i="31"/>
  <c r="W16" i="31"/>
  <c r="W90" i="31" s="1"/>
  <c r="V16" i="31"/>
  <c r="V90" i="31" s="1"/>
  <c r="U16" i="31"/>
  <c r="U119" i="31" s="1"/>
  <c r="T16" i="31"/>
  <c r="T90" i="31" s="1"/>
  <c r="S16" i="31"/>
  <c r="S90" i="31" s="1"/>
  <c r="R16" i="31"/>
  <c r="R90" i="31" s="1"/>
  <c r="Q16" i="31"/>
  <c r="Q90" i="31" s="1"/>
  <c r="P16" i="31"/>
  <c r="P90" i="31" s="1"/>
  <c r="O16" i="31"/>
  <c r="O90" i="31" s="1"/>
  <c r="N16" i="31"/>
  <c r="N90" i="31" s="1"/>
  <c r="M16" i="31"/>
  <c r="L16" i="31"/>
  <c r="L90" i="31" s="1"/>
  <c r="K16" i="31"/>
  <c r="K90" i="31" s="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D16" i="31"/>
  <c r="D119" i="31" s="1"/>
  <c r="C16" i="31"/>
  <c r="C119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K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T105" i="30"/>
  <c r="M105" i="30"/>
  <c r="L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R99" i="30"/>
  <c r="Q99" i="30"/>
  <c r="J99" i="30"/>
  <c r="I99" i="30"/>
  <c r="B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P94" i="30"/>
  <c r="O94" i="30"/>
  <c r="I94" i="30"/>
  <c r="H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V90" i="30"/>
  <c r="P90" i="30"/>
  <c r="N90" i="30"/>
  <c r="I90" i="30"/>
  <c r="H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T84" i="30" s="1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S84" i="30" s="1"/>
  <c r="R85" i="30"/>
  <c r="Q85" i="30"/>
  <c r="P85" i="30"/>
  <c r="O85" i="30"/>
  <c r="N85" i="30"/>
  <c r="M85" i="30"/>
  <c r="L85" i="30"/>
  <c r="L84" i="30" s="1"/>
  <c r="K85" i="30"/>
  <c r="J85" i="30"/>
  <c r="I85" i="30"/>
  <c r="H85" i="30"/>
  <c r="G85" i="30"/>
  <c r="F85" i="30"/>
  <c r="E85" i="30"/>
  <c r="D85" i="30"/>
  <c r="D84" i="30" s="1"/>
  <c r="C85" i="30"/>
  <c r="B85" i="30"/>
  <c r="W66" i="30"/>
  <c r="V66" i="30"/>
  <c r="V123" i="30" s="1"/>
  <c r="U66" i="30"/>
  <c r="T66" i="30"/>
  <c r="T123" i="30" s="1"/>
  <c r="S66" i="30"/>
  <c r="S105" i="30" s="1"/>
  <c r="R66" i="30"/>
  <c r="R123" i="30" s="1"/>
  <c r="Q66" i="30"/>
  <c r="P66" i="30"/>
  <c r="O66" i="30"/>
  <c r="N66" i="30"/>
  <c r="N123" i="30" s="1"/>
  <c r="M66" i="30"/>
  <c r="M123" i="30" s="1"/>
  <c r="L66" i="30"/>
  <c r="L123" i="30" s="1"/>
  <c r="K66" i="30"/>
  <c r="K105" i="30" s="1"/>
  <c r="J66" i="30"/>
  <c r="J123" i="30" s="1"/>
  <c r="I66" i="30"/>
  <c r="H66" i="30"/>
  <c r="G66" i="30"/>
  <c r="F66" i="30"/>
  <c r="F123" i="30" s="1"/>
  <c r="E66" i="30"/>
  <c r="E105" i="30" s="1"/>
  <c r="D66" i="30"/>
  <c r="D105" i="30" s="1"/>
  <c r="C66" i="30"/>
  <c r="C105" i="30" s="1"/>
  <c r="B66" i="30"/>
  <c r="W45" i="30"/>
  <c r="V45" i="30"/>
  <c r="U45" i="30"/>
  <c r="T45" i="30"/>
  <c r="S45" i="30"/>
  <c r="R45" i="30"/>
  <c r="Q45" i="30"/>
  <c r="P45" i="30"/>
  <c r="P122" i="30" s="1"/>
  <c r="O45" i="30"/>
  <c r="N45" i="30"/>
  <c r="M45" i="30"/>
  <c r="L45" i="30"/>
  <c r="L122" i="30" s="1"/>
  <c r="K45" i="30"/>
  <c r="K122" i="30" s="1"/>
  <c r="J45" i="30"/>
  <c r="J122" i="30" s="1"/>
  <c r="I45" i="30"/>
  <c r="H45" i="30"/>
  <c r="H122" i="30" s="1"/>
  <c r="G45" i="30"/>
  <c r="F45" i="30"/>
  <c r="E45" i="30"/>
  <c r="D45" i="30"/>
  <c r="D122" i="30" s="1"/>
  <c r="C45" i="30"/>
  <c r="B45" i="30"/>
  <c r="B122" i="30" s="1"/>
  <c r="W25" i="30"/>
  <c r="W94" i="30" s="1"/>
  <c r="V25" i="30"/>
  <c r="V94" i="30" s="1"/>
  <c r="U25" i="30"/>
  <c r="U94" i="30" s="1"/>
  <c r="T25" i="30"/>
  <c r="S25" i="30"/>
  <c r="R25" i="30"/>
  <c r="Q25" i="30"/>
  <c r="Q94" i="30" s="1"/>
  <c r="P25" i="30"/>
  <c r="O25" i="30"/>
  <c r="N25" i="30"/>
  <c r="N94" i="30" s="1"/>
  <c r="M25" i="30"/>
  <c r="M94" i="30" s="1"/>
  <c r="L25" i="30"/>
  <c r="K25" i="30"/>
  <c r="J25" i="30"/>
  <c r="J120" i="30" s="1"/>
  <c r="I25" i="30"/>
  <c r="H25" i="30"/>
  <c r="H120" i="30" s="1"/>
  <c r="G25" i="30"/>
  <c r="G120" i="30" s="1"/>
  <c r="F25" i="30"/>
  <c r="F94" i="30" s="1"/>
  <c r="E25" i="30"/>
  <c r="E94" i="30" s="1"/>
  <c r="D25" i="30"/>
  <c r="C25" i="30"/>
  <c r="B25" i="30"/>
  <c r="B120" i="30" s="1"/>
  <c r="W16" i="30"/>
  <c r="W119" i="30" s="1"/>
  <c r="V16" i="30"/>
  <c r="V119" i="30" s="1"/>
  <c r="U16" i="30"/>
  <c r="U90" i="30" s="1"/>
  <c r="T16" i="30"/>
  <c r="T90" i="30" s="1"/>
  <c r="S16" i="30"/>
  <c r="S90" i="30" s="1"/>
  <c r="R16" i="30"/>
  <c r="Q16" i="30"/>
  <c r="Q90" i="30" s="1"/>
  <c r="P16" i="30"/>
  <c r="P119" i="30" s="1"/>
  <c r="O16" i="30"/>
  <c r="O90" i="30" s="1"/>
  <c r="N16" i="30"/>
  <c r="M16" i="30"/>
  <c r="M90" i="30" s="1"/>
  <c r="L16" i="30"/>
  <c r="L90" i="30" s="1"/>
  <c r="K16" i="30"/>
  <c r="K90" i="30" s="1"/>
  <c r="J16" i="30"/>
  <c r="I16" i="30"/>
  <c r="H16" i="30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Q123" i="29"/>
  <c r="G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S105" i="29"/>
  <c r="R105" i="29"/>
  <c r="Q105" i="29"/>
  <c r="K105" i="29"/>
  <c r="J105" i="29"/>
  <c r="I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O99" i="29"/>
  <c r="G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V94" i="29"/>
  <c r="F94" i="29"/>
  <c r="E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U90" i="29"/>
  <c r="T90" i="29"/>
  <c r="M90" i="29"/>
  <c r="L90" i="29"/>
  <c r="E90" i="29"/>
  <c r="D90" i="29"/>
  <c r="C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H84" i="29"/>
  <c r="W66" i="29"/>
  <c r="V66" i="29"/>
  <c r="U66" i="29"/>
  <c r="T66" i="29"/>
  <c r="T123" i="29" s="1"/>
  <c r="S66" i="29"/>
  <c r="S123" i="29" s="1"/>
  <c r="R66" i="29"/>
  <c r="R123" i="29" s="1"/>
  <c r="Q66" i="29"/>
  <c r="P66" i="29"/>
  <c r="P105" i="29" s="1"/>
  <c r="O66" i="29"/>
  <c r="O123" i="31" s="1"/>
  <c r="N66" i="29"/>
  <c r="M66" i="29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F66" i="29"/>
  <c r="E66" i="29"/>
  <c r="D66" i="29"/>
  <c r="D123" i="29" s="1"/>
  <c r="C66" i="29"/>
  <c r="C123" i="29" s="1"/>
  <c r="B66" i="29"/>
  <c r="B123" i="29" s="1"/>
  <c r="W45" i="29"/>
  <c r="W122" i="29" s="1"/>
  <c r="V45" i="29"/>
  <c r="V122" i="29" s="1"/>
  <c r="U45" i="29"/>
  <c r="T45" i="29"/>
  <c r="S45" i="29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L45" i="29"/>
  <c r="K45" i="29"/>
  <c r="J45" i="29"/>
  <c r="J122" i="29" s="1"/>
  <c r="I45" i="29"/>
  <c r="I122" i="29" s="1"/>
  <c r="H45" i="29"/>
  <c r="H122" i="29" s="1"/>
  <c r="G45" i="29"/>
  <c r="F45" i="29"/>
  <c r="F122" i="29" s="1"/>
  <c r="E45" i="29"/>
  <c r="D45" i="29"/>
  <c r="C45" i="29"/>
  <c r="B45" i="29"/>
  <c r="B122" i="29" s="1"/>
  <c r="W25" i="29"/>
  <c r="W120" i="29" s="1"/>
  <c r="V25" i="29"/>
  <c r="V120" i="29" s="1"/>
  <c r="U25" i="29"/>
  <c r="U120" i="29" s="1"/>
  <c r="T25" i="29"/>
  <c r="T120" i="29" s="1"/>
  <c r="S25" i="29"/>
  <c r="R25" i="29"/>
  <c r="R94" i="29" s="1"/>
  <c r="Q25" i="29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J25" i="29"/>
  <c r="J94" i="29" s="1"/>
  <c r="I25" i="29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B25" i="29"/>
  <c r="B94" i="29" s="1"/>
  <c r="W16" i="29"/>
  <c r="V16" i="29"/>
  <c r="V119" i="29" s="1"/>
  <c r="U16" i="29"/>
  <c r="U119" i="29" s="1"/>
  <c r="T16" i="29"/>
  <c r="T119" i="29" s="1"/>
  <c r="S16" i="29"/>
  <c r="S119" i="29" s="1"/>
  <c r="R16" i="29"/>
  <c r="Q16" i="29"/>
  <c r="P16" i="29"/>
  <c r="P90" i="29" s="1"/>
  <c r="O16" i="29"/>
  <c r="N16" i="29"/>
  <c r="N119" i="29" s="1"/>
  <c r="M16" i="29"/>
  <c r="M119" i="29" s="1"/>
  <c r="L16" i="29"/>
  <c r="L119" i="29" s="1"/>
  <c r="K16" i="29"/>
  <c r="K119" i="29" s="1"/>
  <c r="J16" i="29"/>
  <c r="I16" i="29"/>
  <c r="H16" i="29"/>
  <c r="H90" i="29" s="1"/>
  <c r="G16" i="29"/>
  <c r="F16" i="29"/>
  <c r="F119" i="29" s="1"/>
  <c r="E16" i="29"/>
  <c r="E119" i="29" s="1"/>
  <c r="D16" i="29"/>
  <c r="D119" i="29" s="1"/>
  <c r="C16" i="29"/>
  <c r="C119" i="29" s="1"/>
  <c r="B16" i="29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M175" i="4" s="1"/>
  <c r="L33" i="28"/>
  <c r="L38" i="28" s="1"/>
  <c r="L175" i="4" s="1"/>
  <c r="K33" i="28"/>
  <c r="K38" i="28" s="1"/>
  <c r="K175" i="4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D126" i="27" s="1"/>
  <c r="C129" i="27"/>
  <c r="B129" i="27"/>
  <c r="W128" i="27"/>
  <c r="V128" i="27"/>
  <c r="V126" i="27" s="1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F126" i="27" s="1"/>
  <c r="E128" i="27"/>
  <c r="D128" i="27"/>
  <c r="C128" i="27"/>
  <c r="B128" i="27"/>
  <c r="B126" i="27" s="1"/>
  <c r="W127" i="27"/>
  <c r="V127" i="27"/>
  <c r="U127" i="27"/>
  <c r="U126" i="27" s="1"/>
  <c r="T127" i="27"/>
  <c r="S127" i="27"/>
  <c r="R127" i="27"/>
  <c r="Q127" i="27"/>
  <c r="Q126" i="27" s="1"/>
  <c r="P127" i="27"/>
  <c r="P126" i="27" s="1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N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R119" i="27"/>
  <c r="J119" i="27"/>
  <c r="I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P110" i="27" s="1"/>
  <c r="O113" i="27"/>
  <c r="N113" i="27"/>
  <c r="M113" i="27"/>
  <c r="L113" i="27"/>
  <c r="K113" i="27"/>
  <c r="J113" i="27"/>
  <c r="I113" i="27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L110" i="27" s="1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T105" i="27"/>
  <c r="P105" i="27"/>
  <c r="O105" i="27"/>
  <c r="L105" i="27"/>
  <c r="H105" i="27"/>
  <c r="F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H98" i="27" s="1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O98" i="27" s="1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98" i="27" s="1"/>
  <c r="W99" i="27"/>
  <c r="V99" i="27"/>
  <c r="U99" i="27"/>
  <c r="T99" i="27"/>
  <c r="S99" i="27"/>
  <c r="R99" i="27"/>
  <c r="R98" i="27" s="1"/>
  <c r="Q99" i="27"/>
  <c r="P99" i="27"/>
  <c r="O99" i="27"/>
  <c r="N99" i="27"/>
  <c r="M99" i="27"/>
  <c r="M98" i="27" s="1"/>
  <c r="L99" i="27"/>
  <c r="K99" i="27"/>
  <c r="J99" i="27"/>
  <c r="J98" i="27" s="1"/>
  <c r="I99" i="27"/>
  <c r="I98" i="27" s="1"/>
  <c r="H99" i="27"/>
  <c r="G99" i="27"/>
  <c r="F99" i="27"/>
  <c r="E99" i="27"/>
  <c r="D99" i="27"/>
  <c r="C99" i="27"/>
  <c r="B99" i="27"/>
  <c r="W69" i="27"/>
  <c r="W122" i="27" s="1"/>
  <c r="V69" i="27"/>
  <c r="V122" i="27" s="1"/>
  <c r="U69" i="27"/>
  <c r="U122" i="27" s="1"/>
  <c r="T69" i="27"/>
  <c r="S69" i="27"/>
  <c r="R69" i="27"/>
  <c r="Q69" i="27"/>
  <c r="P69" i="27"/>
  <c r="O69" i="27"/>
  <c r="N69" i="27"/>
  <c r="N122" i="27" s="1"/>
  <c r="M69" i="27"/>
  <c r="M122" i="27" s="1"/>
  <c r="L69" i="27"/>
  <c r="L122" i="27" s="1"/>
  <c r="K69" i="27"/>
  <c r="J69" i="27"/>
  <c r="J122" i="27" s="1"/>
  <c r="I69" i="27"/>
  <c r="H69" i="27"/>
  <c r="G69" i="27"/>
  <c r="G122" i="27" s="1"/>
  <c r="F69" i="27"/>
  <c r="F122" i="27" s="1"/>
  <c r="E69" i="27"/>
  <c r="E122" i="27" s="1"/>
  <c r="D69" i="27"/>
  <c r="D122" i="27" s="1"/>
  <c r="C69" i="27"/>
  <c r="C122" i="27" s="1"/>
  <c r="B69" i="27"/>
  <c r="W56" i="27"/>
  <c r="V56" i="27"/>
  <c r="U56" i="27"/>
  <c r="T56" i="27"/>
  <c r="S56" i="27"/>
  <c r="R56" i="27"/>
  <c r="R153" i="27" s="1"/>
  <c r="Q56" i="27"/>
  <c r="Q119" i="27" s="1"/>
  <c r="P56" i="27"/>
  <c r="P119" i="27" s="1"/>
  <c r="O56" i="27"/>
  <c r="N56" i="27"/>
  <c r="M56" i="27"/>
  <c r="L56" i="27"/>
  <c r="K56" i="27"/>
  <c r="J56" i="27"/>
  <c r="I56" i="27"/>
  <c r="H56" i="27"/>
  <c r="H119" i="27" s="1"/>
  <c r="G56" i="27"/>
  <c r="G119" i="27" s="1"/>
  <c r="F56" i="27"/>
  <c r="E56" i="27"/>
  <c r="D56" i="27"/>
  <c r="C56" i="27"/>
  <c r="B56" i="27"/>
  <c r="B153" i="27" s="1"/>
  <c r="W43" i="27"/>
  <c r="W116" i="27" s="1"/>
  <c r="V43" i="27"/>
  <c r="V116" i="27" s="1"/>
  <c r="U43" i="27"/>
  <c r="U116" i="27" s="1"/>
  <c r="T43" i="27"/>
  <c r="S43" i="27"/>
  <c r="R43" i="27"/>
  <c r="Q43" i="27"/>
  <c r="P43" i="27"/>
  <c r="O43" i="27"/>
  <c r="N43" i="27"/>
  <c r="N152" i="27" s="1"/>
  <c r="M43" i="27"/>
  <c r="L43" i="27"/>
  <c r="K43" i="27"/>
  <c r="K116" i="27" s="1"/>
  <c r="J43" i="27"/>
  <c r="J116" i="27" s="1"/>
  <c r="I43" i="27"/>
  <c r="H43" i="27"/>
  <c r="G43" i="27"/>
  <c r="F43" i="27"/>
  <c r="E43" i="27"/>
  <c r="D43" i="27"/>
  <c r="C43" i="27"/>
  <c r="C116" i="27" s="1"/>
  <c r="B43" i="27"/>
  <c r="B116" i="27" s="1"/>
  <c r="W17" i="27"/>
  <c r="W143" i="27" s="1"/>
  <c r="V17" i="27"/>
  <c r="V143" i="27" s="1"/>
  <c r="U17" i="27"/>
  <c r="U143" i="27" s="1"/>
  <c r="T17" i="27"/>
  <c r="T143" i="27" s="1"/>
  <c r="S17" i="27"/>
  <c r="S105" i="27" s="1"/>
  <c r="R17" i="27"/>
  <c r="R105" i="27" s="1"/>
  <c r="Q17" i="27"/>
  <c r="Q105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05" i="27" s="1"/>
  <c r="J17" i="27"/>
  <c r="J105" i="27" s="1"/>
  <c r="I17" i="27"/>
  <c r="I105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V143" i="26"/>
  <c r="N143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R126" i="26" s="1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K126" i="26" s="1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D126" i="26" s="1"/>
  <c r="C127" i="26"/>
  <c r="B127" i="26"/>
  <c r="B126" i="26" s="1"/>
  <c r="S126" i="26"/>
  <c r="C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L122" i="26"/>
  <c r="D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U119" i="26"/>
  <c r="F119" i="26"/>
  <c r="E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T110" i="26" s="1"/>
  <c r="S111" i="26"/>
  <c r="R111" i="26"/>
  <c r="Q111" i="26"/>
  <c r="P111" i="26"/>
  <c r="O111" i="26"/>
  <c r="N111" i="26"/>
  <c r="M111" i="26"/>
  <c r="M110" i="26" s="1"/>
  <c r="L111" i="26"/>
  <c r="K111" i="26"/>
  <c r="J111" i="26"/>
  <c r="I111" i="26"/>
  <c r="H111" i="26"/>
  <c r="H110" i="26" s="1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U105" i="26"/>
  <c r="Q105" i="26"/>
  <c r="N105" i="26"/>
  <c r="M105" i="26"/>
  <c r="I105" i="26"/>
  <c r="E105" i="26"/>
  <c r="B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P98" i="26" s="1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G98" i="26" s="1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W98" i="26" s="1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O98" i="26"/>
  <c r="W69" i="26"/>
  <c r="W122" i="26" s="1"/>
  <c r="V69" i="26"/>
  <c r="U69" i="26"/>
  <c r="T69" i="26"/>
  <c r="T122" i="26" s="1"/>
  <c r="S69" i="26"/>
  <c r="S122" i="26" s="1"/>
  <c r="R69" i="26"/>
  <c r="R122" i="26" s="1"/>
  <c r="Q69" i="26"/>
  <c r="P69" i="26"/>
  <c r="O69" i="26"/>
  <c r="O122" i="26" s="1"/>
  <c r="N69" i="26"/>
  <c r="M69" i="26"/>
  <c r="L69" i="26"/>
  <c r="K69" i="26"/>
  <c r="K122" i="26" s="1"/>
  <c r="J69" i="26"/>
  <c r="J122" i="26" s="1"/>
  <c r="I69" i="26"/>
  <c r="H69" i="26"/>
  <c r="G69" i="26"/>
  <c r="G122" i="26" s="1"/>
  <c r="F69" i="26"/>
  <c r="E69" i="26"/>
  <c r="D69" i="26"/>
  <c r="D154" i="26" s="1"/>
  <c r="C69" i="26"/>
  <c r="C122" i="26" s="1"/>
  <c r="B69" i="26"/>
  <c r="B122" i="26" s="1"/>
  <c r="W56" i="26"/>
  <c r="W119" i="26" s="1"/>
  <c r="V56" i="26"/>
  <c r="V119" i="26" s="1"/>
  <c r="U56" i="26"/>
  <c r="T56" i="26"/>
  <c r="S56" i="26"/>
  <c r="R56" i="26"/>
  <c r="Q56" i="26"/>
  <c r="Q119" i="26" s="1"/>
  <c r="P56" i="26"/>
  <c r="P119" i="26" s="1"/>
  <c r="O56" i="26"/>
  <c r="O119" i="26" s="1"/>
  <c r="N56" i="26"/>
  <c r="N119" i="26" s="1"/>
  <c r="M56" i="26"/>
  <c r="M119" i="26" s="1"/>
  <c r="L56" i="26"/>
  <c r="K56" i="26"/>
  <c r="J56" i="26"/>
  <c r="I56" i="26"/>
  <c r="I119" i="26" s="1"/>
  <c r="H56" i="26"/>
  <c r="H119" i="26" s="1"/>
  <c r="G56" i="26"/>
  <c r="G119" i="26" s="1"/>
  <c r="F56" i="26"/>
  <c r="E56" i="26"/>
  <c r="D56" i="26"/>
  <c r="C56" i="26"/>
  <c r="B56" i="26"/>
  <c r="W43" i="26"/>
  <c r="W116" i="26" s="1"/>
  <c r="V43" i="26"/>
  <c r="V116" i="26" s="1"/>
  <c r="U43" i="26"/>
  <c r="T43" i="26"/>
  <c r="S43" i="26"/>
  <c r="S116" i="26" s="1"/>
  <c r="R43" i="26"/>
  <c r="R116" i="26" s="1"/>
  <c r="Q43" i="26"/>
  <c r="Q116" i="26" s="1"/>
  <c r="P43" i="26"/>
  <c r="P116" i="26" s="1"/>
  <c r="O43" i="26"/>
  <c r="O116" i="26" s="1"/>
  <c r="N43" i="26"/>
  <c r="N116" i="26" s="1"/>
  <c r="M43" i="26"/>
  <c r="L43" i="26"/>
  <c r="K43" i="26"/>
  <c r="K116" i="26" s="1"/>
  <c r="J43" i="26"/>
  <c r="I43" i="26"/>
  <c r="H43" i="26"/>
  <c r="H116" i="26" s="1"/>
  <c r="G43" i="26"/>
  <c r="G116" i="26" s="1"/>
  <c r="F43" i="26"/>
  <c r="F116" i="26" s="1"/>
  <c r="E43" i="26"/>
  <c r="D43" i="26"/>
  <c r="C43" i="26"/>
  <c r="C116" i="26" s="1"/>
  <c r="B43" i="26"/>
  <c r="W17" i="26"/>
  <c r="V17" i="26"/>
  <c r="V105" i="26" s="1"/>
  <c r="U17" i="26"/>
  <c r="U143" i="26" s="1"/>
  <c r="T17" i="26"/>
  <c r="T143" i="26" s="1"/>
  <c r="S17" i="26"/>
  <c r="S105" i="26" s="1"/>
  <c r="R17" i="26"/>
  <c r="R143" i="26" s="1"/>
  <c r="Q17" i="26"/>
  <c r="Q143" i="26" s="1"/>
  <c r="P17" i="26"/>
  <c r="O17" i="26"/>
  <c r="N17" i="26"/>
  <c r="M17" i="26"/>
  <c r="M143" i="26" s="1"/>
  <c r="L17" i="26"/>
  <c r="L143" i="26" s="1"/>
  <c r="K17" i="26"/>
  <c r="K105" i="26" s="1"/>
  <c r="J17" i="26"/>
  <c r="J143" i="26" s="1"/>
  <c r="I17" i="26"/>
  <c r="I143" i="26" s="1"/>
  <c r="H17" i="26"/>
  <c r="G17" i="26"/>
  <c r="F17" i="26"/>
  <c r="F143" i="26" s="1"/>
  <c r="E17" i="26"/>
  <c r="E143" i="26" s="1"/>
  <c r="D17" i="26"/>
  <c r="D143" i="26" s="1"/>
  <c r="C17" i="26"/>
  <c r="C105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W156" i="25" s="1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O156" i="25" s="1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I156" i="25" s="1"/>
  <c r="H159" i="25"/>
  <c r="H156" i="25" s="1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C156" i="25" s="1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I154" i="25"/>
  <c r="H154" i="25"/>
  <c r="D154" i="25"/>
  <c r="R153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N136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L126" i="25" s="1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C126" i="25" s="1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T126" i="25" s="1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N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V122" i="25"/>
  <c r="I122" i="25"/>
  <c r="H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I110" i="25" s="1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T116" i="25"/>
  <c r="R116" i="25"/>
  <c r="L116" i="25"/>
  <c r="K116" i="25"/>
  <c r="D116" i="25"/>
  <c r="B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C110" i="25" s="1"/>
  <c r="B111" i="25"/>
  <c r="S110" i="25"/>
  <c r="J110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R105" i="25"/>
  <c r="N105" i="25"/>
  <c r="F105" i="25"/>
  <c r="B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Q98" i="25" s="1"/>
  <c r="P99" i="25"/>
  <c r="O99" i="25"/>
  <c r="O98" i="25" s="1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W69" i="25"/>
  <c r="V69" i="25"/>
  <c r="V154" i="25" s="1"/>
  <c r="U69" i="25"/>
  <c r="U154" i="27" s="1"/>
  <c r="T69" i="25"/>
  <c r="T122" i="25" s="1"/>
  <c r="S69" i="25"/>
  <c r="S154" i="25" s="1"/>
  <c r="R69" i="25"/>
  <c r="R154" i="25" s="1"/>
  <c r="Q69" i="25"/>
  <c r="Q154" i="25" s="1"/>
  <c r="P69" i="25"/>
  <c r="P154" i="25" s="1"/>
  <c r="O69" i="25"/>
  <c r="O154" i="26" s="1"/>
  <c r="N69" i="25"/>
  <c r="N154" i="25" s="1"/>
  <c r="M69" i="25"/>
  <c r="M154" i="25" s="1"/>
  <c r="L69" i="25"/>
  <c r="L122" i="25" s="1"/>
  <c r="K69" i="25"/>
  <c r="J69" i="25"/>
  <c r="J122" i="25" s="1"/>
  <c r="I69" i="25"/>
  <c r="H69" i="25"/>
  <c r="G69" i="25"/>
  <c r="G154" i="26" s="1"/>
  <c r="F69" i="25"/>
  <c r="F154" i="25" s="1"/>
  <c r="E69" i="25"/>
  <c r="E154" i="25" s="1"/>
  <c r="D69" i="25"/>
  <c r="D122" i="25" s="1"/>
  <c r="C69" i="25"/>
  <c r="B69" i="25"/>
  <c r="B154" i="25" s="1"/>
  <c r="W56" i="25"/>
  <c r="W119" i="25" s="1"/>
  <c r="V56" i="25"/>
  <c r="V119" i="25" s="1"/>
  <c r="U56" i="25"/>
  <c r="T56" i="25"/>
  <c r="T153" i="25" s="1"/>
  <c r="S56" i="25"/>
  <c r="R56" i="25"/>
  <c r="R119" i="25" s="1"/>
  <c r="Q56" i="25"/>
  <c r="P56" i="25"/>
  <c r="P153" i="25" s="1"/>
  <c r="O56" i="25"/>
  <c r="O119" i="25" s="1"/>
  <c r="N56" i="25"/>
  <c r="N119" i="25" s="1"/>
  <c r="M56" i="25"/>
  <c r="L56" i="25"/>
  <c r="L119" i="25" s="1"/>
  <c r="K56" i="25"/>
  <c r="K119" i="25" s="1"/>
  <c r="J56" i="25"/>
  <c r="J153" i="25" s="1"/>
  <c r="I56" i="25"/>
  <c r="I153" i="25" s="1"/>
  <c r="H56" i="25"/>
  <c r="G56" i="25"/>
  <c r="G153" i="25" s="1"/>
  <c r="F56" i="25"/>
  <c r="F119" i="25" s="1"/>
  <c r="E56" i="25"/>
  <c r="E153" i="26" s="1"/>
  <c r="D56" i="25"/>
  <c r="D119" i="25" s="1"/>
  <c r="C56" i="25"/>
  <c r="B56" i="25"/>
  <c r="B153" i="25" s="1"/>
  <c r="W43" i="25"/>
  <c r="V43" i="25"/>
  <c r="V116" i="25" s="1"/>
  <c r="U43" i="25"/>
  <c r="U116" i="25" s="1"/>
  <c r="T43" i="25"/>
  <c r="T152" i="25" s="1"/>
  <c r="S43" i="25"/>
  <c r="R43" i="25"/>
  <c r="R152" i="25" s="1"/>
  <c r="Q43" i="25"/>
  <c r="P43" i="25"/>
  <c r="P116" i="25" s="1"/>
  <c r="O43" i="25"/>
  <c r="N43" i="25"/>
  <c r="N152" i="25" s="1"/>
  <c r="M43" i="25"/>
  <c r="M116" i="25" s="1"/>
  <c r="L43" i="25"/>
  <c r="L152" i="25" s="1"/>
  <c r="K43" i="25"/>
  <c r="J43" i="25"/>
  <c r="J152" i="25" s="1"/>
  <c r="I43" i="25"/>
  <c r="I152" i="25" s="1"/>
  <c r="H43" i="25"/>
  <c r="H116" i="25" s="1"/>
  <c r="G43" i="25"/>
  <c r="F43" i="25"/>
  <c r="F152" i="25" s="1"/>
  <c r="E43" i="25"/>
  <c r="E116" i="25" s="1"/>
  <c r="D43" i="25"/>
  <c r="D152" i="25" s="1"/>
  <c r="C43" i="25"/>
  <c r="C152" i="26" s="1"/>
  <c r="B43" i="25"/>
  <c r="B152" i="25" s="1"/>
  <c r="W17" i="25"/>
  <c r="V17" i="25"/>
  <c r="V143" i="25" s="1"/>
  <c r="U17" i="25"/>
  <c r="U105" i="25" s="1"/>
  <c r="T17" i="25"/>
  <c r="T105" i="25" s="1"/>
  <c r="S17" i="25"/>
  <c r="S143" i="25" s="1"/>
  <c r="R17" i="25"/>
  <c r="R143" i="25" s="1"/>
  <c r="Q17" i="25"/>
  <c r="Q143" i="25" s="1"/>
  <c r="P17" i="25"/>
  <c r="P143" i="25" s="1"/>
  <c r="O17" i="25"/>
  <c r="N17" i="25"/>
  <c r="N143" i="25" s="1"/>
  <c r="M17" i="25"/>
  <c r="L17" i="25"/>
  <c r="L105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D17" i="25"/>
  <c r="D105" i="25" s="1"/>
  <c r="C17" i="25"/>
  <c r="C105" i="25" s="1"/>
  <c r="B17" i="25"/>
  <c r="B143" i="25" s="1"/>
  <c r="A1" i="25"/>
  <c r="S77" i="24"/>
  <c r="L77" i="24"/>
  <c r="G75" i="24"/>
  <c r="B75" i="24"/>
  <c r="B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T69" i="24"/>
  <c r="V68" i="24"/>
  <c r="W67" i="24"/>
  <c r="R67" i="24"/>
  <c r="L67" i="24"/>
  <c r="I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77" i="24" s="1"/>
  <c r="V174" i="4" s="1"/>
  <c r="U60" i="24"/>
  <c r="U119" i="4" s="1"/>
  <c r="T60" i="24"/>
  <c r="S60" i="24"/>
  <c r="R60" i="24"/>
  <c r="R119" i="4" s="1"/>
  <c r="Q60" i="24"/>
  <c r="P60" i="24"/>
  <c r="O60" i="24"/>
  <c r="N60" i="24"/>
  <c r="M60" i="24"/>
  <c r="L60" i="24"/>
  <c r="K60" i="24"/>
  <c r="K119" i="4" s="1"/>
  <c r="J60" i="24"/>
  <c r="I60" i="24"/>
  <c r="H60" i="24"/>
  <c r="G60" i="24"/>
  <c r="F60" i="24"/>
  <c r="E60" i="24"/>
  <c r="D60" i="24"/>
  <c r="C60" i="24"/>
  <c r="C77" i="24" s="1"/>
  <c r="C174" i="4" s="1"/>
  <c r="B60" i="24"/>
  <c r="W59" i="24"/>
  <c r="V59" i="24"/>
  <c r="U59" i="24"/>
  <c r="T59" i="24"/>
  <c r="S59" i="24"/>
  <c r="R59" i="24"/>
  <c r="Q59" i="24"/>
  <c r="Q118" i="4" s="1"/>
  <c r="P59" i="24"/>
  <c r="P118" i="4" s="1"/>
  <c r="O59" i="24"/>
  <c r="O118" i="4" s="1"/>
  <c r="N59" i="24"/>
  <c r="M59" i="24"/>
  <c r="L59" i="24"/>
  <c r="L118" i="4" s="1"/>
  <c r="K59" i="24"/>
  <c r="J59" i="24"/>
  <c r="I59" i="24"/>
  <c r="H59" i="24"/>
  <c r="G59" i="24"/>
  <c r="F59" i="24"/>
  <c r="E59" i="24"/>
  <c r="E118" i="4" s="1"/>
  <c r="D59" i="24"/>
  <c r="D57" i="24" s="1"/>
  <c r="D116" i="4" s="1"/>
  <c r="C59" i="24"/>
  <c r="B59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K117" i="4" s="1"/>
  <c r="J58" i="24"/>
  <c r="J117" i="4" s="1"/>
  <c r="I58" i="24"/>
  <c r="I57" i="24" s="1"/>
  <c r="I116" i="4" s="1"/>
  <c r="H58" i="24"/>
  <c r="G58" i="24"/>
  <c r="F58" i="24"/>
  <c r="F117" i="4" s="1"/>
  <c r="E58" i="24"/>
  <c r="D58" i="24"/>
  <c r="C58" i="24"/>
  <c r="B58" i="24"/>
  <c r="W55" i="24"/>
  <c r="W69" i="24" s="1"/>
  <c r="V55" i="24"/>
  <c r="V69" i="24" s="1"/>
  <c r="U55" i="24"/>
  <c r="T55" i="24"/>
  <c r="T77" i="24" s="1"/>
  <c r="T174" i="4" s="1"/>
  <c r="S55" i="24"/>
  <c r="S69" i="24" s="1"/>
  <c r="R55" i="24"/>
  <c r="Q55" i="24"/>
  <c r="Q72" i="4" s="1"/>
  <c r="Q145" i="4" s="1"/>
  <c r="P55" i="24"/>
  <c r="O55" i="24"/>
  <c r="O69" i="24" s="1"/>
  <c r="N55" i="24"/>
  <c r="N69" i="24" s="1"/>
  <c r="M55" i="24"/>
  <c r="L55" i="24"/>
  <c r="L69" i="24" s="1"/>
  <c r="K55" i="24"/>
  <c r="K69" i="24" s="1"/>
  <c r="J55" i="24"/>
  <c r="J69" i="24" s="1"/>
  <c r="I55" i="24"/>
  <c r="I69" i="24" s="1"/>
  <c r="H55" i="24"/>
  <c r="H69" i="24" s="1"/>
  <c r="G55" i="24"/>
  <c r="F55" i="24"/>
  <c r="F69" i="24" s="1"/>
  <c r="E55" i="24"/>
  <c r="D55" i="24"/>
  <c r="D69" i="24" s="1"/>
  <c r="C55" i="24"/>
  <c r="C69" i="24" s="1"/>
  <c r="B55" i="24"/>
  <c r="W54" i="24"/>
  <c r="W68" i="24" s="1"/>
  <c r="V54" i="24"/>
  <c r="U54" i="24"/>
  <c r="T54" i="24"/>
  <c r="S54" i="24"/>
  <c r="S71" i="4" s="1"/>
  <c r="R54" i="24"/>
  <c r="R68" i="24" s="1"/>
  <c r="Q54" i="24"/>
  <c r="P54" i="24"/>
  <c r="P68" i="24" s="1"/>
  <c r="O54" i="24"/>
  <c r="N54" i="24"/>
  <c r="N71" i="4" s="1"/>
  <c r="M54" i="24"/>
  <c r="L54" i="24"/>
  <c r="L68" i="24" s="1"/>
  <c r="K54" i="24"/>
  <c r="K71" i="4" s="1"/>
  <c r="J54" i="24"/>
  <c r="J68" i="24" s="1"/>
  <c r="I54" i="24"/>
  <c r="I76" i="24" s="1"/>
  <c r="I173" i="4" s="1"/>
  <c r="H54" i="24"/>
  <c r="H71" i="4" s="1"/>
  <c r="H144" i="4" s="1"/>
  <c r="G54" i="24"/>
  <c r="G68" i="24" s="1"/>
  <c r="F54" i="24"/>
  <c r="F68" i="24" s="1"/>
  <c r="E54" i="24"/>
  <c r="E68" i="24" s="1"/>
  <c r="D54" i="24"/>
  <c r="D71" i="4" s="1"/>
  <c r="C54" i="24"/>
  <c r="C71" i="4" s="1"/>
  <c r="B54" i="24"/>
  <c r="B71" i="4" s="1"/>
  <c r="W53" i="24"/>
  <c r="W75" i="24" s="1"/>
  <c r="W172" i="4" s="1"/>
  <c r="V53" i="24"/>
  <c r="U53" i="24"/>
  <c r="U75" i="24" s="1"/>
  <c r="T53" i="24"/>
  <c r="T75" i="24" s="1"/>
  <c r="T172" i="4" s="1"/>
  <c r="S53" i="24"/>
  <c r="R53" i="24"/>
  <c r="Q53" i="24"/>
  <c r="P53" i="24"/>
  <c r="P67" i="24" s="1"/>
  <c r="O53" i="24"/>
  <c r="O75" i="24" s="1"/>
  <c r="O172" i="4" s="1"/>
  <c r="N53" i="24"/>
  <c r="N52" i="24" s="1"/>
  <c r="N69" i="4" s="1"/>
  <c r="M53" i="24"/>
  <c r="M67" i="24" s="1"/>
  <c r="L53" i="24"/>
  <c r="L75" i="24" s="1"/>
  <c r="L172" i="4" s="1"/>
  <c r="K53" i="24"/>
  <c r="K67" i="24" s="1"/>
  <c r="J53" i="24"/>
  <c r="J67" i="24" s="1"/>
  <c r="I53" i="24"/>
  <c r="I70" i="4" s="1"/>
  <c r="I143" i="4" s="1"/>
  <c r="H53" i="24"/>
  <c r="G53" i="24"/>
  <c r="G67" i="24" s="1"/>
  <c r="F53" i="24"/>
  <c r="E53" i="24"/>
  <c r="E75" i="24" s="1"/>
  <c r="D53" i="24"/>
  <c r="D67" i="24" s="1"/>
  <c r="C53" i="24"/>
  <c r="B53" i="24"/>
  <c r="B67" i="24" s="1"/>
  <c r="G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V17" i="4" s="1"/>
  <c r="U4" i="24"/>
  <c r="U3" i="24" s="1"/>
  <c r="T4" i="24"/>
  <c r="T3" i="24" s="1"/>
  <c r="S4" i="24"/>
  <c r="S3" i="24" s="1"/>
  <c r="R4" i="24"/>
  <c r="R3" i="24" s="1"/>
  <c r="R17" i="4" s="1"/>
  <c r="Q4" i="24"/>
  <c r="Q3" i="24" s="1"/>
  <c r="P4" i="24"/>
  <c r="O4" i="24"/>
  <c r="O3" i="24" s="1"/>
  <c r="N4" i="24"/>
  <c r="N3" i="24" s="1"/>
  <c r="N17" i="4" s="1"/>
  <c r="M4" i="24"/>
  <c r="M3" i="24" s="1"/>
  <c r="L4" i="24"/>
  <c r="L3" i="24" s="1"/>
  <c r="K4" i="24"/>
  <c r="K3" i="24" s="1"/>
  <c r="J4" i="24"/>
  <c r="J3" i="24" s="1"/>
  <c r="J17" i="4" s="1"/>
  <c r="I4" i="24"/>
  <c r="H4" i="24"/>
  <c r="G4" i="24"/>
  <c r="F4" i="24"/>
  <c r="E4" i="24"/>
  <c r="D4" i="24"/>
  <c r="D3" i="24" s="1"/>
  <c r="C4" i="24"/>
  <c r="C3" i="24" s="1"/>
  <c r="C17" i="4" s="1"/>
  <c r="B4" i="24"/>
  <c r="B3" i="24" s="1"/>
  <c r="B17" i="4" s="1"/>
  <c r="P3" i="24"/>
  <c r="I3" i="24"/>
  <c r="H3" i="24"/>
  <c r="G3" i="24"/>
  <c r="F3" i="24"/>
  <c r="E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U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P202" i="23"/>
  <c r="E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V213" i="23" s="1"/>
  <c r="U119" i="23"/>
  <c r="T119" i="23"/>
  <c r="S119" i="23"/>
  <c r="S213" i="23" s="1"/>
  <c r="R119" i="23"/>
  <c r="R213" i="23" s="1"/>
  <c r="Q119" i="23"/>
  <c r="Q213" i="23" s="1"/>
  <c r="P119" i="23"/>
  <c r="O119" i="23"/>
  <c r="O213" i="23" s="1"/>
  <c r="N119" i="23"/>
  <c r="N213" i="23" s="1"/>
  <c r="M119" i="23"/>
  <c r="L119" i="23"/>
  <c r="K119" i="23"/>
  <c r="K213" i="23" s="1"/>
  <c r="J119" i="23"/>
  <c r="J213" i="23" s="1"/>
  <c r="I119" i="23"/>
  <c r="I213" i="23" s="1"/>
  <c r="H119" i="23"/>
  <c r="H99" i="23" s="1"/>
  <c r="H62" i="20" s="1"/>
  <c r="H115" i="4" s="1"/>
  <c r="G119" i="23"/>
  <c r="G213" i="23" s="1"/>
  <c r="F119" i="23"/>
  <c r="F213" i="23" s="1"/>
  <c r="E119" i="23"/>
  <c r="D119" i="23"/>
  <c r="C119" i="23"/>
  <c r="C213" i="23" s="1"/>
  <c r="B119" i="23"/>
  <c r="B213" i="23" s="1"/>
  <c r="W110" i="23"/>
  <c r="W211" i="23" s="1"/>
  <c r="V110" i="23"/>
  <c r="V211" i="23" s="1"/>
  <c r="U110" i="23"/>
  <c r="T110" i="23"/>
  <c r="T211" i="23" s="1"/>
  <c r="S110" i="23"/>
  <c r="R110" i="23"/>
  <c r="Q110" i="23"/>
  <c r="Q211" i="23" s="1"/>
  <c r="P110" i="23"/>
  <c r="O110" i="23"/>
  <c r="O211" i="23" s="1"/>
  <c r="N110" i="23"/>
  <c r="M110" i="23"/>
  <c r="L110" i="23"/>
  <c r="L211" i="23" s="1"/>
  <c r="K110" i="23"/>
  <c r="K211" i="23" s="1"/>
  <c r="J110" i="23"/>
  <c r="I110" i="23"/>
  <c r="I211" i="23" s="1"/>
  <c r="H110" i="23"/>
  <c r="H211" i="23" s="1"/>
  <c r="G110" i="23"/>
  <c r="G99" i="23" s="1"/>
  <c r="G62" i="20" s="1"/>
  <c r="G115" i="4" s="1"/>
  <c r="F110" i="23"/>
  <c r="F211" i="23" s="1"/>
  <c r="E110" i="23"/>
  <c r="D110" i="23"/>
  <c r="D211" i="23" s="1"/>
  <c r="C110" i="23"/>
  <c r="C211" i="23" s="1"/>
  <c r="B110" i="23"/>
  <c r="B211" i="23" s="1"/>
  <c r="P99" i="23"/>
  <c r="P179" i="23" s="1"/>
  <c r="K99" i="23"/>
  <c r="K170" i="23" s="1"/>
  <c r="C99" i="23"/>
  <c r="C176" i="23" s="1"/>
  <c r="W89" i="23"/>
  <c r="W203" i="23" s="1"/>
  <c r="V89" i="23"/>
  <c r="U89" i="23"/>
  <c r="U203" i="23" s="1"/>
  <c r="T89" i="23"/>
  <c r="T203" i="23" s="1"/>
  <c r="S89" i="23"/>
  <c r="S203" i="23" s="1"/>
  <c r="R89" i="23"/>
  <c r="R203" i="23" s="1"/>
  <c r="Q89" i="23"/>
  <c r="Q203" i="23" s="1"/>
  <c r="P89" i="23"/>
  <c r="O89" i="23"/>
  <c r="O203" i="23" s="1"/>
  <c r="N89" i="23"/>
  <c r="M89" i="23"/>
  <c r="M203" i="23" s="1"/>
  <c r="L89" i="23"/>
  <c r="L203" i="23" s="1"/>
  <c r="K89" i="23"/>
  <c r="K203" i="23" s="1"/>
  <c r="J89" i="23"/>
  <c r="I89" i="23"/>
  <c r="I203" i="23" s="1"/>
  <c r="H89" i="23"/>
  <c r="G89" i="23"/>
  <c r="G203" i="23" s="1"/>
  <c r="F89" i="23"/>
  <c r="E89" i="23"/>
  <c r="E203" i="23" s="1"/>
  <c r="D89" i="23"/>
  <c r="D203" i="23" s="1"/>
  <c r="C89" i="23"/>
  <c r="C203" i="23" s="1"/>
  <c r="B89" i="23"/>
  <c r="W79" i="23"/>
  <c r="W202" i="23" s="1"/>
  <c r="V79" i="23"/>
  <c r="V202" i="23" s="1"/>
  <c r="U79" i="23"/>
  <c r="T79" i="23"/>
  <c r="S79" i="23"/>
  <c r="S202" i="23" s="1"/>
  <c r="R79" i="23"/>
  <c r="Q79" i="23"/>
  <c r="Q202" i="23" s="1"/>
  <c r="P79" i="23"/>
  <c r="O79" i="23"/>
  <c r="O202" i="23" s="1"/>
  <c r="N79" i="23"/>
  <c r="N202" i="23" s="1"/>
  <c r="M79" i="23"/>
  <c r="L79" i="23"/>
  <c r="K79" i="23"/>
  <c r="K202" i="23" s="1"/>
  <c r="J79" i="23"/>
  <c r="J202" i="23" s="1"/>
  <c r="I79" i="23"/>
  <c r="I202" i="23" s="1"/>
  <c r="H79" i="23"/>
  <c r="H202" i="23" s="1"/>
  <c r="G79" i="23"/>
  <c r="G202" i="23" s="1"/>
  <c r="F79" i="23"/>
  <c r="F202" i="23" s="1"/>
  <c r="E79" i="23"/>
  <c r="E202" i="23" s="1"/>
  <c r="D79" i="23"/>
  <c r="C79" i="23"/>
  <c r="C202" i="23" s="1"/>
  <c r="B79" i="23"/>
  <c r="B202" i="23" s="1"/>
  <c r="W60" i="23"/>
  <c r="W201" i="23" s="1"/>
  <c r="V60" i="23"/>
  <c r="V48" i="23" s="1"/>
  <c r="V153" i="23" s="1"/>
  <c r="U60" i="23"/>
  <c r="T60" i="23"/>
  <c r="S60" i="23"/>
  <c r="R60" i="23"/>
  <c r="Q60" i="23"/>
  <c r="Q201" i="23" s="1"/>
  <c r="P60" i="23"/>
  <c r="P201" i="23" s="1"/>
  <c r="O60" i="23"/>
  <c r="O201" i="23" s="1"/>
  <c r="N60" i="23"/>
  <c r="N201" i="23" s="1"/>
  <c r="M60" i="23"/>
  <c r="L60" i="23"/>
  <c r="K60" i="23"/>
  <c r="J60" i="23"/>
  <c r="I60" i="23"/>
  <c r="I201" i="23" s="1"/>
  <c r="H60" i="23"/>
  <c r="H201" i="23" s="1"/>
  <c r="G60" i="23"/>
  <c r="G201" i="23" s="1"/>
  <c r="F60" i="23"/>
  <c r="E60" i="23"/>
  <c r="D60" i="23"/>
  <c r="C60" i="23"/>
  <c r="C201" i="23" s="1"/>
  <c r="B60" i="23"/>
  <c r="P48" i="23"/>
  <c r="P154" i="23" s="1"/>
  <c r="W33" i="23"/>
  <c r="V33" i="23"/>
  <c r="U33" i="23"/>
  <c r="T33" i="23"/>
  <c r="T192" i="23" s="1"/>
  <c r="S33" i="23"/>
  <c r="S5" i="23" s="1"/>
  <c r="R33" i="23"/>
  <c r="R5" i="23" s="1"/>
  <c r="R60" i="20" s="1"/>
  <c r="R113" i="4" s="1"/>
  <c r="Q33" i="23"/>
  <c r="Q192" i="23" s="1"/>
  <c r="P33" i="23"/>
  <c r="O33" i="23"/>
  <c r="N33" i="23"/>
  <c r="M33" i="23"/>
  <c r="L33" i="23"/>
  <c r="L192" i="23" s="1"/>
  <c r="K33" i="23"/>
  <c r="K5" i="23" s="1"/>
  <c r="K60" i="20" s="1"/>
  <c r="J33" i="23"/>
  <c r="J5" i="23" s="1"/>
  <c r="I33" i="23"/>
  <c r="I192" i="23" s="1"/>
  <c r="H33" i="23"/>
  <c r="H5" i="23" s="1"/>
  <c r="H137" i="23" s="1"/>
  <c r="G33" i="23"/>
  <c r="G192" i="23" s="1"/>
  <c r="F33" i="23"/>
  <c r="E33" i="23"/>
  <c r="E192" i="23" s="1"/>
  <c r="D33" i="23"/>
  <c r="D192" i="23" s="1"/>
  <c r="C33" i="23"/>
  <c r="C5" i="23" s="1"/>
  <c r="B33" i="23"/>
  <c r="B5" i="23" s="1"/>
  <c r="V5" i="23"/>
  <c r="V60" i="20" s="1"/>
  <c r="V113" i="4" s="1"/>
  <c r="N5" i="23"/>
  <c r="N140" i="23" s="1"/>
  <c r="G5" i="23"/>
  <c r="G137" i="23" s="1"/>
  <c r="F5" i="23"/>
  <c r="E5" i="23"/>
  <c r="E144" i="23" s="1"/>
  <c r="D5" i="23"/>
  <c r="D139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M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P165" i="22" s="1"/>
  <c r="O166" i="22"/>
  <c r="N166" i="22"/>
  <c r="N165" i="22" s="1"/>
  <c r="M166" i="22"/>
  <c r="L166" i="22"/>
  <c r="L165" i="22" s="1"/>
  <c r="K166" i="22"/>
  <c r="J166" i="22"/>
  <c r="I166" i="22"/>
  <c r="H166" i="22"/>
  <c r="G166" i="22"/>
  <c r="F166" i="22"/>
  <c r="F165" i="22" s="1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7" i="22"/>
  <c r="G157" i="22"/>
  <c r="W156" i="22"/>
  <c r="V156" i="22"/>
  <c r="U156" i="22"/>
  <c r="T156" i="22"/>
  <c r="T146" i="22" s="1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L146" i="22" s="1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Q146" i="22" s="1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D146" i="22" s="1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V141" i="22"/>
  <c r="S141" i="22"/>
  <c r="N141" i="22"/>
  <c r="K141" i="22"/>
  <c r="F141" i="22"/>
  <c r="C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K132" i="22" s="1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U175" i="22" s="1"/>
  <c r="T119" i="22"/>
  <c r="T175" i="22" s="1"/>
  <c r="S119" i="22"/>
  <c r="R119" i="22"/>
  <c r="Q119" i="22"/>
  <c r="P119" i="22"/>
  <c r="O119" i="22"/>
  <c r="N119" i="22"/>
  <c r="M119" i="22"/>
  <c r="L119" i="22"/>
  <c r="K119" i="22"/>
  <c r="K175" i="22" s="1"/>
  <c r="J119" i="22"/>
  <c r="I119" i="22"/>
  <c r="I175" i="22" s="1"/>
  <c r="H119" i="22"/>
  <c r="G119" i="22"/>
  <c r="F119" i="22"/>
  <c r="E119" i="22"/>
  <c r="E175" i="22" s="1"/>
  <c r="D119" i="22"/>
  <c r="D175" i="22" s="1"/>
  <c r="C119" i="22"/>
  <c r="B119" i="22"/>
  <c r="W110" i="22"/>
  <c r="W171" i="22" s="1"/>
  <c r="V110" i="22"/>
  <c r="U110" i="22"/>
  <c r="T110" i="22"/>
  <c r="T171" i="22" s="1"/>
  <c r="S110" i="22"/>
  <c r="S171" i="22" s="1"/>
  <c r="R110" i="22"/>
  <c r="Q110" i="22"/>
  <c r="Q171" i="22" s="1"/>
  <c r="P110" i="22"/>
  <c r="O110" i="22"/>
  <c r="N110" i="22"/>
  <c r="M110" i="22"/>
  <c r="L110" i="22"/>
  <c r="K110" i="22"/>
  <c r="J110" i="22"/>
  <c r="I110" i="22"/>
  <c r="H110" i="22"/>
  <c r="G110" i="22"/>
  <c r="G171" i="22" s="1"/>
  <c r="F110" i="22"/>
  <c r="E110" i="22"/>
  <c r="D110" i="22"/>
  <c r="D171" i="22" s="1"/>
  <c r="C110" i="22"/>
  <c r="C171" i="22" s="1"/>
  <c r="B110" i="22"/>
  <c r="W89" i="22"/>
  <c r="W203" i="22" s="1"/>
  <c r="V89" i="22"/>
  <c r="V160" i="22" s="1"/>
  <c r="U89" i="22"/>
  <c r="U160" i="22" s="1"/>
  <c r="T89" i="22"/>
  <c r="S89" i="22"/>
  <c r="R89" i="22"/>
  <c r="R160" i="22" s="1"/>
  <c r="Q89" i="22"/>
  <c r="Q160" i="22" s="1"/>
  <c r="P89" i="22"/>
  <c r="P160" i="22" s="1"/>
  <c r="O89" i="22"/>
  <c r="O160" i="22" s="1"/>
  <c r="N89" i="22"/>
  <c r="N160" i="22" s="1"/>
  <c r="M89" i="22"/>
  <c r="M160" i="22" s="1"/>
  <c r="L89" i="22"/>
  <c r="K89" i="22"/>
  <c r="J89" i="22"/>
  <c r="J160" i="22" s="1"/>
  <c r="I89" i="22"/>
  <c r="H89" i="22"/>
  <c r="H160" i="22" s="1"/>
  <c r="G89" i="22"/>
  <c r="F89" i="22"/>
  <c r="F160" i="22" s="1"/>
  <c r="E89" i="22"/>
  <c r="E160" i="22" s="1"/>
  <c r="D89" i="22"/>
  <c r="C89" i="22"/>
  <c r="B89" i="22"/>
  <c r="B160" i="22" s="1"/>
  <c r="W79" i="22"/>
  <c r="V79" i="22"/>
  <c r="U79" i="22"/>
  <c r="U157" i="22" s="1"/>
  <c r="T79" i="22"/>
  <c r="S79" i="22"/>
  <c r="R79" i="22"/>
  <c r="Q79" i="22"/>
  <c r="P79" i="22"/>
  <c r="P157" i="22" s="1"/>
  <c r="O79" i="22"/>
  <c r="O157" i="22" s="1"/>
  <c r="N79" i="22"/>
  <c r="M79" i="22"/>
  <c r="M157" i="22" s="1"/>
  <c r="L79" i="22"/>
  <c r="K79" i="22"/>
  <c r="J79" i="22"/>
  <c r="I79" i="22"/>
  <c r="H79" i="22"/>
  <c r="H157" i="22" s="1"/>
  <c r="G79" i="22"/>
  <c r="F79" i="22"/>
  <c r="E79" i="22"/>
  <c r="E157" i="22" s="1"/>
  <c r="D79" i="22"/>
  <c r="C79" i="22"/>
  <c r="B79" i="22"/>
  <c r="W60" i="22"/>
  <c r="V60" i="22"/>
  <c r="U60" i="22"/>
  <c r="T60" i="22"/>
  <c r="S60" i="22"/>
  <c r="S201" i="22" s="1"/>
  <c r="R60" i="22"/>
  <c r="Q60" i="22"/>
  <c r="P60" i="22"/>
  <c r="O60" i="22"/>
  <c r="N60" i="22"/>
  <c r="M60" i="22"/>
  <c r="M153" i="22" s="1"/>
  <c r="L60" i="22"/>
  <c r="K60" i="22"/>
  <c r="K201" i="22" s="1"/>
  <c r="J60" i="22"/>
  <c r="I60" i="22"/>
  <c r="H60" i="22"/>
  <c r="G60" i="22"/>
  <c r="F60" i="22"/>
  <c r="E60" i="22"/>
  <c r="E153" i="22" s="1"/>
  <c r="D60" i="22"/>
  <c r="C60" i="22"/>
  <c r="C153" i="22" s="1"/>
  <c r="B60" i="22"/>
  <c r="W33" i="22"/>
  <c r="V33" i="22"/>
  <c r="U33" i="22"/>
  <c r="T33" i="22"/>
  <c r="T141" i="22" s="1"/>
  <c r="S33" i="22"/>
  <c r="R33" i="22"/>
  <c r="Q33" i="22"/>
  <c r="P33" i="22"/>
  <c r="O33" i="22"/>
  <c r="N33" i="22"/>
  <c r="M33" i="22"/>
  <c r="L33" i="22"/>
  <c r="L141" i="22" s="1"/>
  <c r="K33" i="22"/>
  <c r="J33" i="22"/>
  <c r="I33" i="22"/>
  <c r="H33" i="22"/>
  <c r="G33" i="22"/>
  <c r="G141" i="22" s="1"/>
  <c r="F33" i="22"/>
  <c r="E33" i="22"/>
  <c r="D33" i="22"/>
  <c r="D141" i="22" s="1"/>
  <c r="D132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V211" i="21"/>
  <c r="F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V202" i="21"/>
  <c r="T201" i="21"/>
  <c r="L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L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Q165" i="21" s="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J171" i="21"/>
  <c r="B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I165" i="21" s="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B165" i="21" s="1"/>
  <c r="V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R157" i="21"/>
  <c r="C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D146" i="21" s="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G146" i="21" s="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W146" i="21" s="1"/>
  <c r="V147" i="21"/>
  <c r="U147" i="21"/>
  <c r="T147" i="21"/>
  <c r="S147" i="21"/>
  <c r="S146" i="21" s="1"/>
  <c r="R147" i="21"/>
  <c r="Q147" i="21"/>
  <c r="P147" i="21"/>
  <c r="O147" i="21"/>
  <c r="O146" i="21" s="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L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N141" i="21"/>
  <c r="F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D132" i="21" s="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L132" i="21" s="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175" i="21" s="1"/>
  <c r="W110" i="21"/>
  <c r="W171" i="21" s="1"/>
  <c r="V110" i="21"/>
  <c r="V171" i="21" s="1"/>
  <c r="U110" i="21"/>
  <c r="U211" i="21" s="1"/>
  <c r="T110" i="21"/>
  <c r="T211" i="21" s="1"/>
  <c r="S110" i="21"/>
  <c r="S211" i="21" s="1"/>
  <c r="R110" i="21"/>
  <c r="R211" i="21" s="1"/>
  <c r="Q110" i="21"/>
  <c r="Q171" i="21" s="1"/>
  <c r="P110" i="21"/>
  <c r="O110" i="21"/>
  <c r="O171" i="21" s="1"/>
  <c r="N110" i="21"/>
  <c r="N171" i="21" s="1"/>
  <c r="M110" i="21"/>
  <c r="M211" i="21" s="1"/>
  <c r="L110" i="21"/>
  <c r="L211" i="21" s="1"/>
  <c r="K110" i="21"/>
  <c r="K211" i="21" s="1"/>
  <c r="J110" i="21"/>
  <c r="J211" i="21" s="1"/>
  <c r="I110" i="21"/>
  <c r="I171" i="21" s="1"/>
  <c r="H110" i="21"/>
  <c r="G110" i="21"/>
  <c r="G171" i="21" s="1"/>
  <c r="F110" i="21"/>
  <c r="F171" i="21" s="1"/>
  <c r="E110" i="21"/>
  <c r="E211" i="21" s="1"/>
  <c r="D110" i="21"/>
  <c r="D211" i="21" s="1"/>
  <c r="C110" i="21"/>
  <c r="C211" i="21" s="1"/>
  <c r="B110" i="21"/>
  <c r="B211" i="21" s="1"/>
  <c r="W89" i="21"/>
  <c r="W203" i="21" s="1"/>
  <c r="V89" i="2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160" i="21" s="1"/>
  <c r="O89" i="21"/>
  <c r="O203" i="21" s="1"/>
  <c r="N89" i="2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160" i="21" s="1"/>
  <c r="G89" i="21"/>
  <c r="G203" i="21" s="1"/>
  <c r="F89" i="21"/>
  <c r="E89" i="21"/>
  <c r="E203" i="21" s="1"/>
  <c r="D89" i="21"/>
  <c r="D203" i="21" s="1"/>
  <c r="C89" i="21"/>
  <c r="C203" i="21" s="1"/>
  <c r="B89" i="21"/>
  <c r="B203" i="21" s="1"/>
  <c r="W79" i="21"/>
  <c r="W157" i="21" s="1"/>
  <c r="V79" i="21"/>
  <c r="V157" i="21" s="1"/>
  <c r="U79" i="21"/>
  <c r="U202" i="21" s="1"/>
  <c r="T79" i="21"/>
  <c r="S79" i="21"/>
  <c r="S202" i="21" s="1"/>
  <c r="R79" i="21"/>
  <c r="R202" i="21" s="1"/>
  <c r="Q79" i="21"/>
  <c r="Q157" i="21" s="1"/>
  <c r="P79" i="21"/>
  <c r="P157" i="21" s="1"/>
  <c r="O79" i="21"/>
  <c r="O157" i="21" s="1"/>
  <c r="N79" i="21"/>
  <c r="N157" i="21" s="1"/>
  <c r="M79" i="21"/>
  <c r="M202" i="21" s="1"/>
  <c r="L79" i="21"/>
  <c r="K79" i="21"/>
  <c r="K202" i="21" s="1"/>
  <c r="J79" i="21"/>
  <c r="J202" i="21" s="1"/>
  <c r="I79" i="21"/>
  <c r="I157" i="21" s="1"/>
  <c r="H79" i="21"/>
  <c r="H157" i="21" s="1"/>
  <c r="G79" i="21"/>
  <c r="G157" i="21" s="1"/>
  <c r="F79" i="21"/>
  <c r="F157" i="21" s="1"/>
  <c r="E79" i="21"/>
  <c r="E202" i="21" s="1"/>
  <c r="D79" i="21"/>
  <c r="C79" i="21"/>
  <c r="C202" i="21" s="1"/>
  <c r="B79" i="21"/>
  <c r="B202" i="21" s="1"/>
  <c r="W60" i="21"/>
  <c r="W153" i="21" s="1"/>
  <c r="V60" i="21"/>
  <c r="V153" i="21" s="1"/>
  <c r="U60" i="21"/>
  <c r="U153" i="21" s="1"/>
  <c r="T60" i="21"/>
  <c r="T153" i="21" s="1"/>
  <c r="S60" i="21"/>
  <c r="S201" i="21" s="1"/>
  <c r="R60" i="21"/>
  <c r="R201" i="21" s="1"/>
  <c r="Q60" i="21"/>
  <c r="Q153" i="21" s="1"/>
  <c r="P60" i="21"/>
  <c r="P153" i="21" s="1"/>
  <c r="O60" i="21"/>
  <c r="O153" i="21" s="1"/>
  <c r="N60" i="21"/>
  <c r="N153" i="21" s="1"/>
  <c r="M60" i="21"/>
  <c r="M153" i="21" s="1"/>
  <c r="L60" i="21"/>
  <c r="L153" i="21" s="1"/>
  <c r="K60" i="21"/>
  <c r="K201" i="21" s="1"/>
  <c r="J60" i="21"/>
  <c r="J201" i="21" s="1"/>
  <c r="I60" i="21"/>
  <c r="I153" i="21" s="1"/>
  <c r="H60" i="21"/>
  <c r="H153" i="21" s="1"/>
  <c r="G60" i="21"/>
  <c r="G153" i="21" s="1"/>
  <c r="F60" i="21"/>
  <c r="F153" i="21" s="1"/>
  <c r="E60" i="21"/>
  <c r="E153" i="21" s="1"/>
  <c r="D60" i="21"/>
  <c r="D153" i="21" s="1"/>
  <c r="C60" i="21"/>
  <c r="C201" i="21" s="1"/>
  <c r="B60" i="21"/>
  <c r="B201" i="21" s="1"/>
  <c r="W33" i="21"/>
  <c r="W192" i="21" s="1"/>
  <c r="V33" i="21"/>
  <c r="V192" i="21" s="1"/>
  <c r="U33" i="21"/>
  <c r="U141" i="21" s="1"/>
  <c r="T33" i="21"/>
  <c r="T141" i="21" s="1"/>
  <c r="S33" i="21"/>
  <c r="S192" i="21" s="1"/>
  <c r="R33" i="21"/>
  <c r="R192" i="21" s="1"/>
  <c r="Q33" i="21"/>
  <c r="Q192" i="21" s="1"/>
  <c r="P33" i="21"/>
  <c r="O33" i="21"/>
  <c r="O192" i="21" s="1"/>
  <c r="N33" i="21"/>
  <c r="N192" i="21" s="1"/>
  <c r="M33" i="21"/>
  <c r="M141" i="21" s="1"/>
  <c r="L33" i="21"/>
  <c r="L141" i="21" s="1"/>
  <c r="K33" i="21"/>
  <c r="K192" i="21" s="1"/>
  <c r="J33" i="21"/>
  <c r="J192" i="21" s="1"/>
  <c r="I33" i="21"/>
  <c r="I192" i="21" s="1"/>
  <c r="H33" i="21"/>
  <c r="G33" i="21"/>
  <c r="G192" i="21" s="1"/>
  <c r="F33" i="21"/>
  <c r="F192" i="21" s="1"/>
  <c r="E33" i="21"/>
  <c r="E141" i="21" s="1"/>
  <c r="D33" i="21"/>
  <c r="D141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L71" i="20"/>
  <c r="O70" i="20"/>
  <c r="K70" i="20"/>
  <c r="D70" i="20"/>
  <c r="B70" i="20"/>
  <c r="G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P62" i="20"/>
  <c r="P115" i="4" s="1"/>
  <c r="K62" i="20"/>
  <c r="S60" i="20"/>
  <c r="S113" i="4" s="1"/>
  <c r="N60" i="20"/>
  <c r="J60" i="20"/>
  <c r="J113" i="4" s="1"/>
  <c r="H60" i="20"/>
  <c r="H113" i="4" s="1"/>
  <c r="G60" i="20"/>
  <c r="F60" i="20"/>
  <c r="F113" i="4" s="1"/>
  <c r="E60" i="20"/>
  <c r="E113" i="4" s="1"/>
  <c r="D60" i="20"/>
  <c r="D113" i="4" s="1"/>
  <c r="C60" i="20"/>
  <c r="C113" i="4" s="1"/>
  <c r="B60" i="20"/>
  <c r="W58" i="20"/>
  <c r="V58" i="20"/>
  <c r="U58" i="20"/>
  <c r="T58" i="20"/>
  <c r="S58" i="20"/>
  <c r="R58" i="20"/>
  <c r="Q58" i="20"/>
  <c r="Q42" i="7" s="1"/>
  <c r="P58" i="20"/>
  <c r="P42" i="7" s="1"/>
  <c r="O58" i="20"/>
  <c r="O42" i="7" s="1"/>
  <c r="N58" i="20"/>
  <c r="M58" i="20"/>
  <c r="L58" i="20"/>
  <c r="K58" i="20"/>
  <c r="K42" i="7" s="1"/>
  <c r="J58" i="20"/>
  <c r="I58" i="20"/>
  <c r="I42" i="7" s="1"/>
  <c r="H58" i="20"/>
  <c r="H42" i="7" s="1"/>
  <c r="G58" i="20"/>
  <c r="G42" i="7" s="1"/>
  <c r="F58" i="20"/>
  <c r="F42" i="7" s="1"/>
  <c r="E58" i="20"/>
  <c r="E42" i="7" s="1"/>
  <c r="D58" i="20"/>
  <c r="C58" i="20"/>
  <c r="C42" i="7" s="1"/>
  <c r="B58" i="20"/>
  <c r="W54" i="20"/>
  <c r="W71" i="20" s="1"/>
  <c r="V54" i="20"/>
  <c r="V71" i="20" s="1"/>
  <c r="U54" i="20"/>
  <c r="U71" i="20" s="1"/>
  <c r="T54" i="20"/>
  <c r="T71" i="20" s="1"/>
  <c r="S54" i="20"/>
  <c r="S71" i="20" s="1"/>
  <c r="R54" i="20"/>
  <c r="R68" i="4" s="1"/>
  <c r="Q54" i="20"/>
  <c r="P54" i="20"/>
  <c r="P71" i="20" s="1"/>
  <c r="O54" i="20"/>
  <c r="O71" i="20" s="1"/>
  <c r="N54" i="20"/>
  <c r="M54" i="20"/>
  <c r="M68" i="4" s="1"/>
  <c r="L54" i="20"/>
  <c r="K54" i="20"/>
  <c r="J54" i="20"/>
  <c r="J68" i="4" s="1"/>
  <c r="J141" i="4" s="1"/>
  <c r="I54" i="20"/>
  <c r="I71" i="20" s="1"/>
  <c r="H54" i="20"/>
  <c r="H71" i="20" s="1"/>
  <c r="G54" i="20"/>
  <c r="G71" i="20" s="1"/>
  <c r="F54" i="20"/>
  <c r="F71" i="20" s="1"/>
  <c r="E54" i="20"/>
  <c r="E71" i="20" s="1"/>
  <c r="D54" i="20"/>
  <c r="D71" i="20" s="1"/>
  <c r="C54" i="20"/>
  <c r="B54" i="20"/>
  <c r="B68" i="4" s="1"/>
  <c r="B141" i="4" s="1"/>
  <c r="W53" i="20"/>
  <c r="W70" i="20" s="1"/>
  <c r="V53" i="20"/>
  <c r="V70" i="20" s="1"/>
  <c r="U53" i="20"/>
  <c r="U70" i="20" s="1"/>
  <c r="T53" i="20"/>
  <c r="T70" i="20" s="1"/>
  <c r="S53" i="20"/>
  <c r="S70" i="20" s="1"/>
  <c r="R53" i="20"/>
  <c r="R70" i="20" s="1"/>
  <c r="Q53" i="20"/>
  <c r="Q70" i="20" s="1"/>
  <c r="P53" i="20"/>
  <c r="O53" i="20"/>
  <c r="N53" i="20"/>
  <c r="N70" i="20" s="1"/>
  <c r="M53" i="20"/>
  <c r="M70" i="20" s="1"/>
  <c r="L53" i="20"/>
  <c r="L70" i="20" s="1"/>
  <c r="K53" i="20"/>
  <c r="J53" i="20"/>
  <c r="J70" i="20" s="1"/>
  <c r="I53" i="20"/>
  <c r="I70" i="20" s="1"/>
  <c r="H53" i="20"/>
  <c r="G53" i="20"/>
  <c r="G67" i="4" s="1"/>
  <c r="G140" i="4" s="1"/>
  <c r="F53" i="20"/>
  <c r="F70" i="20" s="1"/>
  <c r="E53" i="20"/>
  <c r="E70" i="20" s="1"/>
  <c r="D53" i="20"/>
  <c r="D67" i="4" s="1"/>
  <c r="D140" i="4" s="1"/>
  <c r="C53" i="20"/>
  <c r="B53" i="20"/>
  <c r="W52" i="20"/>
  <c r="W66" i="4" s="1"/>
  <c r="V52" i="20"/>
  <c r="U52" i="20"/>
  <c r="U69" i="20" s="1"/>
  <c r="T52" i="20"/>
  <c r="T69" i="20" s="1"/>
  <c r="S52" i="20"/>
  <c r="S69" i="20" s="1"/>
  <c r="R52" i="20"/>
  <c r="Q52" i="20"/>
  <c r="Q69" i="20" s="1"/>
  <c r="P52" i="20"/>
  <c r="P66" i="4" s="1"/>
  <c r="P139" i="4" s="1"/>
  <c r="O52" i="20"/>
  <c r="O51" i="20" s="1"/>
  <c r="O65" i="4" s="1"/>
  <c r="N52" i="20"/>
  <c r="M52" i="20"/>
  <c r="M69" i="20" s="1"/>
  <c r="L52" i="20"/>
  <c r="L69" i="20" s="1"/>
  <c r="K52" i="20"/>
  <c r="K69" i="20" s="1"/>
  <c r="J52" i="20"/>
  <c r="I52" i="20"/>
  <c r="I69" i="20" s="1"/>
  <c r="H52" i="20"/>
  <c r="G52" i="20"/>
  <c r="F52" i="20"/>
  <c r="E52" i="20"/>
  <c r="D52" i="20"/>
  <c r="D69" i="20" s="1"/>
  <c r="C52" i="20"/>
  <c r="C69" i="20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S13" i="4" s="1"/>
  <c r="R3" i="20"/>
  <c r="R13" i="4" s="1"/>
  <c r="Q3" i="20"/>
  <c r="P3" i="20"/>
  <c r="O3" i="20"/>
  <c r="N3" i="20"/>
  <c r="M3" i="20"/>
  <c r="M13" i="4" s="1"/>
  <c r="L3" i="20"/>
  <c r="L13" i="4" s="1"/>
  <c r="K3" i="20"/>
  <c r="K13" i="4" s="1"/>
  <c r="J3" i="20"/>
  <c r="J13" i="4" s="1"/>
  <c r="I3" i="20"/>
  <c r="H3" i="20"/>
  <c r="G3" i="20"/>
  <c r="F3" i="20"/>
  <c r="F13" i="4" s="1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K248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O246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G197" i="19" s="1"/>
  <c r="F201" i="19"/>
  <c r="E201" i="19"/>
  <c r="E197" i="19" s="1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W197" i="19" s="1"/>
  <c r="V198" i="19"/>
  <c r="V197" i="19" s="1"/>
  <c r="U198" i="19"/>
  <c r="T198" i="19"/>
  <c r="S198" i="19"/>
  <c r="S197" i="19" s="1"/>
  <c r="R198" i="19"/>
  <c r="Q198" i="19"/>
  <c r="Q197" i="19" s="1"/>
  <c r="P198" i="19"/>
  <c r="P197" i="19" s="1"/>
  <c r="O198" i="19"/>
  <c r="N198" i="19"/>
  <c r="N197" i="19" s="1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D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E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48" i="19" s="1"/>
  <c r="V142" i="19"/>
  <c r="V248" i="19" s="1"/>
  <c r="U142" i="19"/>
  <c r="U248" i="19" s="1"/>
  <c r="T142" i="19"/>
  <c r="T248" i="19" s="1"/>
  <c r="S142" i="19"/>
  <c r="S209" i="19" s="1"/>
  <c r="R142" i="19"/>
  <c r="R209" i="19" s="1"/>
  <c r="Q142" i="19"/>
  <c r="Q209" i="19" s="1"/>
  <c r="P142" i="19"/>
  <c r="P248" i="19" s="1"/>
  <c r="O142" i="19"/>
  <c r="O209" i="19" s="1"/>
  <c r="N142" i="19"/>
  <c r="N248" i="19" s="1"/>
  <c r="M142" i="19"/>
  <c r="L142" i="19"/>
  <c r="L248" i="19" s="1"/>
  <c r="K142" i="19"/>
  <c r="K209" i="19" s="1"/>
  <c r="J142" i="19"/>
  <c r="J209" i="19" s="1"/>
  <c r="I142" i="19"/>
  <c r="I248" i="19" s="1"/>
  <c r="H142" i="19"/>
  <c r="H248" i="19" s="1"/>
  <c r="G142" i="19"/>
  <c r="G248" i="19" s="1"/>
  <c r="F142" i="19"/>
  <c r="F248" i="19" s="1"/>
  <c r="E142" i="19"/>
  <c r="D142" i="19"/>
  <c r="D248" i="19" s="1"/>
  <c r="C142" i="19"/>
  <c r="C248" i="19" s="1"/>
  <c r="B142" i="19"/>
  <c r="B209" i="19" s="1"/>
  <c r="W121" i="19"/>
  <c r="W246" i="19" s="1"/>
  <c r="V121" i="19"/>
  <c r="V203" i="19" s="1"/>
  <c r="U121" i="19"/>
  <c r="U246" i="19" s="1"/>
  <c r="T121" i="19"/>
  <c r="T246" i="19" s="1"/>
  <c r="S121" i="19"/>
  <c r="R121" i="19"/>
  <c r="R246" i="19" s="1"/>
  <c r="Q121" i="19"/>
  <c r="Q246" i="19" s="1"/>
  <c r="P121" i="19"/>
  <c r="P246" i="19" s="1"/>
  <c r="O121" i="19"/>
  <c r="O203" i="19" s="1"/>
  <c r="N121" i="19"/>
  <c r="N203" i="19" s="1"/>
  <c r="M121" i="19"/>
  <c r="M246" i="19" s="1"/>
  <c r="L121" i="19"/>
  <c r="L246" i="19" s="1"/>
  <c r="K121" i="19"/>
  <c r="J121" i="19"/>
  <c r="J246" i="19" s="1"/>
  <c r="I121" i="19"/>
  <c r="I246" i="19" s="1"/>
  <c r="H121" i="19"/>
  <c r="H246" i="19" s="1"/>
  <c r="G121" i="19"/>
  <c r="G246" i="19" s="1"/>
  <c r="F121" i="19"/>
  <c r="F203" i="19" s="1"/>
  <c r="E121" i="19"/>
  <c r="E246" i="19" s="1"/>
  <c r="D121" i="19"/>
  <c r="D246" i="19" s="1"/>
  <c r="C121" i="19"/>
  <c r="C246" i="19" s="1"/>
  <c r="B121" i="19"/>
  <c r="B246" i="19" s="1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E61" i="19" s="1"/>
  <c r="D93" i="19"/>
  <c r="C93" i="19"/>
  <c r="B93" i="19"/>
  <c r="W72" i="19"/>
  <c r="V72" i="19"/>
  <c r="U72" i="19"/>
  <c r="U61" i="19" s="1"/>
  <c r="T72" i="19"/>
  <c r="S72" i="19"/>
  <c r="R72" i="19"/>
  <c r="Q72" i="19"/>
  <c r="P72" i="19"/>
  <c r="O72" i="19"/>
  <c r="N72" i="19"/>
  <c r="M72" i="19"/>
  <c r="M61" i="19" s="1"/>
  <c r="L72" i="19"/>
  <c r="K72" i="19"/>
  <c r="J72" i="19"/>
  <c r="I72" i="19"/>
  <c r="H72" i="19"/>
  <c r="G72" i="19"/>
  <c r="F72" i="19"/>
  <c r="E72" i="19"/>
  <c r="D72" i="19"/>
  <c r="D61" i="19" s="1"/>
  <c r="C72" i="19"/>
  <c r="B72" i="19"/>
  <c r="W44" i="19"/>
  <c r="W5" i="19" s="1"/>
  <c r="W80" i="16" s="1"/>
  <c r="W109" i="4" s="1"/>
  <c r="V44" i="19"/>
  <c r="U44" i="19"/>
  <c r="T44" i="19"/>
  <c r="T5" i="19" s="1"/>
  <c r="S44" i="19"/>
  <c r="R44" i="19"/>
  <c r="Q44" i="19"/>
  <c r="P44" i="19"/>
  <c r="O44" i="19"/>
  <c r="O5" i="19" s="1"/>
  <c r="O80" i="16" s="1"/>
  <c r="O109" i="4" s="1"/>
  <c r="N44" i="19"/>
  <c r="M44" i="19"/>
  <c r="M5" i="19" s="1"/>
  <c r="M167" i="19" s="1"/>
  <c r="L44" i="19"/>
  <c r="L5" i="19" s="1"/>
  <c r="K44" i="19"/>
  <c r="J44" i="19"/>
  <c r="I44" i="19"/>
  <c r="I5" i="19" s="1"/>
  <c r="H44" i="19"/>
  <c r="H5" i="19" s="1"/>
  <c r="G44" i="19"/>
  <c r="G5" i="19" s="1"/>
  <c r="G80" i="16" s="1"/>
  <c r="G109" i="4" s="1"/>
  <c r="F44" i="19"/>
  <c r="E44" i="19"/>
  <c r="E5" i="19" s="1"/>
  <c r="E167" i="19" s="1"/>
  <c r="D44" i="19"/>
  <c r="C44" i="19"/>
  <c r="B44" i="19"/>
  <c r="D5" i="19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I197" i="18" s="1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Q197" i="18" s="1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E197" i="18" s="1"/>
  <c r="D199" i="18"/>
  <c r="C199" i="18"/>
  <c r="B199" i="18"/>
  <c r="W198" i="18"/>
  <c r="V198" i="18"/>
  <c r="U198" i="18"/>
  <c r="U197" i="18" s="1"/>
  <c r="T198" i="18"/>
  <c r="S198" i="18"/>
  <c r="R198" i="18"/>
  <c r="Q198" i="18"/>
  <c r="P198" i="18"/>
  <c r="O198" i="18"/>
  <c r="N198" i="18"/>
  <c r="M198" i="18"/>
  <c r="L198" i="18"/>
  <c r="K198" i="18"/>
  <c r="J198" i="18"/>
  <c r="J197" i="18" s="1"/>
  <c r="I198" i="18"/>
  <c r="H198" i="18"/>
  <c r="G198" i="18"/>
  <c r="F198" i="18"/>
  <c r="E198" i="18"/>
  <c r="D198" i="18"/>
  <c r="C198" i="18"/>
  <c r="B198" i="18"/>
  <c r="M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P178" i="18" s="1"/>
  <c r="O188" i="18"/>
  <c r="N188" i="18"/>
  <c r="M188" i="18"/>
  <c r="L188" i="18"/>
  <c r="K188" i="18"/>
  <c r="J188" i="18"/>
  <c r="J178" i="18" s="1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F178" i="18" s="1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O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N178" i="18" s="1"/>
  <c r="M180" i="18"/>
  <c r="L180" i="18"/>
  <c r="K180" i="18"/>
  <c r="J180" i="18"/>
  <c r="I180" i="18"/>
  <c r="H180" i="18"/>
  <c r="G180" i="18"/>
  <c r="F180" i="18"/>
  <c r="E180" i="18"/>
  <c r="E178" i="18" s="1"/>
  <c r="D180" i="18"/>
  <c r="C180" i="18"/>
  <c r="B180" i="18"/>
  <c r="W179" i="18"/>
  <c r="V179" i="18"/>
  <c r="U179" i="18"/>
  <c r="U178" i="18" s="1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H178" i="18" s="1"/>
  <c r="G179" i="18"/>
  <c r="F179" i="18"/>
  <c r="E179" i="18"/>
  <c r="D179" i="18"/>
  <c r="C179" i="18"/>
  <c r="B179" i="18"/>
  <c r="O178" i="18"/>
  <c r="W142" i="18"/>
  <c r="V142" i="18"/>
  <c r="V209" i="18" s="1"/>
  <c r="U142" i="18"/>
  <c r="T142" i="18"/>
  <c r="T248" i="18" s="1"/>
  <c r="S142" i="18"/>
  <c r="R142" i="18"/>
  <c r="R248" i="18" s="1"/>
  <c r="Q142" i="18"/>
  <c r="P142" i="18"/>
  <c r="O142" i="18"/>
  <c r="N142" i="18"/>
  <c r="N209" i="18" s="1"/>
  <c r="M142" i="18"/>
  <c r="L142" i="18"/>
  <c r="L248" i="18" s="1"/>
  <c r="K142" i="18"/>
  <c r="J142" i="18"/>
  <c r="J248" i="18" s="1"/>
  <c r="I142" i="18"/>
  <c r="H142" i="18"/>
  <c r="G142" i="18"/>
  <c r="F142" i="18"/>
  <c r="F209" i="18" s="1"/>
  <c r="E142" i="18"/>
  <c r="D142" i="18"/>
  <c r="D248" i="18" s="1"/>
  <c r="C142" i="18"/>
  <c r="B142" i="18"/>
  <c r="B248" i="18" s="1"/>
  <c r="W121" i="18"/>
  <c r="V121" i="18"/>
  <c r="V246" i="18" s="1"/>
  <c r="U121" i="18"/>
  <c r="T121" i="18"/>
  <c r="S121" i="18"/>
  <c r="R121" i="18"/>
  <c r="R203" i="18" s="1"/>
  <c r="Q121" i="18"/>
  <c r="P121" i="18"/>
  <c r="P246" i="18" s="1"/>
  <c r="O121" i="18"/>
  <c r="N121" i="18"/>
  <c r="N246" i="18" s="1"/>
  <c r="M121" i="18"/>
  <c r="L121" i="18"/>
  <c r="K121" i="18"/>
  <c r="J121" i="18"/>
  <c r="J203" i="18" s="1"/>
  <c r="I121" i="18"/>
  <c r="H121" i="18"/>
  <c r="H246" i="18" s="1"/>
  <c r="G121" i="18"/>
  <c r="F121" i="18"/>
  <c r="F246" i="18" s="1"/>
  <c r="E121" i="18"/>
  <c r="D121" i="18"/>
  <c r="C121" i="18"/>
  <c r="B121" i="18"/>
  <c r="B203" i="18" s="1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H190" i="18" s="1"/>
  <c r="G93" i="18"/>
  <c r="G190" i="18" s="1"/>
  <c r="F93" i="18"/>
  <c r="E93" i="18"/>
  <c r="D93" i="18"/>
  <c r="C93" i="18"/>
  <c r="B93" i="18"/>
  <c r="W72" i="18"/>
  <c r="W184" i="18" s="1"/>
  <c r="V72" i="18"/>
  <c r="U72" i="18"/>
  <c r="T72" i="18"/>
  <c r="S72" i="18"/>
  <c r="R72" i="18"/>
  <c r="Q72" i="18"/>
  <c r="P72" i="18"/>
  <c r="O72" i="18"/>
  <c r="N72" i="18"/>
  <c r="N184" i="18" s="1"/>
  <c r="M72" i="18"/>
  <c r="L72" i="18"/>
  <c r="K72" i="18"/>
  <c r="J72" i="18"/>
  <c r="I72" i="18"/>
  <c r="H72" i="18"/>
  <c r="G72" i="18"/>
  <c r="G184" i="18" s="1"/>
  <c r="F72" i="18"/>
  <c r="E72" i="18"/>
  <c r="D72" i="18"/>
  <c r="C72" i="18"/>
  <c r="B72" i="18"/>
  <c r="W44" i="18"/>
  <c r="W5" i="18" s="1"/>
  <c r="W172" i="18" s="1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L223" i="18" s="1"/>
  <c r="K16" i="18"/>
  <c r="K223" i="18" s="1"/>
  <c r="J16" i="18"/>
  <c r="J5" i="18" s="1"/>
  <c r="I16" i="18"/>
  <c r="I223" i="18" s="1"/>
  <c r="H16" i="18"/>
  <c r="H223" i="18" s="1"/>
  <c r="G16" i="18"/>
  <c r="G223" i="18" s="1"/>
  <c r="F16" i="18"/>
  <c r="F223" i="18" s="1"/>
  <c r="E16" i="18"/>
  <c r="E223" i="18" s="1"/>
  <c r="D16" i="18"/>
  <c r="D223" i="18" s="1"/>
  <c r="C16" i="18"/>
  <c r="C223" i="18" s="1"/>
  <c r="B16" i="18"/>
  <c r="B5" i="18" s="1"/>
  <c r="T5" i="18"/>
  <c r="T162" i="18" s="1"/>
  <c r="P5" i="18"/>
  <c r="P169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O197" i="17" s="1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I197" i="17" s="1"/>
  <c r="H199" i="17"/>
  <c r="G199" i="17"/>
  <c r="F199" i="17"/>
  <c r="F197" i="17" s="1"/>
  <c r="E199" i="17"/>
  <c r="D199" i="17"/>
  <c r="C199" i="17"/>
  <c r="C197" i="17" s="1"/>
  <c r="B199" i="17"/>
  <c r="W198" i="17"/>
  <c r="V198" i="17"/>
  <c r="U198" i="17"/>
  <c r="T198" i="17"/>
  <c r="S198" i="17"/>
  <c r="S197" i="17" s="1"/>
  <c r="R198" i="17"/>
  <c r="R197" i="17" s="1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C178" i="17" s="1"/>
  <c r="B185" i="17"/>
  <c r="G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N178" i="17" s="1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V178" i="17" s="1"/>
  <c r="U181" i="17"/>
  <c r="T181" i="17"/>
  <c r="S181" i="17"/>
  <c r="S178" i="17" s="1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K178" i="17" s="1"/>
  <c r="J180" i="17"/>
  <c r="J178" i="17" s="1"/>
  <c r="I180" i="17"/>
  <c r="H180" i="17"/>
  <c r="G180" i="17"/>
  <c r="F180" i="17"/>
  <c r="E180" i="17"/>
  <c r="D180" i="17"/>
  <c r="C180" i="17"/>
  <c r="B180" i="17"/>
  <c r="B178" i="17" s="1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G178" i="17" s="1"/>
  <c r="F179" i="17"/>
  <c r="E179" i="17"/>
  <c r="D179" i="17"/>
  <c r="D178" i="17" s="1"/>
  <c r="C179" i="17"/>
  <c r="B179" i="17"/>
  <c r="F178" i="17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W121" i="17"/>
  <c r="W246" i="17" s="1"/>
  <c r="V121" i="17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E121" i="17"/>
  <c r="E246" i="17" s="1"/>
  <c r="D121" i="17"/>
  <c r="D246" i="17" s="1"/>
  <c r="C121" i="17"/>
  <c r="C246" i="17" s="1"/>
  <c r="B121" i="17"/>
  <c r="B246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190" i="17" s="1"/>
  <c r="G93" i="17"/>
  <c r="G237" i="17" s="1"/>
  <c r="F93" i="17"/>
  <c r="F237" i="17" s="1"/>
  <c r="E93" i="17"/>
  <c r="D93" i="17"/>
  <c r="D237" i="17" s="1"/>
  <c r="C93" i="17"/>
  <c r="C237" i="17" s="1"/>
  <c r="B93" i="17"/>
  <c r="B237" i="17" s="1"/>
  <c r="W72" i="17"/>
  <c r="W235" i="17" s="1"/>
  <c r="V72" i="17"/>
  <c r="V235" i="17" s="1"/>
  <c r="U72" i="17"/>
  <c r="U235" i="17" s="1"/>
  <c r="T72" i="17"/>
  <c r="T184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9" s="1"/>
  <c r="K72" i="17"/>
  <c r="K235" i="17" s="1"/>
  <c r="J72" i="17"/>
  <c r="J235" i="17" s="1"/>
  <c r="I72" i="17"/>
  <c r="I235" i="17" s="1"/>
  <c r="H72" i="17"/>
  <c r="H184" i="17" s="1"/>
  <c r="G72" i="17"/>
  <c r="G235" i="17" s="1"/>
  <c r="F72" i="17"/>
  <c r="F235" i="17" s="1"/>
  <c r="E72" i="17"/>
  <c r="E235" i="17" s="1"/>
  <c r="D72" i="17"/>
  <c r="D184" i="17" s="1"/>
  <c r="C72" i="17"/>
  <c r="C235" i="17" s="1"/>
  <c r="B72" i="17"/>
  <c r="W44" i="17"/>
  <c r="W5" i="17" s="1"/>
  <c r="V44" i="17"/>
  <c r="V226" i="17" s="1"/>
  <c r="U44" i="17"/>
  <c r="U226" i="17" s="1"/>
  <c r="T44" i="17"/>
  <c r="T5" i="17" s="1"/>
  <c r="S44" i="17"/>
  <c r="S226" i="17" s="1"/>
  <c r="R44" i="17"/>
  <c r="R226" i="17" s="1"/>
  <c r="Q44" i="17"/>
  <c r="Q5" i="17" s="1"/>
  <c r="P44" i="17"/>
  <c r="P5" i="17" s="1"/>
  <c r="O44" i="17"/>
  <c r="O226" i="17" s="1"/>
  <c r="N44" i="17"/>
  <c r="N226" i="17" s="1"/>
  <c r="M44" i="17"/>
  <c r="M5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D44" i="17"/>
  <c r="D226" i="19" s="1"/>
  <c r="C44" i="17"/>
  <c r="C226" i="17" s="1"/>
  <c r="B44" i="17"/>
  <c r="B5" i="17"/>
  <c r="B173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J97" i="16"/>
  <c r="B97" i="16"/>
  <c r="W96" i="16"/>
  <c r="V96" i="16"/>
  <c r="U96" i="16"/>
  <c r="S96" i="16"/>
  <c r="Q96" i="16"/>
  <c r="M96" i="16"/>
  <c r="E93" i="16"/>
  <c r="Q90" i="16"/>
  <c r="I90" i="16"/>
  <c r="D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I111" i="4" s="1"/>
  <c r="H82" i="16"/>
  <c r="G82" i="16"/>
  <c r="G111" i="4" s="1"/>
  <c r="F82" i="16"/>
  <c r="F111" i="4" s="1"/>
  <c r="E82" i="16"/>
  <c r="E111" i="4" s="1"/>
  <c r="D82" i="16"/>
  <c r="C82" i="16"/>
  <c r="C111" i="4" s="1"/>
  <c r="B82" i="16"/>
  <c r="E80" i="16"/>
  <c r="D80" i="16"/>
  <c r="W78" i="16"/>
  <c r="W41" i="7" s="1"/>
  <c r="V78" i="16"/>
  <c r="V41" i="7" s="1"/>
  <c r="U78" i="16"/>
  <c r="U41" i="7" s="1"/>
  <c r="T78" i="16"/>
  <c r="T41" i="7" s="1"/>
  <c r="S78" i="16"/>
  <c r="R78" i="16"/>
  <c r="R41" i="7" s="1"/>
  <c r="Q78" i="16"/>
  <c r="P78" i="16"/>
  <c r="P41" i="7" s="1"/>
  <c r="O78" i="16"/>
  <c r="N78" i="16"/>
  <c r="M78" i="16"/>
  <c r="L78" i="16"/>
  <c r="L41" i="7" s="1"/>
  <c r="K78" i="16"/>
  <c r="K41" i="7" s="1"/>
  <c r="J78" i="16"/>
  <c r="J41" i="7" s="1"/>
  <c r="I78" i="16"/>
  <c r="H78" i="16"/>
  <c r="H41" i="7" s="1"/>
  <c r="G78" i="16"/>
  <c r="F78" i="16"/>
  <c r="F41" i="7" s="1"/>
  <c r="E78" i="16"/>
  <c r="E41" i="7" s="1"/>
  <c r="D78" i="16"/>
  <c r="C78" i="16"/>
  <c r="B78" i="16"/>
  <c r="A74" i="16"/>
  <c r="A73" i="16"/>
  <c r="W72" i="16"/>
  <c r="W90" i="16" s="1"/>
  <c r="V72" i="16"/>
  <c r="V71" i="16" s="1"/>
  <c r="U72" i="16"/>
  <c r="U90" i="16" s="1"/>
  <c r="T72" i="16"/>
  <c r="T71" i="16" s="1"/>
  <c r="S72" i="16"/>
  <c r="S90" i="16" s="1"/>
  <c r="R72" i="16"/>
  <c r="R90" i="16" s="1"/>
  <c r="Q72" i="16"/>
  <c r="Q71" i="16" s="1"/>
  <c r="P72" i="16"/>
  <c r="P90" i="16" s="1"/>
  <c r="O72" i="16"/>
  <c r="O90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H72" i="16"/>
  <c r="H90" i="16" s="1"/>
  <c r="G72" i="16"/>
  <c r="G90" i="16" s="1"/>
  <c r="F72" i="16"/>
  <c r="F71" i="16" s="1"/>
  <c r="E72" i="16"/>
  <c r="E90" i="16" s="1"/>
  <c r="D72" i="16"/>
  <c r="C72" i="16"/>
  <c r="C90" i="16" s="1"/>
  <c r="B72" i="16"/>
  <c r="B90" i="16" s="1"/>
  <c r="A72" i="16"/>
  <c r="M71" i="16"/>
  <c r="I71" i="16"/>
  <c r="E71" i="16"/>
  <c r="D71" i="16"/>
  <c r="B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U103" i="16" s="1"/>
  <c r="U166" i="4" s="1"/>
  <c r="T55" i="16"/>
  <c r="T103" i="16" s="1"/>
  <c r="S55" i="16"/>
  <c r="S103" i="16" s="1"/>
  <c r="R55" i="16"/>
  <c r="R93" i="16" s="1"/>
  <c r="Q55" i="16"/>
  <c r="Q93" i="16" s="1"/>
  <c r="P55" i="16"/>
  <c r="P93" i="16" s="1"/>
  <c r="O55" i="16"/>
  <c r="O93" i="16" s="1"/>
  <c r="N55" i="16"/>
  <c r="N93" i="16" s="1"/>
  <c r="M55" i="16"/>
  <c r="M103" i="16" s="1"/>
  <c r="M166" i="4" s="1"/>
  <c r="L55" i="16"/>
  <c r="L103" i="16" s="1"/>
  <c r="K55" i="16"/>
  <c r="K103" i="16" s="1"/>
  <c r="K166" i="4" s="1"/>
  <c r="J55" i="16"/>
  <c r="J93" i="16" s="1"/>
  <c r="I55" i="16"/>
  <c r="I93" i="16" s="1"/>
  <c r="H55" i="16"/>
  <c r="H93" i="16" s="1"/>
  <c r="G55" i="16"/>
  <c r="G93" i="16" s="1"/>
  <c r="F55" i="16"/>
  <c r="F93" i="16" s="1"/>
  <c r="E55" i="16"/>
  <c r="E103" i="16" s="1"/>
  <c r="E166" i="4" s="1"/>
  <c r="D55" i="16"/>
  <c r="D103" i="16" s="1"/>
  <c r="C55" i="16"/>
  <c r="C103" i="16" s="1"/>
  <c r="C166" i="4" s="1"/>
  <c r="B55" i="16"/>
  <c r="B93" i="16" s="1"/>
  <c r="W54" i="16"/>
  <c r="W92" i="16" s="1"/>
  <c r="V54" i="16"/>
  <c r="V92" i="16" s="1"/>
  <c r="U54" i="16"/>
  <c r="U92" i="16" s="1"/>
  <c r="T54" i="16"/>
  <c r="T92" i="16" s="1"/>
  <c r="S54" i="16"/>
  <c r="S92" i="16" s="1"/>
  <c r="R54" i="16"/>
  <c r="R63" i="4" s="1"/>
  <c r="R136" i="4" s="1"/>
  <c r="Q54" i="16"/>
  <c r="P54" i="16"/>
  <c r="P92" i="16" s="1"/>
  <c r="O54" i="16"/>
  <c r="O92" i="16" s="1"/>
  <c r="N54" i="16"/>
  <c r="N92" i="16" s="1"/>
  <c r="M54" i="16"/>
  <c r="M92" i="16" s="1"/>
  <c r="L54" i="16"/>
  <c r="L92" i="16" s="1"/>
  <c r="K54" i="16"/>
  <c r="K92" i="16" s="1"/>
  <c r="J54" i="16"/>
  <c r="J63" i="4" s="1"/>
  <c r="J136" i="4" s="1"/>
  <c r="I54" i="16"/>
  <c r="I63" i="4" s="1"/>
  <c r="H54" i="16"/>
  <c r="H92" i="16" s="1"/>
  <c r="G54" i="16"/>
  <c r="G92" i="16" s="1"/>
  <c r="F54" i="16"/>
  <c r="F92" i="16" s="1"/>
  <c r="E54" i="16"/>
  <c r="E92" i="16" s="1"/>
  <c r="D54" i="16"/>
  <c r="D92" i="16" s="1"/>
  <c r="C54" i="16"/>
  <c r="C63" i="4" s="1"/>
  <c r="B54" i="16"/>
  <c r="B63" i="4" s="1"/>
  <c r="B136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V9" i="4" s="1"/>
  <c r="U4" i="16"/>
  <c r="T4" i="16"/>
  <c r="T3" i="16" s="1"/>
  <c r="S4" i="16"/>
  <c r="S3" i="16" s="1"/>
  <c r="R4" i="16"/>
  <c r="Q4" i="16"/>
  <c r="Q3" i="16" s="1"/>
  <c r="P4" i="16"/>
  <c r="O4" i="16"/>
  <c r="O3" i="16" s="1"/>
  <c r="N4" i="16"/>
  <c r="N3" i="16" s="1"/>
  <c r="M4" i="16"/>
  <c r="L4" i="16"/>
  <c r="L3" i="16" s="1"/>
  <c r="K4" i="16"/>
  <c r="K3" i="16" s="1"/>
  <c r="K9" i="4" s="1"/>
  <c r="J4" i="16"/>
  <c r="I4" i="16"/>
  <c r="I3" i="16" s="1"/>
  <c r="I9" i="4" s="1"/>
  <c r="H4" i="16"/>
  <c r="G4" i="16"/>
  <c r="G3" i="16" s="1"/>
  <c r="F4" i="16"/>
  <c r="F3" i="16" s="1"/>
  <c r="E4" i="16"/>
  <c r="E3" i="16" s="1"/>
  <c r="E9" i="4" s="1"/>
  <c r="D4" i="16"/>
  <c r="D3" i="16" s="1"/>
  <c r="D9" i="4" s="1"/>
  <c r="C4" i="16"/>
  <c r="C3" i="16" s="1"/>
  <c r="B4" i="16"/>
  <c r="B3" i="16" s="1"/>
  <c r="B9" i="4" s="1"/>
  <c r="U3" i="16"/>
  <c r="U3" i="4" s="1"/>
  <c r="R3" i="16"/>
  <c r="P3" i="16"/>
  <c r="M3" i="16"/>
  <c r="J3" i="16"/>
  <c r="H3" i="16"/>
  <c r="H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J204" i="15" s="1"/>
  <c r="I217" i="15"/>
  <c r="H217" i="15"/>
  <c r="G217" i="15"/>
  <c r="F217" i="15"/>
  <c r="E217" i="15"/>
  <c r="D217" i="15"/>
  <c r="C217" i="15"/>
  <c r="B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W204" i="15" s="1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B204" i="15" s="1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G204" i="15" s="1"/>
  <c r="F206" i="15"/>
  <c r="F204" i="15" s="1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O204" i="15" s="1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R204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W187" i="15" s="1"/>
  <c r="V191" i="15"/>
  <c r="U191" i="15"/>
  <c r="T191" i="15"/>
  <c r="S191" i="15"/>
  <c r="R191" i="15"/>
  <c r="Q191" i="15"/>
  <c r="P191" i="15"/>
  <c r="O191" i="15"/>
  <c r="O187" i="15" s="1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R187" i="15" s="1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J187" i="15" s="1"/>
  <c r="I189" i="15"/>
  <c r="H189" i="15"/>
  <c r="G189" i="15"/>
  <c r="F189" i="15"/>
  <c r="E189" i="15"/>
  <c r="D189" i="15"/>
  <c r="C189" i="15"/>
  <c r="C187" i="15" s="1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B187" i="15" s="1"/>
  <c r="G187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V171" i="15" s="1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F171" i="15" s="1"/>
  <c r="E173" i="15"/>
  <c r="D173" i="15"/>
  <c r="C173" i="15"/>
  <c r="B173" i="15"/>
  <c r="W172" i="15"/>
  <c r="W171" i="15" s="1"/>
  <c r="V172" i="15"/>
  <c r="U172" i="15"/>
  <c r="T172" i="15"/>
  <c r="S172" i="15"/>
  <c r="R172" i="15"/>
  <c r="R171" i="15" s="1"/>
  <c r="Q172" i="15"/>
  <c r="P172" i="15"/>
  <c r="O172" i="15"/>
  <c r="O171" i="15" s="1"/>
  <c r="N172" i="15"/>
  <c r="N171" i="15" s="1"/>
  <c r="M172" i="15"/>
  <c r="L172" i="15"/>
  <c r="K172" i="15"/>
  <c r="J172" i="15"/>
  <c r="I172" i="15"/>
  <c r="I171" i="15" s="1"/>
  <c r="H172" i="15"/>
  <c r="G172" i="15"/>
  <c r="G171" i="15" s="1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V162" i="15" s="1"/>
  <c r="U165" i="15"/>
  <c r="T165" i="15"/>
  <c r="T162" i="15" s="1"/>
  <c r="S165" i="15"/>
  <c r="R165" i="15"/>
  <c r="Q165" i="15"/>
  <c r="P165" i="15"/>
  <c r="O165" i="15"/>
  <c r="N165" i="15"/>
  <c r="M165" i="15"/>
  <c r="M162" i="15" s="1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O162" i="15" s="1"/>
  <c r="N164" i="15"/>
  <c r="N162" i="15" s="1"/>
  <c r="M164" i="15"/>
  <c r="L164" i="15"/>
  <c r="K164" i="15"/>
  <c r="J164" i="15"/>
  <c r="I164" i="15"/>
  <c r="H164" i="15"/>
  <c r="G164" i="15"/>
  <c r="G162" i="15" s="1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J162" i="15" s="1"/>
  <c r="I163" i="15"/>
  <c r="H163" i="15"/>
  <c r="G163" i="15"/>
  <c r="F163" i="15"/>
  <c r="F162" i="15" s="1"/>
  <c r="E163" i="15"/>
  <c r="D163" i="15"/>
  <c r="C163" i="15"/>
  <c r="B163" i="15"/>
  <c r="W162" i="15"/>
  <c r="W141" i="15"/>
  <c r="W261" i="15" s="1"/>
  <c r="V141" i="15"/>
  <c r="V261" i="15" s="1"/>
  <c r="U141" i="15"/>
  <c r="T141" i="15"/>
  <c r="T261" i="15" s="1"/>
  <c r="S141" i="15"/>
  <c r="S261" i="15" s="1"/>
  <c r="R141" i="15"/>
  <c r="R261" i="15" s="1"/>
  <c r="Q141" i="15"/>
  <c r="Q216" i="15" s="1"/>
  <c r="P141" i="15"/>
  <c r="P216" i="15" s="1"/>
  <c r="O141" i="15"/>
  <c r="O261" i="15" s="1"/>
  <c r="N141" i="15"/>
  <c r="N261" i="15" s="1"/>
  <c r="M141" i="15"/>
  <c r="L141" i="15"/>
  <c r="L261" i="15" s="1"/>
  <c r="K141" i="15"/>
  <c r="K261" i="15" s="1"/>
  <c r="J141" i="15"/>
  <c r="J261" i="15" s="1"/>
  <c r="I141" i="15"/>
  <c r="I216" i="15" s="1"/>
  <c r="H141" i="15"/>
  <c r="H216" i="15" s="1"/>
  <c r="G141" i="15"/>
  <c r="G261" i="15" s="1"/>
  <c r="F141" i="15"/>
  <c r="F261" i="15" s="1"/>
  <c r="E141" i="15"/>
  <c r="D141" i="15"/>
  <c r="D261" i="15" s="1"/>
  <c r="C141" i="15"/>
  <c r="C261" i="15" s="1"/>
  <c r="B141" i="15"/>
  <c r="B261" i="15" s="1"/>
  <c r="S115" i="15"/>
  <c r="R115" i="15"/>
  <c r="R253" i="15" s="1"/>
  <c r="Q115" i="15"/>
  <c r="Q253" i="15" s="1"/>
  <c r="K115" i="15"/>
  <c r="K253" i="15" s="1"/>
  <c r="W97" i="15"/>
  <c r="W199" i="15" s="1"/>
  <c r="V97" i="15"/>
  <c r="V199" i="15" s="1"/>
  <c r="U97" i="15"/>
  <c r="U251" i="15" s="1"/>
  <c r="T97" i="15"/>
  <c r="T251" i="15" s="1"/>
  <c r="S97" i="15"/>
  <c r="S251" i="15" s="1"/>
  <c r="R97" i="15"/>
  <c r="R251" i="15" s="1"/>
  <c r="Q97" i="15"/>
  <c r="P97" i="15"/>
  <c r="P199" i="15" s="1"/>
  <c r="O97" i="15"/>
  <c r="O199" i="15" s="1"/>
  <c r="N97" i="15"/>
  <c r="N199" i="15" s="1"/>
  <c r="M97" i="15"/>
  <c r="M251" i="15" s="1"/>
  <c r="L97" i="15"/>
  <c r="L251" i="15" s="1"/>
  <c r="K97" i="15"/>
  <c r="K251" i="15" s="1"/>
  <c r="J97" i="15"/>
  <c r="J251" i="15" s="1"/>
  <c r="I97" i="15"/>
  <c r="H97" i="15"/>
  <c r="H199" i="15" s="1"/>
  <c r="G97" i="15"/>
  <c r="G199" i="15" s="1"/>
  <c r="F97" i="15"/>
  <c r="F199" i="15" s="1"/>
  <c r="E97" i="15"/>
  <c r="E251" i="15" s="1"/>
  <c r="D97" i="15"/>
  <c r="D251" i="15" s="1"/>
  <c r="C97" i="15"/>
  <c r="C251" i="15" s="1"/>
  <c r="B97" i="15"/>
  <c r="B251" i="15" s="1"/>
  <c r="W53" i="15"/>
  <c r="V53" i="15"/>
  <c r="V181" i="15" s="1"/>
  <c r="U53" i="15"/>
  <c r="U181" i="15" s="1"/>
  <c r="T53" i="15"/>
  <c r="T181" i="15" s="1"/>
  <c r="S53" i="15"/>
  <c r="S241" i="15" s="1"/>
  <c r="R53" i="15"/>
  <c r="R241" i="15" s="1"/>
  <c r="Q53" i="15"/>
  <c r="Q34" i="15" s="1"/>
  <c r="Q233" i="15" s="1"/>
  <c r="P53" i="15"/>
  <c r="P34" i="15" s="1"/>
  <c r="P233" i="15" s="1"/>
  <c r="O53" i="15"/>
  <c r="N53" i="15"/>
  <c r="N181" i="15" s="1"/>
  <c r="M53" i="15"/>
  <c r="M181" i="15" s="1"/>
  <c r="L53" i="15"/>
  <c r="L181" i="15" s="1"/>
  <c r="K53" i="15"/>
  <c r="K241" i="15" s="1"/>
  <c r="J53" i="15"/>
  <c r="J241" i="15" s="1"/>
  <c r="I53" i="15"/>
  <c r="I34" i="15" s="1"/>
  <c r="I233" i="15" s="1"/>
  <c r="H53" i="15"/>
  <c r="H34" i="15" s="1"/>
  <c r="H233" i="15" s="1"/>
  <c r="G53" i="15"/>
  <c r="F53" i="15"/>
  <c r="F181" i="15" s="1"/>
  <c r="E53" i="15"/>
  <c r="E181" i="15" s="1"/>
  <c r="D53" i="15"/>
  <c r="D181" i="15" s="1"/>
  <c r="C53" i="15"/>
  <c r="C241" i="15" s="1"/>
  <c r="B53" i="15"/>
  <c r="B241" i="15" s="1"/>
  <c r="U34" i="15"/>
  <c r="U233" i="15" s="1"/>
  <c r="T34" i="15"/>
  <c r="T233" i="15" s="1"/>
  <c r="S34" i="15"/>
  <c r="S233" i="15" s="1"/>
  <c r="R34" i="15"/>
  <c r="R233" i="15" s="1"/>
  <c r="M34" i="15"/>
  <c r="M233" i="15" s="1"/>
  <c r="L34" i="15"/>
  <c r="L233" i="15" s="1"/>
  <c r="K34" i="15"/>
  <c r="K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Q251" i="14"/>
  <c r="D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J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6" i="14"/>
  <c r="G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V204" i="14" s="1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M204" i="14" s="1"/>
  <c r="L205" i="14"/>
  <c r="K205" i="14"/>
  <c r="J205" i="14"/>
  <c r="I205" i="14"/>
  <c r="H205" i="14"/>
  <c r="G205" i="14"/>
  <c r="F205" i="14"/>
  <c r="E205" i="14"/>
  <c r="D205" i="14"/>
  <c r="C205" i="14"/>
  <c r="C204" i="14" s="1"/>
  <c r="B205" i="14"/>
  <c r="W204" i="14"/>
  <c r="E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E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O187" i="14" s="1"/>
  <c r="N188" i="14"/>
  <c r="M188" i="14"/>
  <c r="L188" i="14"/>
  <c r="K188" i="14"/>
  <c r="J188" i="14"/>
  <c r="J187" i="14" s="1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V181" i="14"/>
  <c r="U181" i="14"/>
  <c r="K181" i="14"/>
  <c r="J181" i="14"/>
  <c r="C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M171" i="14" s="1"/>
  <c r="L172" i="14"/>
  <c r="K172" i="14"/>
  <c r="J172" i="14"/>
  <c r="I172" i="14"/>
  <c r="H172" i="14"/>
  <c r="G172" i="14"/>
  <c r="F172" i="14"/>
  <c r="E172" i="14"/>
  <c r="D172" i="14"/>
  <c r="D171" i="14" s="1"/>
  <c r="C172" i="14"/>
  <c r="C171" i="14" s="1"/>
  <c r="B172" i="14"/>
  <c r="E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C162" i="14" s="1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L162" i="14" s="1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K162" i="14" s="1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U162" i="14" s="1"/>
  <c r="T163" i="14"/>
  <c r="S163" i="14"/>
  <c r="R163" i="14"/>
  <c r="Q163" i="14"/>
  <c r="P163" i="14"/>
  <c r="O163" i="14"/>
  <c r="O162" i="14" s="1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W141" i="14"/>
  <c r="W261" i="14" s="1"/>
  <c r="V141" i="14"/>
  <c r="V261" i="14" s="1"/>
  <c r="U141" i="14"/>
  <c r="U261" i="14" s="1"/>
  <c r="T141" i="14"/>
  <c r="T216" i="14" s="1"/>
  <c r="S141" i="14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16" i="14" s="1"/>
  <c r="K141" i="14"/>
  <c r="K261" i="14" s="1"/>
  <c r="J141" i="14"/>
  <c r="J261" i="14" s="1"/>
  <c r="I141" i="14"/>
  <c r="I261" i="14" s="1"/>
  <c r="H141" i="14"/>
  <c r="G141" i="14"/>
  <c r="G261" i="14" s="1"/>
  <c r="F141" i="14"/>
  <c r="F261" i="14" s="1"/>
  <c r="E141" i="14"/>
  <c r="E261" i="14" s="1"/>
  <c r="D141" i="14"/>
  <c r="D216" i="14" s="1"/>
  <c r="C141" i="14"/>
  <c r="C261" i="14" s="1"/>
  <c r="B141" i="14"/>
  <c r="B261" i="14" s="1"/>
  <c r="W97" i="14"/>
  <c r="W251" i="14" s="1"/>
  <c r="V97" i="14"/>
  <c r="U97" i="14"/>
  <c r="U251" i="14" s="1"/>
  <c r="T97" i="14"/>
  <c r="T199" i="14" s="1"/>
  <c r="S97" i="14"/>
  <c r="S251" i="14" s="1"/>
  <c r="R97" i="14"/>
  <c r="R251" i="14" s="1"/>
  <c r="Q97" i="14"/>
  <c r="Q199" i="14" s="1"/>
  <c r="P97" i="14"/>
  <c r="P251" i="14" s="1"/>
  <c r="O97" i="14"/>
  <c r="O251" i="14" s="1"/>
  <c r="N97" i="14"/>
  <c r="M97" i="14"/>
  <c r="M251" i="14" s="1"/>
  <c r="L97" i="14"/>
  <c r="L199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E97" i="14"/>
  <c r="E251" i="14" s="1"/>
  <c r="D97" i="14"/>
  <c r="D199" i="14" s="1"/>
  <c r="C97" i="14"/>
  <c r="C251" i="14" s="1"/>
  <c r="B97" i="14"/>
  <c r="B251" i="14" s="1"/>
  <c r="W53" i="14"/>
  <c r="W241" i="14" s="1"/>
  <c r="V53" i="14"/>
  <c r="V241" i="14" s="1"/>
  <c r="U53" i="14"/>
  <c r="U241" i="14" s="1"/>
  <c r="T53" i="14"/>
  <c r="S53" i="14"/>
  <c r="S241" i="14" s="1"/>
  <c r="R53" i="14"/>
  <c r="R18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K53" i="14"/>
  <c r="K241" i="14" s="1"/>
  <c r="J53" i="14"/>
  <c r="I53" i="14"/>
  <c r="I241" i="14" s="1"/>
  <c r="H53" i="14"/>
  <c r="H181" i="14" s="1"/>
  <c r="G53" i="14"/>
  <c r="G181" i="14" s="1"/>
  <c r="F53" i="14"/>
  <c r="F181" i="14" s="1"/>
  <c r="E53" i="14"/>
  <c r="E241" i="14" s="1"/>
  <c r="D53" i="14"/>
  <c r="C53" i="14"/>
  <c r="C241" i="14" s="1"/>
  <c r="B53" i="14"/>
  <c r="B241" i="14" s="1"/>
  <c r="A1" i="14"/>
  <c r="S261" i="13"/>
  <c r="S253" i="13" s="1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K251" i="13"/>
  <c r="B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D233" i="13" s="1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M224" i="13" s="1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R224" i="13" s="1"/>
  <c r="Q225" i="13"/>
  <c r="P225" i="13"/>
  <c r="O225" i="13"/>
  <c r="N225" i="13"/>
  <c r="M225" i="13"/>
  <c r="L225" i="13"/>
  <c r="K225" i="13"/>
  <c r="J225" i="13"/>
  <c r="I225" i="13"/>
  <c r="H225" i="13"/>
  <c r="G225" i="13"/>
  <c r="G224" i="13" s="1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P216" i="13"/>
  <c r="H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Q204" i="13" s="1"/>
  <c r="P205" i="13"/>
  <c r="O205" i="13"/>
  <c r="N205" i="13"/>
  <c r="M205" i="13"/>
  <c r="L205" i="13"/>
  <c r="K205" i="13"/>
  <c r="J205" i="13"/>
  <c r="I205" i="13"/>
  <c r="I204" i="13" s="1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H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I187" i="13" s="1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H187" i="13" s="1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Q187" i="13" s="1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W187" i="13" s="1"/>
  <c r="V188" i="13"/>
  <c r="U188" i="13"/>
  <c r="T188" i="13"/>
  <c r="T187" i="13" s="1"/>
  <c r="S188" i="13"/>
  <c r="R188" i="13"/>
  <c r="Q188" i="13"/>
  <c r="P188" i="13"/>
  <c r="P187" i="13" s="1"/>
  <c r="O188" i="13"/>
  <c r="O187" i="13" s="1"/>
  <c r="N188" i="13"/>
  <c r="M188" i="13"/>
  <c r="L188" i="13"/>
  <c r="L187" i="13" s="1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L171" i="13" s="1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Q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E171" i="13" s="1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M171" i="13" s="1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U171" i="13" s="1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G171" i="13" s="1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L162" i="13" s="1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U162" i="13" s="1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R162" i="13" s="1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M162" i="13" s="1"/>
  <c r="L163" i="13"/>
  <c r="K163" i="13"/>
  <c r="J163" i="13"/>
  <c r="I163" i="13"/>
  <c r="H163" i="13"/>
  <c r="G163" i="13"/>
  <c r="G162" i="13" s="1"/>
  <c r="F163" i="13"/>
  <c r="E163" i="13"/>
  <c r="D163" i="13"/>
  <c r="C163" i="13"/>
  <c r="B163" i="13"/>
  <c r="E162" i="13"/>
  <c r="W141" i="13"/>
  <c r="W216" i="13" s="1"/>
  <c r="V141" i="13"/>
  <c r="V216" i="13" s="1"/>
  <c r="U141" i="13"/>
  <c r="U216" i="13" s="1"/>
  <c r="T141" i="13"/>
  <c r="T216" i="13" s="1"/>
  <c r="S141" i="13"/>
  <c r="S216" i="13" s="1"/>
  <c r="R141" i="13"/>
  <c r="Q141" i="13"/>
  <c r="Q261" i="13" s="1"/>
  <c r="P141" i="13"/>
  <c r="P261" i="13" s="1"/>
  <c r="O141" i="13"/>
  <c r="O216" i="13" s="1"/>
  <c r="N141" i="13"/>
  <c r="N216" i="13" s="1"/>
  <c r="M141" i="13"/>
  <c r="M216" i="13" s="1"/>
  <c r="L141" i="13"/>
  <c r="L216" i="13" s="1"/>
  <c r="K141" i="13"/>
  <c r="K216" i="13" s="1"/>
  <c r="J141" i="13"/>
  <c r="J216" i="13" s="1"/>
  <c r="I141" i="13"/>
  <c r="I261" i="13" s="1"/>
  <c r="H141" i="13"/>
  <c r="H261" i="13" s="1"/>
  <c r="G141" i="13"/>
  <c r="G216" i="13" s="1"/>
  <c r="F141" i="13"/>
  <c r="F216" i="13" s="1"/>
  <c r="E141" i="13"/>
  <c r="E216" i="13" s="1"/>
  <c r="D141" i="13"/>
  <c r="D216" i="13" s="1"/>
  <c r="C141" i="13"/>
  <c r="C216" i="13" s="1"/>
  <c r="B141" i="13"/>
  <c r="W97" i="13"/>
  <c r="W251" i="13" s="1"/>
  <c r="V97" i="13"/>
  <c r="V199" i="13" s="1"/>
  <c r="U97" i="13"/>
  <c r="U199" i="13" s="1"/>
  <c r="T97" i="13"/>
  <c r="T199" i="13" s="1"/>
  <c r="S97" i="13"/>
  <c r="S251" i="13" s="1"/>
  <c r="S243" i="13" s="1"/>
  <c r="R97" i="13"/>
  <c r="R251" i="13" s="1"/>
  <c r="Q97" i="13"/>
  <c r="Q251" i="13" s="1"/>
  <c r="P97" i="13"/>
  <c r="P251" i="13" s="1"/>
  <c r="O97" i="13"/>
  <c r="O251" i="13" s="1"/>
  <c r="N97" i="13"/>
  <c r="N199" i="13" s="1"/>
  <c r="M97" i="13"/>
  <c r="M199" i="13" s="1"/>
  <c r="L97" i="13"/>
  <c r="L199" i="13" s="1"/>
  <c r="K97" i="13"/>
  <c r="K199" i="13" s="1"/>
  <c r="J97" i="13"/>
  <c r="J251" i="13" s="1"/>
  <c r="I97" i="13"/>
  <c r="I251" i="13" s="1"/>
  <c r="H97" i="13"/>
  <c r="H251" i="13" s="1"/>
  <c r="G97" i="13"/>
  <c r="G251" i="13" s="1"/>
  <c r="F97" i="13"/>
  <c r="F199" i="13" s="1"/>
  <c r="E97" i="13"/>
  <c r="E199" i="13" s="1"/>
  <c r="D97" i="13"/>
  <c r="D199" i="13" s="1"/>
  <c r="C97" i="13"/>
  <c r="C199" i="13" s="1"/>
  <c r="B97" i="13"/>
  <c r="B199" i="13" s="1"/>
  <c r="W53" i="13"/>
  <c r="W241" i="13" s="1"/>
  <c r="V53" i="13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181" i="13" s="1"/>
  <c r="G53" i="13"/>
  <c r="G241" i="13" s="1"/>
  <c r="F53" i="13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H89" i="12"/>
  <c r="D89" i="12"/>
  <c r="W88" i="12"/>
  <c r="O88" i="12"/>
  <c r="B88" i="12"/>
  <c r="U87" i="12"/>
  <c r="T87" i="12"/>
  <c r="S87" i="12"/>
  <c r="M87" i="12"/>
  <c r="E87" i="12"/>
  <c r="D87" i="12"/>
  <c r="W85" i="12"/>
  <c r="G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S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R78" i="12"/>
  <c r="R107" i="4" s="1"/>
  <c r="Q78" i="12"/>
  <c r="Q107" i="4" s="1"/>
  <c r="W77" i="12"/>
  <c r="V77" i="12"/>
  <c r="V106" i="4" s="1"/>
  <c r="U77" i="12"/>
  <c r="U106" i="4" s="1"/>
  <c r="T77" i="12"/>
  <c r="S77" i="12"/>
  <c r="S106" i="4" s="1"/>
  <c r="R77" i="12"/>
  <c r="Q77" i="12"/>
  <c r="P77" i="12"/>
  <c r="O77" i="12"/>
  <c r="N77" i="12"/>
  <c r="M77" i="12"/>
  <c r="L77" i="12"/>
  <c r="K77" i="12"/>
  <c r="J77" i="12"/>
  <c r="I77" i="12"/>
  <c r="I106" i="4" s="1"/>
  <c r="H77" i="12"/>
  <c r="H106" i="4" s="1"/>
  <c r="G77" i="12"/>
  <c r="F77" i="12"/>
  <c r="F106" i="4" s="1"/>
  <c r="E77" i="12"/>
  <c r="E106" i="4" s="1"/>
  <c r="D77" i="12"/>
  <c r="D106" i="4" s="1"/>
  <c r="C77" i="12"/>
  <c r="C106" i="4" s="1"/>
  <c r="B77" i="12"/>
  <c r="Q76" i="12"/>
  <c r="Q105" i="4" s="1"/>
  <c r="L76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P74" i="12"/>
  <c r="P103" i="4" s="1"/>
  <c r="O74" i="12"/>
  <c r="O103" i="4" s="1"/>
  <c r="N74" i="12"/>
  <c r="N103" i="4" s="1"/>
  <c r="M74" i="12"/>
  <c r="L74" i="12"/>
  <c r="K74" i="12"/>
  <c r="J74" i="12"/>
  <c r="J103" i="4" s="1"/>
  <c r="I74" i="12"/>
  <c r="H74" i="12"/>
  <c r="H103" i="4" s="1"/>
  <c r="G74" i="12"/>
  <c r="F74" i="12"/>
  <c r="E74" i="12"/>
  <c r="D74" i="12"/>
  <c r="C74" i="12"/>
  <c r="B74" i="12"/>
  <c r="W72" i="12"/>
  <c r="W40" i="7" s="1"/>
  <c r="V72" i="12"/>
  <c r="U72" i="12"/>
  <c r="T72" i="12"/>
  <c r="S72" i="12"/>
  <c r="R72" i="12"/>
  <c r="Q72" i="12"/>
  <c r="Q40" i="7" s="1"/>
  <c r="P72" i="12"/>
  <c r="O72" i="12"/>
  <c r="O40" i="7" s="1"/>
  <c r="N72" i="12"/>
  <c r="M72" i="12"/>
  <c r="M40" i="7" s="1"/>
  <c r="L72" i="12"/>
  <c r="L40" i="7" s="1"/>
  <c r="K72" i="12"/>
  <c r="J72" i="12"/>
  <c r="J40" i="7" s="1"/>
  <c r="I72" i="12"/>
  <c r="I40" i="7" s="1"/>
  <c r="H72" i="12"/>
  <c r="H40" i="7" s="1"/>
  <c r="G72" i="12"/>
  <c r="G40" i="7" s="1"/>
  <c r="F72" i="12"/>
  <c r="F40" i="7" s="1"/>
  <c r="E72" i="12"/>
  <c r="D72" i="12"/>
  <c r="D40" i="7" s="1"/>
  <c r="C72" i="12"/>
  <c r="C40" i="7" s="1"/>
  <c r="B72" i="12"/>
  <c r="B40" i="7" s="1"/>
  <c r="W68" i="12"/>
  <c r="W101" i="12" s="1"/>
  <c r="W162" i="4" s="1"/>
  <c r="V68" i="12"/>
  <c r="V89" i="12" s="1"/>
  <c r="U68" i="12"/>
  <c r="U89" i="12" s="1"/>
  <c r="T68" i="12"/>
  <c r="T101" i="12" s="1"/>
  <c r="T162" i="4" s="1"/>
  <c r="S68" i="12"/>
  <c r="S101" i="12" s="1"/>
  <c r="S162" i="4" s="1"/>
  <c r="R68" i="12"/>
  <c r="R101" i="12" s="1"/>
  <c r="R162" i="4" s="1"/>
  <c r="Q68" i="12"/>
  <c r="Q101" i="12" s="1"/>
  <c r="Q162" i="4" s="1"/>
  <c r="P68" i="12"/>
  <c r="P101" i="12" s="1"/>
  <c r="P162" i="4" s="1"/>
  <c r="O68" i="12"/>
  <c r="O101" i="12" s="1"/>
  <c r="O162" i="4" s="1"/>
  <c r="N68" i="12"/>
  <c r="N89" i="12" s="1"/>
  <c r="M68" i="12"/>
  <c r="M89" i="12" s="1"/>
  <c r="L68" i="12"/>
  <c r="L101" i="12" s="1"/>
  <c r="L162" i="4" s="1"/>
  <c r="K68" i="12"/>
  <c r="K101" i="12" s="1"/>
  <c r="K162" i="4" s="1"/>
  <c r="J68" i="12"/>
  <c r="J101" i="12" s="1"/>
  <c r="J162" i="4" s="1"/>
  <c r="I68" i="12"/>
  <c r="I101" i="12" s="1"/>
  <c r="I162" i="4" s="1"/>
  <c r="H68" i="12"/>
  <c r="H101" i="12" s="1"/>
  <c r="H162" i="4" s="1"/>
  <c r="G68" i="12"/>
  <c r="G101" i="12" s="1"/>
  <c r="G162" i="4" s="1"/>
  <c r="F68" i="12"/>
  <c r="F89" i="12" s="1"/>
  <c r="E68" i="12"/>
  <c r="E89" i="12" s="1"/>
  <c r="D68" i="12"/>
  <c r="D101" i="12" s="1"/>
  <c r="C68" i="12"/>
  <c r="C101" i="12" s="1"/>
  <c r="B68" i="12"/>
  <c r="B101" i="12" s="1"/>
  <c r="B162" i="4" s="1"/>
  <c r="W67" i="12"/>
  <c r="W100" i="12" s="1"/>
  <c r="W161" i="4" s="1"/>
  <c r="V67" i="12"/>
  <c r="V100" i="12" s="1"/>
  <c r="U67" i="12"/>
  <c r="U65" i="12" s="1"/>
  <c r="T67" i="12"/>
  <c r="T88" i="12" s="1"/>
  <c r="S67" i="12"/>
  <c r="S88" i="12" s="1"/>
  <c r="R67" i="12"/>
  <c r="R100" i="12" s="1"/>
  <c r="Q67" i="12"/>
  <c r="Q100" i="12" s="1"/>
  <c r="P67" i="12"/>
  <c r="P100" i="12" s="1"/>
  <c r="P161" i="4" s="1"/>
  <c r="O67" i="12"/>
  <c r="O100" i="12" s="1"/>
  <c r="O161" i="4" s="1"/>
  <c r="N67" i="12"/>
  <c r="N100" i="12" s="1"/>
  <c r="M67" i="12"/>
  <c r="M65" i="12" s="1"/>
  <c r="L67" i="12"/>
  <c r="L88" i="12" s="1"/>
  <c r="K67" i="12"/>
  <c r="K88" i="12" s="1"/>
  <c r="J67" i="12"/>
  <c r="J100" i="12" s="1"/>
  <c r="I67" i="12"/>
  <c r="I100" i="12" s="1"/>
  <c r="I161" i="4" s="1"/>
  <c r="H67" i="12"/>
  <c r="H100" i="12" s="1"/>
  <c r="H161" i="4" s="1"/>
  <c r="G67" i="12"/>
  <c r="G100" i="12" s="1"/>
  <c r="G161" i="4" s="1"/>
  <c r="F67" i="12"/>
  <c r="F100" i="12" s="1"/>
  <c r="F161" i="4" s="1"/>
  <c r="E67" i="12"/>
  <c r="D67" i="12"/>
  <c r="D88" i="12" s="1"/>
  <c r="C67" i="12"/>
  <c r="C88" i="12" s="1"/>
  <c r="B67" i="12"/>
  <c r="B100" i="12" s="1"/>
  <c r="W66" i="12"/>
  <c r="W99" i="12" s="1"/>
  <c r="W160" i="4" s="1"/>
  <c r="V66" i="12"/>
  <c r="U66" i="12"/>
  <c r="U99" i="12" s="1"/>
  <c r="T66" i="12"/>
  <c r="T99" i="12" s="1"/>
  <c r="S66" i="12"/>
  <c r="R66" i="12"/>
  <c r="R87" i="12" s="1"/>
  <c r="Q66" i="12"/>
  <c r="P66" i="12"/>
  <c r="P99" i="12" s="1"/>
  <c r="O66" i="12"/>
  <c r="O99" i="12" s="1"/>
  <c r="O160" i="4" s="1"/>
  <c r="N66" i="12"/>
  <c r="N58" i="4" s="1"/>
  <c r="M66" i="12"/>
  <c r="M99" i="12" s="1"/>
  <c r="M160" i="4" s="1"/>
  <c r="L66" i="12"/>
  <c r="L99" i="12" s="1"/>
  <c r="L160" i="4" s="1"/>
  <c r="K66" i="12"/>
  <c r="K58" i="4" s="1"/>
  <c r="J66" i="12"/>
  <c r="J87" i="12" s="1"/>
  <c r="I66" i="12"/>
  <c r="I58" i="4" s="1"/>
  <c r="H66" i="12"/>
  <c r="H99" i="12" s="1"/>
  <c r="G66" i="12"/>
  <c r="G99" i="12" s="1"/>
  <c r="G160" i="4" s="1"/>
  <c r="F66" i="12"/>
  <c r="F65" i="12" s="1"/>
  <c r="F57" i="4" s="1"/>
  <c r="F132" i="4" s="1"/>
  <c r="E66" i="12"/>
  <c r="E99" i="12" s="1"/>
  <c r="E160" i="4" s="1"/>
  <c r="D66" i="12"/>
  <c r="D99" i="12" s="1"/>
  <c r="D160" i="4" s="1"/>
  <c r="C66" i="12"/>
  <c r="C58" i="4" s="1"/>
  <c r="B66" i="12"/>
  <c r="B87" i="12" s="1"/>
  <c r="W64" i="12"/>
  <c r="V64" i="12"/>
  <c r="V85" i="12" s="1"/>
  <c r="U64" i="12"/>
  <c r="T64" i="12"/>
  <c r="T97" i="12" s="1"/>
  <c r="T158" i="4" s="1"/>
  <c r="S64" i="12"/>
  <c r="S97" i="12" s="1"/>
  <c r="S158" i="4" s="1"/>
  <c r="R64" i="12"/>
  <c r="Q64" i="12"/>
  <c r="Q97" i="12" s="1"/>
  <c r="Q158" i="4" s="1"/>
  <c r="P64" i="12"/>
  <c r="P97" i="12" s="1"/>
  <c r="P158" i="4" s="1"/>
  <c r="O64" i="12"/>
  <c r="O85" i="12" s="1"/>
  <c r="N64" i="12"/>
  <c r="N85" i="12" s="1"/>
  <c r="M64" i="12"/>
  <c r="L64" i="12"/>
  <c r="L97" i="12" s="1"/>
  <c r="K64" i="12"/>
  <c r="K97" i="12" s="1"/>
  <c r="J64" i="12"/>
  <c r="I64" i="12"/>
  <c r="I97" i="12" s="1"/>
  <c r="I158" i="4" s="1"/>
  <c r="H64" i="12"/>
  <c r="H97" i="12" s="1"/>
  <c r="H158" i="4" s="1"/>
  <c r="G64" i="12"/>
  <c r="F64" i="12"/>
  <c r="F85" i="12" s="1"/>
  <c r="E64" i="12"/>
  <c r="E56" i="4" s="1"/>
  <c r="E131" i="4" s="1"/>
  <c r="D64" i="12"/>
  <c r="D97" i="12" s="1"/>
  <c r="D158" i="4" s="1"/>
  <c r="C64" i="12"/>
  <c r="C97" i="12" s="1"/>
  <c r="C158" i="4" s="1"/>
  <c r="B64" i="12"/>
  <c r="B56" i="4" s="1"/>
  <c r="B131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S37" i="12" s="1"/>
  <c r="R39" i="12"/>
  <c r="Q39" i="12"/>
  <c r="P39" i="12"/>
  <c r="O39" i="12"/>
  <c r="N39" i="12"/>
  <c r="M39" i="12"/>
  <c r="L39" i="12"/>
  <c r="K39" i="12"/>
  <c r="K37" i="12" s="1"/>
  <c r="J39" i="12"/>
  <c r="J37" i="12" s="1"/>
  <c r="I39" i="12"/>
  <c r="H39" i="12"/>
  <c r="G39" i="12"/>
  <c r="F39" i="12"/>
  <c r="F37" i="12" s="1"/>
  <c r="E39" i="12"/>
  <c r="D39" i="12"/>
  <c r="C39" i="12"/>
  <c r="C37" i="12" s="1"/>
  <c r="B39" i="12"/>
  <c r="B37" i="12" s="1"/>
  <c r="W38" i="12"/>
  <c r="W37" i="12" s="1"/>
  <c r="V38" i="12"/>
  <c r="U38" i="12"/>
  <c r="T38" i="12"/>
  <c r="S38" i="12"/>
  <c r="R38" i="12"/>
  <c r="Q38" i="12"/>
  <c r="Q37" i="12" s="1"/>
  <c r="P38" i="12"/>
  <c r="P37" i="12" s="1"/>
  <c r="O38" i="12"/>
  <c r="N38" i="12"/>
  <c r="N37" i="12" s="1"/>
  <c r="M38" i="12"/>
  <c r="M37" i="12" s="1"/>
  <c r="L38" i="12"/>
  <c r="K38" i="12"/>
  <c r="J38" i="12"/>
  <c r="I38" i="12"/>
  <c r="I37" i="12" s="1"/>
  <c r="H38" i="12"/>
  <c r="H37" i="12" s="1"/>
  <c r="G38" i="12"/>
  <c r="F38" i="12"/>
  <c r="E38" i="12"/>
  <c r="D38" i="12"/>
  <c r="C38" i="12"/>
  <c r="B38" i="12"/>
  <c r="V37" i="12"/>
  <c r="U37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W31" i="12" s="1"/>
  <c r="V33" i="12"/>
  <c r="U33" i="12"/>
  <c r="T33" i="12"/>
  <c r="S33" i="12"/>
  <c r="R33" i="12"/>
  <c r="Q33" i="12"/>
  <c r="P33" i="12"/>
  <c r="P31" i="12" s="1"/>
  <c r="O33" i="12"/>
  <c r="O31" i="12" s="1"/>
  <c r="N33" i="12"/>
  <c r="N31" i="12" s="1"/>
  <c r="M33" i="12"/>
  <c r="L33" i="12"/>
  <c r="K33" i="12"/>
  <c r="J33" i="12"/>
  <c r="J31" i="12" s="1"/>
  <c r="I33" i="12"/>
  <c r="H33" i="12"/>
  <c r="G33" i="12"/>
  <c r="F33" i="12"/>
  <c r="E33" i="12"/>
  <c r="D33" i="12"/>
  <c r="C33" i="12"/>
  <c r="W32" i="12"/>
  <c r="V32" i="12"/>
  <c r="U32" i="12"/>
  <c r="U31" i="12" s="1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H31" i="12" s="1"/>
  <c r="G32" i="12"/>
  <c r="F32" i="12"/>
  <c r="E32" i="12"/>
  <c r="E31" i="12" s="1"/>
  <c r="D32" i="12"/>
  <c r="D31" i="12" s="1"/>
  <c r="C32" i="12"/>
  <c r="C31" i="12" s="1"/>
  <c r="R31" i="12"/>
  <c r="Q31" i="12"/>
  <c r="I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82" i="12" s="1"/>
  <c r="V5" i="12"/>
  <c r="V82" i="12" s="1"/>
  <c r="U5" i="12"/>
  <c r="U3" i="12" s="1"/>
  <c r="U5" i="4" s="1"/>
  <c r="T5" i="12"/>
  <c r="T3" i="12" s="1"/>
  <c r="S5" i="12"/>
  <c r="S3" i="12" s="1"/>
  <c r="R5" i="12"/>
  <c r="R82" i="12" s="1"/>
  <c r="Q5" i="12"/>
  <c r="Q82" i="12" s="1"/>
  <c r="P5" i="12"/>
  <c r="P3" i="12" s="1"/>
  <c r="O5" i="12"/>
  <c r="O82" i="12" s="1"/>
  <c r="N5" i="12"/>
  <c r="N82" i="12" s="1"/>
  <c r="M5" i="12"/>
  <c r="M3" i="12" s="1"/>
  <c r="L5" i="12"/>
  <c r="L3" i="12" s="1"/>
  <c r="K5" i="12"/>
  <c r="K3" i="12" s="1"/>
  <c r="J5" i="12"/>
  <c r="J82" i="12" s="1"/>
  <c r="I5" i="12"/>
  <c r="I82" i="12" s="1"/>
  <c r="H5" i="12"/>
  <c r="H3" i="12" s="1"/>
  <c r="G5" i="12"/>
  <c r="G82" i="12" s="1"/>
  <c r="F5" i="12"/>
  <c r="F82" i="12" s="1"/>
  <c r="E5" i="12"/>
  <c r="E3" i="12" s="1"/>
  <c r="D5" i="12"/>
  <c r="D3" i="12" s="1"/>
  <c r="C5" i="12"/>
  <c r="C3" i="12" s="1"/>
  <c r="B5" i="12"/>
  <c r="B82" i="12" s="1"/>
  <c r="R3" i="12"/>
  <c r="R5" i="4" s="1"/>
  <c r="Q3" i="12"/>
  <c r="J3" i="12"/>
  <c r="J5" i="4" s="1"/>
  <c r="I3" i="12"/>
  <c r="I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G117" i="11" s="1"/>
  <c r="F127" i="11"/>
  <c r="E127" i="11"/>
  <c r="D127" i="11"/>
  <c r="C127" i="11"/>
  <c r="B127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W121" i="11"/>
  <c r="W117" i="11" s="1"/>
  <c r="V121" i="11"/>
  <c r="U121" i="11"/>
  <c r="T121" i="11"/>
  <c r="S121" i="11"/>
  <c r="R121" i="11"/>
  <c r="R117" i="11" s="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O117" i="11" s="1"/>
  <c r="N119" i="11"/>
  <c r="M119" i="11"/>
  <c r="L119" i="11"/>
  <c r="K119" i="11"/>
  <c r="K117" i="11" s="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J117" i="11" s="1"/>
  <c r="I118" i="11"/>
  <c r="H118" i="11"/>
  <c r="G118" i="11"/>
  <c r="F118" i="11"/>
  <c r="E118" i="11"/>
  <c r="E117" i="11" s="1"/>
  <c r="D118" i="11"/>
  <c r="D117" i="11" s="1"/>
  <c r="C118" i="11"/>
  <c r="B118" i="11"/>
  <c r="B117" i="11" s="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M111" i="11"/>
  <c r="J111" i="11"/>
  <c r="H111" i="11"/>
  <c r="E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G100" i="11" s="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W100" i="11" s="1"/>
  <c r="V101" i="11"/>
  <c r="U101" i="11"/>
  <c r="T101" i="11"/>
  <c r="S101" i="11"/>
  <c r="R101" i="11"/>
  <c r="Q101" i="11"/>
  <c r="Q100" i="11" s="1"/>
  <c r="P101" i="11"/>
  <c r="O101" i="11"/>
  <c r="O100" i="11" s="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B100" i="11" s="1"/>
  <c r="W79" i="11"/>
  <c r="W156" i="11" s="1"/>
  <c r="V79" i="11"/>
  <c r="V156" i="11" s="1"/>
  <c r="U79" i="11"/>
  <c r="T79" i="11"/>
  <c r="T156" i="11" s="1"/>
  <c r="S79" i="11"/>
  <c r="S156" i="11" s="1"/>
  <c r="R79" i="11"/>
  <c r="R54" i="11" s="1"/>
  <c r="R147" i="11" s="1"/>
  <c r="Q79" i="11"/>
  <c r="Q54" i="11" s="1"/>
  <c r="P79" i="11"/>
  <c r="P54" i="11" s="1"/>
  <c r="P147" i="11" s="1"/>
  <c r="O79" i="11"/>
  <c r="O156" i="11" s="1"/>
  <c r="N79" i="11"/>
  <c r="N156" i="11" s="1"/>
  <c r="M79" i="11"/>
  <c r="L79" i="11"/>
  <c r="L156" i="11" s="1"/>
  <c r="K79" i="11"/>
  <c r="K156" i="11" s="1"/>
  <c r="J79" i="11"/>
  <c r="J54" i="11" s="1"/>
  <c r="J147" i="11" s="1"/>
  <c r="I79" i="11"/>
  <c r="I54" i="11" s="1"/>
  <c r="H79" i="11"/>
  <c r="H54" i="11" s="1"/>
  <c r="H147" i="11" s="1"/>
  <c r="G79" i="11"/>
  <c r="G156" i="11" s="1"/>
  <c r="F79" i="11"/>
  <c r="F156" i="11" s="1"/>
  <c r="E79" i="11"/>
  <c r="D79" i="11"/>
  <c r="D156" i="11" s="1"/>
  <c r="C79" i="11"/>
  <c r="C156" i="11" s="1"/>
  <c r="B79" i="11"/>
  <c r="B54" i="11" s="1"/>
  <c r="B147" i="11" s="1"/>
  <c r="G54" i="11"/>
  <c r="G147" i="11" s="1"/>
  <c r="F54" i="11"/>
  <c r="F147" i="11" s="1"/>
  <c r="D54" i="11"/>
  <c r="D147" i="11" s="1"/>
  <c r="C54" i="11"/>
  <c r="C147" i="11" s="1"/>
  <c r="W35" i="11"/>
  <c r="W111" i="11" s="1"/>
  <c r="V35" i="11"/>
  <c r="V111" i="11" s="1"/>
  <c r="U35" i="11"/>
  <c r="U5" i="11" s="1"/>
  <c r="U136" i="11" s="1"/>
  <c r="T35" i="11"/>
  <c r="T145" i="11" s="1"/>
  <c r="S35" i="11"/>
  <c r="S145" i="11" s="1"/>
  <c r="R35" i="11"/>
  <c r="R145" i="11" s="1"/>
  <c r="Q35" i="11"/>
  <c r="P35" i="11"/>
  <c r="P145" i="11" s="1"/>
  <c r="O35" i="11"/>
  <c r="O111" i="11" s="1"/>
  <c r="N35" i="11"/>
  <c r="N111" i="11" s="1"/>
  <c r="M35" i="11"/>
  <c r="M5" i="11" s="1"/>
  <c r="M136" i="11" s="1"/>
  <c r="L35" i="11"/>
  <c r="K35" i="11"/>
  <c r="K145" i="11" s="1"/>
  <c r="J35" i="11"/>
  <c r="J145" i="11" s="1"/>
  <c r="I35" i="11"/>
  <c r="H35" i="11"/>
  <c r="H145" i="11" s="1"/>
  <c r="G35" i="11"/>
  <c r="G111" i="11" s="1"/>
  <c r="F35" i="11"/>
  <c r="F111" i="11" s="1"/>
  <c r="E35" i="11"/>
  <c r="E5" i="11" s="1"/>
  <c r="E136" i="11" s="1"/>
  <c r="D35" i="11"/>
  <c r="D145" i="11" s="1"/>
  <c r="C35" i="11"/>
  <c r="C145" i="11" s="1"/>
  <c r="B35" i="11"/>
  <c r="B145" i="11" s="1"/>
  <c r="S5" i="11"/>
  <c r="S136" i="11" s="1"/>
  <c r="R5" i="11"/>
  <c r="R136" i="11" s="1"/>
  <c r="P5" i="11"/>
  <c r="P136" i="11" s="1"/>
  <c r="K5" i="11"/>
  <c r="K136" i="11" s="1"/>
  <c r="J5" i="11"/>
  <c r="H5" i="11"/>
  <c r="H136" i="11" s="1"/>
  <c r="G5" i="11"/>
  <c r="G136" i="11" s="1"/>
  <c r="C5" i="11"/>
  <c r="C136" i="11" s="1"/>
  <c r="B5" i="11"/>
  <c r="B136" i="11" s="1"/>
  <c r="A1" i="11"/>
  <c r="N156" i="10"/>
  <c r="I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J145" i="10"/>
  <c r="G145" i="10"/>
  <c r="F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C117" i="10" s="1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P128" i="10"/>
  <c r="M128" i="10"/>
  <c r="L128" i="10"/>
  <c r="H128" i="10"/>
  <c r="D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R117" i="10" s="1"/>
  <c r="Q120" i="10"/>
  <c r="P120" i="10"/>
  <c r="O120" i="10"/>
  <c r="N120" i="10"/>
  <c r="M120" i="10"/>
  <c r="L120" i="10"/>
  <c r="K120" i="10"/>
  <c r="K117" i="10" s="1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O117" i="10" s="1"/>
  <c r="N118" i="10"/>
  <c r="M118" i="10"/>
  <c r="L118" i="10"/>
  <c r="K118" i="10"/>
  <c r="J118" i="10"/>
  <c r="I118" i="10"/>
  <c r="H118" i="10"/>
  <c r="G118" i="10"/>
  <c r="F118" i="10"/>
  <c r="E118" i="10"/>
  <c r="E117" i="10" s="1"/>
  <c r="D118" i="10"/>
  <c r="C118" i="10"/>
  <c r="B118" i="10"/>
  <c r="G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H100" i="10" s="1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R111" i="10"/>
  <c r="O111" i="10"/>
  <c r="N111" i="10"/>
  <c r="J111" i="10"/>
  <c r="G111" i="10"/>
  <c r="F111" i="10"/>
  <c r="E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G100" i="10" s="1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W100" i="10" s="1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V79" i="10"/>
  <c r="V128" i="10" s="1"/>
  <c r="U79" i="10"/>
  <c r="U156" i="10" s="1"/>
  <c r="T79" i="10"/>
  <c r="T156" i="10" s="1"/>
  <c r="S79" i="10"/>
  <c r="S156" i="10" s="1"/>
  <c r="R79" i="10"/>
  <c r="Q79" i="10"/>
  <c r="Q128" i="10" s="1"/>
  <c r="P79" i="10"/>
  <c r="P156" i="10" s="1"/>
  <c r="O79" i="10"/>
  <c r="N79" i="10"/>
  <c r="N128" i="10" s="1"/>
  <c r="M79" i="10"/>
  <c r="M156" i="10" s="1"/>
  <c r="L79" i="10"/>
  <c r="L156" i="10" s="1"/>
  <c r="K79" i="10"/>
  <c r="K156" i="10" s="1"/>
  <c r="J79" i="10"/>
  <c r="I79" i="10"/>
  <c r="I128" i="10" s="1"/>
  <c r="H79" i="10"/>
  <c r="H156" i="10" s="1"/>
  <c r="G79" i="10"/>
  <c r="F79" i="10"/>
  <c r="F128" i="10" s="1"/>
  <c r="E79" i="10"/>
  <c r="E156" i="10" s="1"/>
  <c r="D79" i="10"/>
  <c r="D156" i="10" s="1"/>
  <c r="C79" i="10"/>
  <c r="C156" i="10" s="1"/>
  <c r="B79" i="10"/>
  <c r="W35" i="10"/>
  <c r="W145" i="10" s="1"/>
  <c r="V35" i="10"/>
  <c r="V145" i="10" s="1"/>
  <c r="U35" i="10"/>
  <c r="U145" i="10" s="1"/>
  <c r="T35" i="10"/>
  <c r="S35" i="10"/>
  <c r="S145" i="10" s="1"/>
  <c r="R35" i="10"/>
  <c r="R145" i="10" s="1"/>
  <c r="Q35" i="10"/>
  <c r="P35" i="10"/>
  <c r="O35" i="10"/>
  <c r="O145" i="10" s="1"/>
  <c r="N35" i="10"/>
  <c r="N145" i="10" s="1"/>
  <c r="M35" i="10"/>
  <c r="M145" i="10" s="1"/>
  <c r="L35" i="10"/>
  <c r="K35" i="10"/>
  <c r="K145" i="10" s="1"/>
  <c r="J35" i="10"/>
  <c r="I35" i="10"/>
  <c r="H35" i="10"/>
  <c r="G35" i="10"/>
  <c r="F35" i="10"/>
  <c r="E35" i="10"/>
  <c r="E145" i="10" s="1"/>
  <c r="D35" i="10"/>
  <c r="C35" i="10"/>
  <c r="C145" i="10" s="1"/>
  <c r="B35" i="10"/>
  <c r="B111" i="10" s="1"/>
  <c r="A1" i="10"/>
  <c r="D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H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K128" i="9"/>
  <c r="C128" i="9"/>
  <c r="B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U117" i="9" s="1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T117" i="9" s="1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M117" i="9"/>
  <c r="L117" i="9"/>
  <c r="D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T111" i="9"/>
  <c r="H111" i="9"/>
  <c r="E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F100" i="9" s="1"/>
  <c r="E103" i="9"/>
  <c r="D103" i="9"/>
  <c r="C103" i="9"/>
  <c r="B103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V100" i="9" s="1"/>
  <c r="U101" i="9"/>
  <c r="T101" i="9"/>
  <c r="T100" i="9" s="1"/>
  <c r="S101" i="9"/>
  <c r="R101" i="9"/>
  <c r="Q101" i="9"/>
  <c r="P101" i="9"/>
  <c r="O101" i="9"/>
  <c r="N101" i="9"/>
  <c r="N100" i="9" s="1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56" i="9" s="1"/>
  <c r="U79" i="9"/>
  <c r="T79" i="9"/>
  <c r="T156" i="9" s="1"/>
  <c r="S79" i="9"/>
  <c r="S156" i="9" s="1"/>
  <c r="R79" i="9"/>
  <c r="R156" i="9" s="1"/>
  <c r="Q79" i="9"/>
  <c r="Q156" i="9" s="1"/>
  <c r="P79" i="9"/>
  <c r="P128" i="9" s="1"/>
  <c r="O79" i="9"/>
  <c r="O128" i="9" s="1"/>
  <c r="N79" i="9"/>
  <c r="N156" i="9" s="1"/>
  <c r="M79" i="9"/>
  <c r="L79" i="9"/>
  <c r="L156" i="9" s="1"/>
  <c r="K79" i="9"/>
  <c r="K156" i="9" s="1"/>
  <c r="J79" i="9"/>
  <c r="J156" i="9" s="1"/>
  <c r="I79" i="9"/>
  <c r="I156" i="9" s="1"/>
  <c r="H79" i="9"/>
  <c r="H128" i="9" s="1"/>
  <c r="G79" i="9"/>
  <c r="G128" i="9" s="1"/>
  <c r="F79" i="9"/>
  <c r="F128" i="9" s="1"/>
  <c r="E79" i="9"/>
  <c r="D79" i="9"/>
  <c r="D128" i="9" s="1"/>
  <c r="C79" i="9"/>
  <c r="C156" i="9" s="1"/>
  <c r="B79" i="9"/>
  <c r="B156" i="9" s="1"/>
  <c r="W35" i="9"/>
  <c r="W145" i="9" s="1"/>
  <c r="V35" i="9"/>
  <c r="V145" i="9" s="1"/>
  <c r="U35" i="9"/>
  <c r="U145" i="9" s="1"/>
  <c r="T35" i="9"/>
  <c r="T145" i="9" s="1"/>
  <c r="S35" i="9"/>
  <c r="R35" i="9"/>
  <c r="R111" i="9" s="1"/>
  <c r="Q35" i="9"/>
  <c r="Q145" i="9" s="1"/>
  <c r="P35" i="9"/>
  <c r="P111" i="9" s="1"/>
  <c r="O35" i="9"/>
  <c r="O145" i="9" s="1"/>
  <c r="N35" i="9"/>
  <c r="N145" i="9" s="1"/>
  <c r="M35" i="9"/>
  <c r="M145" i="9" s="1"/>
  <c r="L35" i="9"/>
  <c r="L145" i="9" s="1"/>
  <c r="K35" i="9"/>
  <c r="J35" i="9"/>
  <c r="J111" i="9" s="1"/>
  <c r="I35" i="9"/>
  <c r="I145" i="9" s="1"/>
  <c r="H35" i="9"/>
  <c r="G35" i="9"/>
  <c r="G145" i="9" s="1"/>
  <c r="F35" i="9"/>
  <c r="F111" i="9" s="1"/>
  <c r="E35" i="9"/>
  <c r="E145" i="9" s="1"/>
  <c r="D35" i="9"/>
  <c r="D145" i="9" s="1"/>
  <c r="C35" i="9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V61" i="8"/>
  <c r="P61" i="8"/>
  <c r="H61" i="8"/>
  <c r="K60" i="8"/>
  <c r="J56" i="8"/>
  <c r="J101" i="4" s="1"/>
  <c r="H56" i="8"/>
  <c r="G56" i="8"/>
  <c r="G101" i="4" s="1"/>
  <c r="F56" i="8"/>
  <c r="F101" i="4" s="1"/>
  <c r="D56" i="8"/>
  <c r="D101" i="4" s="1"/>
  <c r="C56" i="8"/>
  <c r="B56" i="8"/>
  <c r="S55" i="8"/>
  <c r="S100" i="4" s="1"/>
  <c r="M55" i="8"/>
  <c r="M100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I53" i="8"/>
  <c r="H53" i="8"/>
  <c r="G53" i="8"/>
  <c r="F53" i="8"/>
  <c r="E53" i="8"/>
  <c r="D53" i="8"/>
  <c r="C53" i="8"/>
  <c r="B53" i="8"/>
  <c r="C52" i="8"/>
  <c r="C51" i="8" s="1"/>
  <c r="B52" i="8"/>
  <c r="B51" i="8" s="1"/>
  <c r="W49" i="8"/>
  <c r="W67" i="8" s="1"/>
  <c r="W156" i="4" s="1"/>
  <c r="V49" i="8"/>
  <c r="V67" i="8" s="1"/>
  <c r="V156" i="4" s="1"/>
  <c r="U49" i="8"/>
  <c r="U67" i="8" s="1"/>
  <c r="U156" i="4" s="1"/>
  <c r="T49" i="8"/>
  <c r="T61" i="8" s="1"/>
  <c r="S49" i="8"/>
  <c r="S61" i="8" s="1"/>
  <c r="R49" i="8"/>
  <c r="R61" i="8" s="1"/>
  <c r="Q49" i="8"/>
  <c r="Q67" i="8" s="1"/>
  <c r="Q156" i="4" s="1"/>
  <c r="P49" i="8"/>
  <c r="P67" i="8" s="1"/>
  <c r="P156" i="4" s="1"/>
  <c r="O49" i="8"/>
  <c r="O67" i="8" s="1"/>
  <c r="O156" i="4" s="1"/>
  <c r="N49" i="8"/>
  <c r="N67" i="8" s="1"/>
  <c r="N156" i="4" s="1"/>
  <c r="M49" i="8"/>
  <c r="M67" i="8" s="1"/>
  <c r="M156" i="4" s="1"/>
  <c r="L49" i="8"/>
  <c r="L61" i="8" s="1"/>
  <c r="K49" i="8"/>
  <c r="K61" i="8" s="1"/>
  <c r="J49" i="8"/>
  <c r="J61" i="8" s="1"/>
  <c r="I49" i="8"/>
  <c r="I67" i="8" s="1"/>
  <c r="I156" i="4" s="1"/>
  <c r="H49" i="8"/>
  <c r="H67" i="8" s="1"/>
  <c r="G49" i="8"/>
  <c r="G67" i="8" s="1"/>
  <c r="F49" i="8"/>
  <c r="F67" i="8" s="1"/>
  <c r="F156" i="4" s="1"/>
  <c r="E49" i="8"/>
  <c r="E67" i="8" s="1"/>
  <c r="E156" i="4" s="1"/>
  <c r="D49" i="8"/>
  <c r="D61" i="8" s="1"/>
  <c r="C49" i="8"/>
  <c r="C61" i="8" s="1"/>
  <c r="B49" i="8"/>
  <c r="B61" i="8" s="1"/>
  <c r="W48" i="8"/>
  <c r="W66" i="8" s="1"/>
  <c r="W155" i="4" s="1"/>
  <c r="V48" i="8"/>
  <c r="V66" i="8" s="1"/>
  <c r="V155" i="4" s="1"/>
  <c r="U48" i="8"/>
  <c r="U66" i="8" s="1"/>
  <c r="U155" i="4" s="1"/>
  <c r="T48" i="8"/>
  <c r="S48" i="8"/>
  <c r="R48" i="8"/>
  <c r="R60" i="8" s="1"/>
  <c r="Q48" i="8"/>
  <c r="Q60" i="8" s="1"/>
  <c r="P48" i="8"/>
  <c r="P66" i="8" s="1"/>
  <c r="P155" i="4" s="1"/>
  <c r="O48" i="8"/>
  <c r="O66" i="8" s="1"/>
  <c r="O155" i="4" s="1"/>
  <c r="N48" i="8"/>
  <c r="N66" i="8" s="1"/>
  <c r="M48" i="8"/>
  <c r="M66" i="8" s="1"/>
  <c r="M155" i="4" s="1"/>
  <c r="L48" i="8"/>
  <c r="L60" i="8" s="1"/>
  <c r="K48" i="8"/>
  <c r="K53" i="4" s="1"/>
  <c r="J48" i="8"/>
  <c r="J60" i="8" s="1"/>
  <c r="I48" i="8"/>
  <c r="I60" i="8" s="1"/>
  <c r="H48" i="8"/>
  <c r="H66" i="8" s="1"/>
  <c r="H155" i="4" s="1"/>
  <c r="G48" i="8"/>
  <c r="G66" i="8" s="1"/>
  <c r="G155" i="4" s="1"/>
  <c r="F48" i="8"/>
  <c r="F66" i="8" s="1"/>
  <c r="F155" i="4" s="1"/>
  <c r="E48" i="8"/>
  <c r="E66" i="8" s="1"/>
  <c r="E155" i="4" s="1"/>
  <c r="D48" i="8"/>
  <c r="D60" i="8" s="1"/>
  <c r="C48" i="8"/>
  <c r="C60" i="8" s="1"/>
  <c r="B48" i="8"/>
  <c r="B60" i="8" s="1"/>
  <c r="V47" i="8"/>
  <c r="V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W20" i="8" s="1"/>
  <c r="V21" i="8"/>
  <c r="U21" i="8"/>
  <c r="T21" i="8"/>
  <c r="T20" i="8" s="1"/>
  <c r="S21" i="8"/>
  <c r="S20" i="8" s="1"/>
  <c r="R21" i="8"/>
  <c r="R20" i="8" s="1"/>
  <c r="Q21" i="8"/>
  <c r="Q20" i="8" s="1"/>
  <c r="P21" i="8"/>
  <c r="P20" i="8" s="1"/>
  <c r="O21" i="8"/>
  <c r="O20" i="8" s="1"/>
  <c r="N21" i="8"/>
  <c r="N20" i="8" s="1"/>
  <c r="M21" i="8"/>
  <c r="M20" i="8" s="1"/>
  <c r="L21" i="8"/>
  <c r="L20" i="8" s="1"/>
  <c r="K21" i="8"/>
  <c r="J21" i="8"/>
  <c r="I21" i="8"/>
  <c r="H21" i="8"/>
  <c r="G21" i="8"/>
  <c r="F21" i="8"/>
  <c r="E21" i="8"/>
  <c r="D21" i="8"/>
  <c r="C21" i="8"/>
  <c r="B21" i="8"/>
  <c r="H20" i="8"/>
  <c r="G20" i="8"/>
  <c r="W19" i="8"/>
  <c r="V19" i="8"/>
  <c r="V17" i="8" s="1"/>
  <c r="U19" i="8"/>
  <c r="T19" i="8"/>
  <c r="S19" i="8"/>
  <c r="R19" i="8"/>
  <c r="Q19" i="8"/>
  <c r="P19" i="8"/>
  <c r="O19" i="8"/>
  <c r="N19" i="8"/>
  <c r="N17" i="8" s="1"/>
  <c r="M19" i="8"/>
  <c r="L19" i="8"/>
  <c r="K19" i="8"/>
  <c r="J19" i="8"/>
  <c r="I19" i="8"/>
  <c r="H19" i="8"/>
  <c r="G19" i="8"/>
  <c r="F19" i="8"/>
  <c r="F17" i="8" s="1"/>
  <c r="E19" i="8"/>
  <c r="D19" i="8"/>
  <c r="C19" i="8"/>
  <c r="W18" i="8"/>
  <c r="W17" i="8" s="1"/>
  <c r="V18" i="8"/>
  <c r="U18" i="8"/>
  <c r="T18" i="8"/>
  <c r="S18" i="8"/>
  <c r="S17" i="8" s="1"/>
  <c r="R18" i="8"/>
  <c r="R17" i="8" s="1"/>
  <c r="Q18" i="8"/>
  <c r="Q17" i="8" s="1"/>
  <c r="P18" i="8"/>
  <c r="P17" i="8" s="1"/>
  <c r="O18" i="8"/>
  <c r="O17" i="8" s="1"/>
  <c r="N18" i="8"/>
  <c r="M18" i="8"/>
  <c r="M17" i="8" s="1"/>
  <c r="L18" i="8"/>
  <c r="K18" i="8"/>
  <c r="K17" i="8" s="1"/>
  <c r="J18" i="8"/>
  <c r="J17" i="8" s="1"/>
  <c r="I18" i="8"/>
  <c r="I17" i="8" s="1"/>
  <c r="H18" i="8"/>
  <c r="H17" i="8" s="1"/>
  <c r="G18" i="8"/>
  <c r="G17" i="8" s="1"/>
  <c r="F18" i="8"/>
  <c r="E18" i="8"/>
  <c r="E17" i="8" s="1"/>
  <c r="D18" i="8"/>
  <c r="C18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W3" i="8"/>
  <c r="V3" i="8"/>
  <c r="U3" i="8"/>
  <c r="T3" i="8"/>
  <c r="S3" i="8"/>
  <c r="S3" i="4" s="1"/>
  <c r="R3" i="8"/>
  <c r="Q3" i="8"/>
  <c r="P3" i="8"/>
  <c r="P3" i="4" s="1"/>
  <c r="O3" i="8"/>
  <c r="N3" i="8"/>
  <c r="M3" i="8"/>
  <c r="L3" i="8"/>
  <c r="K3" i="8"/>
  <c r="J3" i="8"/>
  <c r="I3" i="8"/>
  <c r="H3" i="8"/>
  <c r="H4" i="4" s="1"/>
  <c r="G3" i="8"/>
  <c r="G4" i="4" s="1"/>
  <c r="F3" i="8"/>
  <c r="E3" i="8"/>
  <c r="D3" i="8"/>
  <c r="C3" i="8"/>
  <c r="C3" i="4" s="1"/>
  <c r="B3" i="8"/>
  <c r="A1" i="8"/>
  <c r="A54" i="7"/>
  <c r="A53" i="7"/>
  <c r="W51" i="7"/>
  <c r="U50" i="7"/>
  <c r="K49" i="7"/>
  <c r="I48" i="7"/>
  <c r="A47" i="7"/>
  <c r="W42" i="7"/>
  <c r="V42" i="7"/>
  <c r="U42" i="7"/>
  <c r="T42" i="7"/>
  <c r="S42" i="7"/>
  <c r="R42" i="7"/>
  <c r="N42" i="7"/>
  <c r="M42" i="7"/>
  <c r="L42" i="7"/>
  <c r="J42" i="7"/>
  <c r="D42" i="7"/>
  <c r="B42" i="7"/>
  <c r="S41" i="7"/>
  <c r="Q41" i="7"/>
  <c r="O41" i="7"/>
  <c r="N41" i="7"/>
  <c r="M41" i="7"/>
  <c r="I41" i="7"/>
  <c r="G41" i="7"/>
  <c r="D41" i="7"/>
  <c r="C41" i="7"/>
  <c r="B41" i="7"/>
  <c r="V40" i="7"/>
  <c r="U40" i="7"/>
  <c r="T40" i="7"/>
  <c r="S40" i="7"/>
  <c r="R40" i="7"/>
  <c r="P40" i="7"/>
  <c r="N40" i="7"/>
  <c r="K40" i="7"/>
  <c r="E40" i="7"/>
  <c r="J39" i="7"/>
  <c r="I39" i="7"/>
  <c r="H39" i="7"/>
  <c r="G39" i="7"/>
  <c r="F39" i="7"/>
  <c r="E39" i="7"/>
  <c r="D39" i="7"/>
  <c r="C39" i="7"/>
  <c r="B39" i="7"/>
  <c r="G27" i="7"/>
  <c r="W27" i="7"/>
  <c r="R27" i="7"/>
  <c r="O27" i="7"/>
  <c r="K27" i="7"/>
  <c r="M16" i="7"/>
  <c r="W16" i="7"/>
  <c r="Q16" i="7"/>
  <c r="I16" i="7"/>
  <c r="V10" i="7"/>
  <c r="F10" i="7"/>
  <c r="E10" i="7"/>
  <c r="C10" i="7"/>
  <c r="Q10" i="7"/>
  <c r="U10" i="7"/>
  <c r="S10" i="7"/>
  <c r="M10" i="7"/>
  <c r="H10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J49" i="7"/>
  <c r="I49" i="7"/>
  <c r="H49" i="7"/>
  <c r="G49" i="7"/>
  <c r="F49" i="7"/>
  <c r="E49" i="7"/>
  <c r="D49" i="7"/>
  <c r="C49" i="7"/>
  <c r="B49" i="7"/>
  <c r="W48" i="7"/>
  <c r="U48" i="7"/>
  <c r="T48" i="7"/>
  <c r="S48" i="7"/>
  <c r="R48" i="7"/>
  <c r="Q48" i="7"/>
  <c r="P48" i="7"/>
  <c r="O48" i="7"/>
  <c r="M48" i="7"/>
  <c r="L48" i="7"/>
  <c r="K48" i="7"/>
  <c r="J48" i="7"/>
  <c r="H48" i="7"/>
  <c r="G48" i="7"/>
  <c r="E48" i="7"/>
  <c r="D48" i="7"/>
  <c r="C48" i="7"/>
  <c r="B48" i="7"/>
  <c r="A1" i="7"/>
  <c r="A48" i="6"/>
  <c r="A47" i="6"/>
  <c r="A41" i="6"/>
  <c r="O27" i="6"/>
  <c r="U27" i="6"/>
  <c r="S27" i="6"/>
  <c r="Q27" i="6"/>
  <c r="M27" i="6"/>
  <c r="K27" i="6"/>
  <c r="I27" i="6"/>
  <c r="E27" i="6"/>
  <c r="D27" i="6"/>
  <c r="W27" i="6"/>
  <c r="C16" i="6"/>
  <c r="K16" i="6"/>
  <c r="D16" i="6"/>
  <c r="W16" i="6"/>
  <c r="U16" i="6"/>
  <c r="T16" i="6"/>
  <c r="S16" i="6"/>
  <c r="Q16" i="6"/>
  <c r="P16" i="6"/>
  <c r="O16" i="6"/>
  <c r="M16" i="6"/>
  <c r="I16" i="6"/>
  <c r="F16" i="6"/>
  <c r="H10" i="6"/>
  <c r="E10" i="6"/>
  <c r="U10" i="6"/>
  <c r="Q10" i="6"/>
  <c r="I10" i="6"/>
  <c r="W10" i="6"/>
  <c r="S10" i="6"/>
  <c r="R10" i="6"/>
  <c r="O10" i="6"/>
  <c r="K10" i="6"/>
  <c r="C10" i="6"/>
  <c r="M10" i="6"/>
  <c r="Q5" i="6"/>
  <c r="Q42" i="6" s="1"/>
  <c r="A1" i="6"/>
  <c r="A48" i="5"/>
  <c r="A47" i="5"/>
  <c r="A41" i="5"/>
  <c r="O16" i="5"/>
  <c r="C16" i="5"/>
  <c r="B16" i="5"/>
  <c r="R16" i="5"/>
  <c r="L16" i="5"/>
  <c r="J16" i="5"/>
  <c r="R10" i="5"/>
  <c r="W10" i="5"/>
  <c r="V10" i="5"/>
  <c r="O10" i="5"/>
  <c r="N10" i="5"/>
  <c r="A1" i="5"/>
  <c r="W180" i="4"/>
  <c r="V180" i="4"/>
  <c r="U180" i="4"/>
  <c r="S180" i="4"/>
  <c r="R180" i="4"/>
  <c r="Q180" i="4"/>
  <c r="P180" i="4"/>
  <c r="O180" i="4"/>
  <c r="N180" i="4"/>
  <c r="M180" i="4"/>
  <c r="L180" i="4"/>
  <c r="K180" i="4"/>
  <c r="J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P179" i="4"/>
  <c r="O179" i="4"/>
  <c r="N179" i="4"/>
  <c r="L179" i="4"/>
  <c r="K179" i="4"/>
  <c r="J179" i="4"/>
  <c r="I179" i="4"/>
  <c r="H179" i="4"/>
  <c r="G179" i="4"/>
  <c r="F179" i="4"/>
  <c r="E179" i="4"/>
  <c r="D179" i="4"/>
  <c r="C179" i="4"/>
  <c r="V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E178" i="4"/>
  <c r="D178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W176" i="4"/>
  <c r="T176" i="4"/>
  <c r="S176" i="4"/>
  <c r="Q176" i="4"/>
  <c r="O176" i="4"/>
  <c r="N176" i="4"/>
  <c r="M176" i="4"/>
  <c r="L176" i="4"/>
  <c r="K176" i="4"/>
  <c r="J176" i="4"/>
  <c r="H176" i="4"/>
  <c r="C176" i="4"/>
  <c r="W175" i="4"/>
  <c r="V175" i="4"/>
  <c r="U175" i="4"/>
  <c r="T175" i="4"/>
  <c r="S175" i="4"/>
  <c r="R175" i="4"/>
  <c r="Q175" i="4"/>
  <c r="P175" i="4"/>
  <c r="O175" i="4"/>
  <c r="N175" i="4"/>
  <c r="J175" i="4"/>
  <c r="I175" i="4"/>
  <c r="H175" i="4"/>
  <c r="G175" i="4"/>
  <c r="F175" i="4"/>
  <c r="E175" i="4"/>
  <c r="D175" i="4"/>
  <c r="C175" i="4"/>
  <c r="B175" i="4"/>
  <c r="S174" i="4"/>
  <c r="L174" i="4"/>
  <c r="U172" i="4"/>
  <c r="G172" i="4"/>
  <c r="E172" i="4"/>
  <c r="T166" i="4"/>
  <c r="S166" i="4"/>
  <c r="L166" i="4"/>
  <c r="D166" i="4"/>
  <c r="D162" i="4"/>
  <c r="C162" i="4"/>
  <c r="V161" i="4"/>
  <c r="R161" i="4"/>
  <c r="Q161" i="4"/>
  <c r="N161" i="4"/>
  <c r="J161" i="4"/>
  <c r="B161" i="4"/>
  <c r="U160" i="4"/>
  <c r="T160" i="4"/>
  <c r="P160" i="4"/>
  <c r="H160" i="4"/>
  <c r="L158" i="4"/>
  <c r="K158" i="4"/>
  <c r="H156" i="4"/>
  <c r="G156" i="4"/>
  <c r="N155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W123" i="4"/>
  <c r="V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D123" i="4"/>
  <c r="C123" i="4"/>
  <c r="B123" i="4"/>
  <c r="W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Q121" i="4"/>
  <c r="P121" i="4"/>
  <c r="O121" i="4"/>
  <c r="N121" i="4"/>
  <c r="M121" i="4"/>
  <c r="L121" i="4"/>
  <c r="F121" i="4"/>
  <c r="B121" i="4"/>
  <c r="V120" i="4"/>
  <c r="U120" i="4"/>
  <c r="T120" i="4"/>
  <c r="S120" i="4"/>
  <c r="R120" i="4"/>
  <c r="P120" i="4"/>
  <c r="O120" i="4"/>
  <c r="N120" i="4"/>
  <c r="M120" i="4"/>
  <c r="L120" i="4"/>
  <c r="K120" i="4"/>
  <c r="J120" i="4"/>
  <c r="I120" i="4"/>
  <c r="G120" i="4"/>
  <c r="F120" i="4"/>
  <c r="E120" i="4"/>
  <c r="C120" i="4"/>
  <c r="B120" i="4"/>
  <c r="T119" i="4"/>
  <c r="S119" i="4"/>
  <c r="Q119" i="4"/>
  <c r="P119" i="4"/>
  <c r="O119" i="4"/>
  <c r="N119" i="4"/>
  <c r="M119" i="4"/>
  <c r="L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S118" i="4"/>
  <c r="R118" i="4"/>
  <c r="N118" i="4"/>
  <c r="M118" i="4"/>
  <c r="K118" i="4"/>
  <c r="J118" i="4"/>
  <c r="I118" i="4"/>
  <c r="H118" i="4"/>
  <c r="G118" i="4"/>
  <c r="F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H117" i="4"/>
  <c r="G117" i="4"/>
  <c r="E117" i="4"/>
  <c r="D117" i="4"/>
  <c r="C117" i="4"/>
  <c r="B117" i="4"/>
  <c r="K115" i="4"/>
  <c r="N113" i="4"/>
  <c r="G113" i="4"/>
  <c r="B113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H111" i="4"/>
  <c r="B111" i="4"/>
  <c r="E109" i="4"/>
  <c r="D109" i="4"/>
  <c r="W106" i="4"/>
  <c r="T106" i="4"/>
  <c r="R106" i="4"/>
  <c r="Q106" i="4"/>
  <c r="P106" i="4"/>
  <c r="O106" i="4"/>
  <c r="N106" i="4"/>
  <c r="M106" i="4"/>
  <c r="L106" i="4"/>
  <c r="K106" i="4"/>
  <c r="J106" i="4"/>
  <c r="G106" i="4"/>
  <c r="B106" i="4"/>
  <c r="Q103" i="4"/>
  <c r="M103" i="4"/>
  <c r="L103" i="4"/>
  <c r="K103" i="4"/>
  <c r="I103" i="4"/>
  <c r="G103" i="4"/>
  <c r="F103" i="4"/>
  <c r="E103" i="4"/>
  <c r="D103" i="4"/>
  <c r="C103" i="4"/>
  <c r="B103" i="4"/>
  <c r="H101" i="4"/>
  <c r="C101" i="4"/>
  <c r="B101" i="4"/>
  <c r="W95" i="4"/>
  <c r="V95" i="4"/>
  <c r="U95" i="4"/>
  <c r="T95" i="4"/>
  <c r="T94" i="4" s="1"/>
  <c r="S95" i="4"/>
  <c r="R95" i="4"/>
  <c r="R94" i="4" s="1"/>
  <c r="Q95" i="4"/>
  <c r="P95" i="4"/>
  <c r="O95" i="4"/>
  <c r="O94" i="4" s="1"/>
  <c r="N95" i="4"/>
  <c r="M95" i="4"/>
  <c r="L95" i="4"/>
  <c r="L94" i="4" s="1"/>
  <c r="K95" i="4"/>
  <c r="J95" i="4"/>
  <c r="J94" i="4" s="1"/>
  <c r="I95" i="4"/>
  <c r="H95" i="4"/>
  <c r="H94" i="4" s="1"/>
  <c r="G95" i="4"/>
  <c r="F95" i="4"/>
  <c r="E95" i="4"/>
  <c r="D95" i="4"/>
  <c r="D94" i="4" s="1"/>
  <c r="C95" i="4"/>
  <c r="B95" i="4"/>
  <c r="B94" i="4" s="1"/>
  <c r="P88" i="4"/>
  <c r="O88" i="4"/>
  <c r="H88" i="4"/>
  <c r="E88" i="4"/>
  <c r="I88" i="4"/>
  <c r="B88" i="4"/>
  <c r="W94" i="4"/>
  <c r="Q94" i="4"/>
  <c r="P94" i="4"/>
  <c r="I94" i="4"/>
  <c r="G94" i="4"/>
  <c r="W78" i="4"/>
  <c r="V78" i="4"/>
  <c r="U78" i="4"/>
  <c r="T78" i="4"/>
  <c r="S78" i="4"/>
  <c r="R78" i="4"/>
  <c r="Q78" i="4"/>
  <c r="P78" i="4"/>
  <c r="P151" i="4" s="1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C150" i="4" s="1"/>
  <c r="B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I149" i="4" s="1"/>
  <c r="H76" i="4"/>
  <c r="G76" i="4"/>
  <c r="G149" i="4" s="1"/>
  <c r="F76" i="4"/>
  <c r="E76" i="4"/>
  <c r="D76" i="4"/>
  <c r="D149" i="4" s="1"/>
  <c r="C76" i="4"/>
  <c r="B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W73" i="4"/>
  <c r="V73" i="4"/>
  <c r="U73" i="4"/>
  <c r="T73" i="4"/>
  <c r="S73" i="4"/>
  <c r="R73" i="4"/>
  <c r="Q73" i="4"/>
  <c r="P73" i="4"/>
  <c r="O73" i="4"/>
  <c r="N73" i="4"/>
  <c r="N146" i="4" s="1"/>
  <c r="M73" i="4"/>
  <c r="L73" i="4"/>
  <c r="K73" i="4"/>
  <c r="K146" i="4" s="1"/>
  <c r="J73" i="4"/>
  <c r="I73" i="4"/>
  <c r="H73" i="4"/>
  <c r="G73" i="4"/>
  <c r="F73" i="4"/>
  <c r="E73" i="4"/>
  <c r="D73" i="4"/>
  <c r="D146" i="4" s="1"/>
  <c r="C73" i="4"/>
  <c r="B73" i="4"/>
  <c r="V72" i="4"/>
  <c r="V145" i="4" s="1"/>
  <c r="U72" i="4"/>
  <c r="R72" i="4"/>
  <c r="P72" i="4"/>
  <c r="O72" i="4"/>
  <c r="N72" i="4"/>
  <c r="M72" i="4"/>
  <c r="L72" i="4"/>
  <c r="J72" i="4"/>
  <c r="G72" i="4"/>
  <c r="F72" i="4"/>
  <c r="E72" i="4"/>
  <c r="D72" i="4"/>
  <c r="C72" i="4"/>
  <c r="B72" i="4"/>
  <c r="W71" i="4"/>
  <c r="V71" i="4"/>
  <c r="U71" i="4"/>
  <c r="U144" i="4" s="1"/>
  <c r="R71" i="4"/>
  <c r="R144" i="4" s="1"/>
  <c r="P71" i="4"/>
  <c r="P144" i="4" s="1"/>
  <c r="O71" i="4"/>
  <c r="O144" i="4" s="1"/>
  <c r="M71" i="4"/>
  <c r="L71" i="4"/>
  <c r="J71" i="4"/>
  <c r="I71" i="4"/>
  <c r="G71" i="4"/>
  <c r="G144" i="4" s="1"/>
  <c r="F71" i="4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J70" i="4"/>
  <c r="J143" i="4" s="1"/>
  <c r="G70" i="4"/>
  <c r="G143" i="4" s="1"/>
  <c r="F70" i="4"/>
  <c r="F143" i="4" s="1"/>
  <c r="D70" i="4"/>
  <c r="D143" i="4" s="1"/>
  <c r="C70" i="4"/>
  <c r="C143" i="4" s="1"/>
  <c r="B70" i="4"/>
  <c r="B143" i="4" s="1"/>
  <c r="G69" i="4"/>
  <c r="W68" i="4"/>
  <c r="W141" i="4" s="1"/>
  <c r="V68" i="4"/>
  <c r="U68" i="4"/>
  <c r="T68" i="4"/>
  <c r="T141" i="4" s="1"/>
  <c r="S68" i="4"/>
  <c r="Q68" i="4"/>
  <c r="O68" i="4"/>
  <c r="L68" i="4"/>
  <c r="K68" i="4"/>
  <c r="I68" i="4"/>
  <c r="I141" i="4" s="1"/>
  <c r="H68" i="4"/>
  <c r="C68" i="4"/>
  <c r="W67" i="4"/>
  <c r="W140" i="4" s="1"/>
  <c r="V67" i="4"/>
  <c r="T67" i="4"/>
  <c r="S67" i="4"/>
  <c r="R67" i="4"/>
  <c r="Q67" i="4"/>
  <c r="P67" i="4"/>
  <c r="P140" i="4" s="1"/>
  <c r="O67" i="4"/>
  <c r="N67" i="4"/>
  <c r="M67" i="4"/>
  <c r="L67" i="4"/>
  <c r="K67" i="4"/>
  <c r="J67" i="4"/>
  <c r="I67" i="4"/>
  <c r="E67" i="4"/>
  <c r="C67" i="4"/>
  <c r="B67" i="4"/>
  <c r="B140" i="4" s="1"/>
  <c r="T66" i="4"/>
  <c r="S66" i="4"/>
  <c r="N66" i="4"/>
  <c r="N139" i="4" s="1"/>
  <c r="M66" i="4"/>
  <c r="L66" i="4"/>
  <c r="K66" i="4"/>
  <c r="K139" i="4" s="1"/>
  <c r="J66" i="4"/>
  <c r="J139" i="4" s="1"/>
  <c r="I66" i="4"/>
  <c r="H66" i="4"/>
  <c r="H139" i="4" s="1"/>
  <c r="G66" i="4"/>
  <c r="F66" i="4"/>
  <c r="E66" i="4"/>
  <c r="D66" i="4"/>
  <c r="C66" i="4"/>
  <c r="W64" i="4"/>
  <c r="W137" i="4" s="1"/>
  <c r="V64" i="4"/>
  <c r="V137" i="4" s="1"/>
  <c r="T64" i="4"/>
  <c r="T137" i="4" s="1"/>
  <c r="S64" i="4"/>
  <c r="S137" i="4" s="1"/>
  <c r="P64" i="4"/>
  <c r="P137" i="4" s="1"/>
  <c r="N64" i="4"/>
  <c r="N137" i="4" s="1"/>
  <c r="M64" i="4"/>
  <c r="M137" i="4" s="1"/>
  <c r="L64" i="4"/>
  <c r="L137" i="4" s="1"/>
  <c r="K64" i="4"/>
  <c r="K137" i="4" s="1"/>
  <c r="J64" i="4"/>
  <c r="J137" i="4" s="1"/>
  <c r="I64" i="4"/>
  <c r="I137" i="4" s="1"/>
  <c r="H64" i="4"/>
  <c r="H137" i="4" s="1"/>
  <c r="F64" i="4"/>
  <c r="F137" i="4" s="1"/>
  <c r="E64" i="4"/>
  <c r="E137" i="4" s="1"/>
  <c r="C64" i="4"/>
  <c r="C137" i="4" s="1"/>
  <c r="B64" i="4"/>
  <c r="B137" i="4" s="1"/>
  <c r="U63" i="4"/>
  <c r="T63" i="4"/>
  <c r="S63" i="4"/>
  <c r="Q63" i="4"/>
  <c r="P63" i="4"/>
  <c r="P136" i="4" s="1"/>
  <c r="O63" i="4"/>
  <c r="O136" i="4" s="1"/>
  <c r="N63" i="4"/>
  <c r="G63" i="4"/>
  <c r="G136" i="4" s="1"/>
  <c r="F63" i="4"/>
  <c r="D63" i="4"/>
  <c r="W60" i="4"/>
  <c r="W133" i="4" s="1"/>
  <c r="T60" i="4"/>
  <c r="T133" i="4" s="1"/>
  <c r="S60" i="4"/>
  <c r="S133" i="4" s="1"/>
  <c r="P60" i="4"/>
  <c r="P133" i="4" s="1"/>
  <c r="N60" i="4"/>
  <c r="N133" i="4" s="1"/>
  <c r="M60" i="4"/>
  <c r="M133" i="4" s="1"/>
  <c r="L60" i="4"/>
  <c r="L133" i="4" s="1"/>
  <c r="J60" i="4"/>
  <c r="J133" i="4" s="1"/>
  <c r="H60" i="4"/>
  <c r="H133" i="4" s="1"/>
  <c r="C60" i="4"/>
  <c r="C133" i="4" s="1"/>
  <c r="B60" i="4"/>
  <c r="B133" i="4" s="1"/>
  <c r="W59" i="4"/>
  <c r="U59" i="4"/>
  <c r="R59" i="4"/>
  <c r="Q59" i="4"/>
  <c r="N59" i="4"/>
  <c r="M59" i="4"/>
  <c r="J59" i="4"/>
  <c r="H59" i="4"/>
  <c r="G59" i="4"/>
  <c r="F59" i="4"/>
  <c r="E59" i="4"/>
  <c r="B59" i="4"/>
  <c r="U58" i="4"/>
  <c r="T58" i="4"/>
  <c r="S58" i="4"/>
  <c r="R58" i="4"/>
  <c r="Q58" i="4"/>
  <c r="G58" i="4"/>
  <c r="U57" i="4"/>
  <c r="U132" i="4" s="1"/>
  <c r="M57" i="4"/>
  <c r="M132" i="4" s="1"/>
  <c r="W56" i="4"/>
  <c r="W131" i="4" s="1"/>
  <c r="V56" i="4"/>
  <c r="V131" i="4" s="1"/>
  <c r="U56" i="4"/>
  <c r="U131" i="4" s="1"/>
  <c r="R56" i="4"/>
  <c r="R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H56" i="4"/>
  <c r="H131" i="4" s="1"/>
  <c r="G56" i="4"/>
  <c r="G131" i="4" s="1"/>
  <c r="V54" i="4"/>
  <c r="T54" i="4"/>
  <c r="S54" i="4"/>
  <c r="R54" i="4"/>
  <c r="Q54" i="4"/>
  <c r="P54" i="4"/>
  <c r="P53" i="4"/>
  <c r="N53" i="4"/>
  <c r="L53" i="4"/>
  <c r="I53" i="4"/>
  <c r="E53" i="4"/>
  <c r="D53" i="4"/>
  <c r="C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R151" i="4" s="1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B151" i="4" s="1"/>
  <c r="W25" i="4"/>
  <c r="V25" i="4"/>
  <c r="U25" i="4"/>
  <c r="T25" i="4"/>
  <c r="S25" i="4"/>
  <c r="R25" i="4"/>
  <c r="R150" i="4" s="1"/>
  <c r="Q25" i="4"/>
  <c r="P25" i="4"/>
  <c r="P150" i="4" s="1"/>
  <c r="O25" i="4"/>
  <c r="N25" i="4"/>
  <c r="M25" i="4"/>
  <c r="L25" i="4"/>
  <c r="K25" i="4"/>
  <c r="J25" i="4"/>
  <c r="I25" i="4"/>
  <c r="I150" i="4" s="1"/>
  <c r="H25" i="4"/>
  <c r="H150" i="4" s="1"/>
  <c r="G25" i="4"/>
  <c r="F25" i="4"/>
  <c r="E25" i="4"/>
  <c r="D25" i="4"/>
  <c r="C25" i="4"/>
  <c r="B25" i="4"/>
  <c r="B150" i="4" s="1"/>
  <c r="W24" i="4"/>
  <c r="V24" i="4"/>
  <c r="V149" i="4" s="1"/>
  <c r="U24" i="4"/>
  <c r="T24" i="4"/>
  <c r="S24" i="4"/>
  <c r="R24" i="4"/>
  <c r="Q24" i="4"/>
  <c r="P24" i="4"/>
  <c r="O24" i="4"/>
  <c r="O149" i="4" s="1"/>
  <c r="N24" i="4"/>
  <c r="M24" i="4"/>
  <c r="L24" i="4"/>
  <c r="K24" i="4"/>
  <c r="J24" i="4"/>
  <c r="I24" i="4"/>
  <c r="H24" i="4"/>
  <c r="H149" i="4" s="1"/>
  <c r="G24" i="4"/>
  <c r="F24" i="4"/>
  <c r="E24" i="4"/>
  <c r="D24" i="4"/>
  <c r="C24" i="4"/>
  <c r="B24" i="4"/>
  <c r="W23" i="4"/>
  <c r="V23" i="4"/>
  <c r="U23" i="4"/>
  <c r="U148" i="4" s="1"/>
  <c r="T23" i="4"/>
  <c r="S23" i="4"/>
  <c r="R23" i="4"/>
  <c r="Q23" i="4"/>
  <c r="P23" i="4"/>
  <c r="O23" i="4"/>
  <c r="N23" i="4"/>
  <c r="N148" i="4" s="1"/>
  <c r="M23" i="4"/>
  <c r="L23" i="4"/>
  <c r="L148" i="4" s="1"/>
  <c r="K23" i="4"/>
  <c r="J23" i="4"/>
  <c r="I23" i="4"/>
  <c r="H23" i="4"/>
  <c r="G23" i="4"/>
  <c r="F23" i="4"/>
  <c r="E23" i="4"/>
  <c r="E148" i="4" s="1"/>
  <c r="D23" i="4"/>
  <c r="D148" i="4" s="1"/>
  <c r="C23" i="4"/>
  <c r="B23" i="4"/>
  <c r="W22" i="4"/>
  <c r="V22" i="4"/>
  <c r="U22" i="4"/>
  <c r="T22" i="4"/>
  <c r="T147" i="4" s="1"/>
  <c r="S22" i="4"/>
  <c r="R22" i="4"/>
  <c r="R147" i="4" s="1"/>
  <c r="Q22" i="4"/>
  <c r="P22" i="4"/>
  <c r="O22" i="4"/>
  <c r="N22" i="4"/>
  <c r="M22" i="4"/>
  <c r="L22" i="4"/>
  <c r="K22" i="4"/>
  <c r="K147" i="4" s="1"/>
  <c r="J22" i="4"/>
  <c r="J147" i="4" s="1"/>
  <c r="I22" i="4"/>
  <c r="H22" i="4"/>
  <c r="G22" i="4"/>
  <c r="F22" i="4"/>
  <c r="E22" i="4"/>
  <c r="D22" i="4"/>
  <c r="C22" i="4"/>
  <c r="B22" i="4"/>
  <c r="B147" i="4" s="1"/>
  <c r="W21" i="4"/>
  <c r="V21" i="4"/>
  <c r="U21" i="4"/>
  <c r="T21" i="4"/>
  <c r="S21" i="4"/>
  <c r="R21" i="4"/>
  <c r="R146" i="4" s="1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B145" i="4" s="1"/>
  <c r="W19" i="4"/>
  <c r="V19" i="4"/>
  <c r="V144" i="4" s="1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F144" i="4" s="1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U17" i="4"/>
  <c r="T17" i="4"/>
  <c r="S17" i="4"/>
  <c r="Q17" i="4"/>
  <c r="P17" i="4"/>
  <c r="O17" i="4"/>
  <c r="M17" i="4"/>
  <c r="L17" i="4"/>
  <c r="K17" i="4"/>
  <c r="I17" i="4"/>
  <c r="H17" i="4"/>
  <c r="G17" i="4"/>
  <c r="F17" i="4"/>
  <c r="E17" i="4"/>
  <c r="D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E140" i="4" s="1"/>
  <c r="D15" i="4"/>
  <c r="C15" i="4"/>
  <c r="B15" i="4"/>
  <c r="W14" i="4"/>
  <c r="V14" i="4"/>
  <c r="U14" i="4"/>
  <c r="T14" i="4"/>
  <c r="S14" i="4"/>
  <c r="S139" i="4" s="1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Q13" i="4"/>
  <c r="P13" i="4"/>
  <c r="O13" i="4"/>
  <c r="N13" i="4"/>
  <c r="I13" i="4"/>
  <c r="H13" i="4"/>
  <c r="G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D136" i="4" s="1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T9" i="4"/>
  <c r="S9" i="4"/>
  <c r="R9" i="4"/>
  <c r="P9" i="4"/>
  <c r="O9" i="4"/>
  <c r="N9" i="4"/>
  <c r="M9" i="4"/>
  <c r="J9" i="4"/>
  <c r="G9" i="4"/>
  <c r="F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U7" i="4"/>
  <c r="T7" i="4"/>
  <c r="S7" i="4"/>
  <c r="R7" i="4"/>
  <c r="Q7" i="4"/>
  <c r="P7" i="4"/>
  <c r="O7" i="4"/>
  <c r="N7" i="4"/>
  <c r="M7" i="4"/>
  <c r="L7" i="4"/>
  <c r="J7" i="4"/>
  <c r="I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T5" i="4"/>
  <c r="S5" i="4"/>
  <c r="Q5" i="4"/>
  <c r="P5" i="4"/>
  <c r="M5" i="4"/>
  <c r="L5" i="4"/>
  <c r="K5" i="4"/>
  <c r="H5" i="4"/>
  <c r="E5" i="4"/>
  <c r="D5" i="4"/>
  <c r="C5" i="4"/>
  <c r="W4" i="4"/>
  <c r="U4" i="4"/>
  <c r="T4" i="4"/>
  <c r="S4" i="4"/>
  <c r="R4" i="4"/>
  <c r="Q4" i="4"/>
  <c r="P4" i="4"/>
  <c r="O4" i="4"/>
  <c r="N4" i="4"/>
  <c r="M4" i="4"/>
  <c r="L4" i="4"/>
  <c r="K4" i="4"/>
  <c r="J4" i="4"/>
  <c r="I4" i="4"/>
  <c r="E4" i="4"/>
  <c r="D4" i="4"/>
  <c r="T3" i="4"/>
  <c r="K3" i="4"/>
  <c r="A1" i="4"/>
  <c r="B6" i="2"/>
  <c r="B24" i="2"/>
  <c r="B23" i="2"/>
  <c r="B59" i="2"/>
  <c r="B25" i="2"/>
  <c r="B45" i="2"/>
  <c r="B29" i="2"/>
  <c r="B28" i="2"/>
  <c r="B61" i="2"/>
  <c r="B19" i="2"/>
  <c r="B38" i="2"/>
  <c r="B54" i="2"/>
  <c r="B5" i="2"/>
  <c r="B41" i="2"/>
  <c r="B20" i="2"/>
  <c r="B16" i="2"/>
  <c r="B35" i="2"/>
  <c r="B4" i="2"/>
  <c r="B46" i="2"/>
  <c r="B11" i="2"/>
  <c r="B14" i="2"/>
  <c r="B44" i="2"/>
  <c r="B60" i="2"/>
  <c r="B53" i="2"/>
  <c r="B9" i="2"/>
  <c r="B43" i="2"/>
  <c r="B58" i="2"/>
  <c r="B49" i="2"/>
  <c r="B15" i="2"/>
  <c r="B18" i="2"/>
  <c r="B13" i="2"/>
  <c r="B26" i="2"/>
  <c r="B34" i="2"/>
  <c r="B40" i="2"/>
  <c r="B31" i="2"/>
  <c r="B55" i="2"/>
  <c r="B48" i="2"/>
  <c r="B10" i="2"/>
  <c r="B21" i="2"/>
  <c r="B36" i="2"/>
  <c r="B50" i="2"/>
  <c r="B51" i="2"/>
  <c r="B39" i="2"/>
  <c r="B30" i="2"/>
  <c r="B8" i="2"/>
  <c r="B33" i="2"/>
  <c r="B56" i="2"/>
  <c r="B104" i="51" l="1"/>
  <c r="C104" i="51"/>
  <c r="J104" i="51"/>
  <c r="J73" i="51"/>
  <c r="K104" i="51"/>
  <c r="K73" i="51"/>
  <c r="L105" i="51"/>
  <c r="M105" i="51"/>
  <c r="U105" i="51"/>
  <c r="B73" i="51"/>
  <c r="C73" i="51"/>
  <c r="T125" i="4"/>
  <c r="H73" i="50"/>
  <c r="R73" i="50"/>
  <c r="G105" i="50"/>
  <c r="E73" i="50"/>
  <c r="P73" i="50"/>
  <c r="F73" i="50"/>
  <c r="S103" i="50"/>
  <c r="T103" i="50"/>
  <c r="F104" i="50"/>
  <c r="D73" i="50"/>
  <c r="H105" i="50"/>
  <c r="C103" i="50"/>
  <c r="O105" i="50"/>
  <c r="P105" i="50"/>
  <c r="B73" i="50"/>
  <c r="N73" i="50"/>
  <c r="L73" i="50"/>
  <c r="W105" i="50"/>
  <c r="Q87" i="50"/>
  <c r="J73" i="50"/>
  <c r="V73" i="50"/>
  <c r="R87" i="50"/>
  <c r="L103" i="50"/>
  <c r="B73" i="49"/>
  <c r="C73" i="49"/>
  <c r="R104" i="51"/>
  <c r="V104" i="50"/>
  <c r="S104" i="51"/>
  <c r="B105" i="49"/>
  <c r="D105" i="51"/>
  <c r="G73" i="49"/>
  <c r="M73" i="49"/>
  <c r="C105" i="49"/>
  <c r="E105" i="51"/>
  <c r="J73" i="49"/>
  <c r="N103" i="51"/>
  <c r="K73" i="49"/>
  <c r="O103" i="51"/>
  <c r="M103" i="50"/>
  <c r="S104" i="50"/>
  <c r="V104" i="51"/>
  <c r="N103" i="50"/>
  <c r="W104" i="51"/>
  <c r="B105" i="51"/>
  <c r="O73" i="49"/>
  <c r="U73" i="49"/>
  <c r="C105" i="51"/>
  <c r="E83" i="49"/>
  <c r="Q103" i="50"/>
  <c r="B105" i="50"/>
  <c r="R73" i="49"/>
  <c r="H73" i="49"/>
  <c r="V103" i="51"/>
  <c r="S73" i="49"/>
  <c r="W103" i="51"/>
  <c r="U103" i="50"/>
  <c r="E105" i="50"/>
  <c r="V103" i="50"/>
  <c r="F80" i="49"/>
  <c r="J105" i="51"/>
  <c r="W73" i="49"/>
  <c r="G80" i="49"/>
  <c r="B104" i="50"/>
  <c r="K105" i="51"/>
  <c r="N80" i="49"/>
  <c r="C104" i="50"/>
  <c r="I105" i="50"/>
  <c r="F104" i="51"/>
  <c r="H103" i="51"/>
  <c r="O80" i="49"/>
  <c r="J105" i="50"/>
  <c r="G104" i="51"/>
  <c r="I103" i="51"/>
  <c r="P73" i="49"/>
  <c r="H104" i="51"/>
  <c r="P103" i="51"/>
  <c r="E73" i="49"/>
  <c r="D103" i="50"/>
  <c r="I104" i="51"/>
  <c r="Q103" i="51"/>
  <c r="L151" i="4"/>
  <c r="K151" i="4"/>
  <c r="M151" i="4"/>
  <c r="P96" i="49"/>
  <c r="S151" i="4"/>
  <c r="U151" i="4"/>
  <c r="C151" i="4"/>
  <c r="Q96" i="49"/>
  <c r="E151" i="4"/>
  <c r="H96" i="49"/>
  <c r="H151" i="4"/>
  <c r="J151" i="4"/>
  <c r="J52" i="47"/>
  <c r="V52" i="47"/>
  <c r="S52" i="47"/>
  <c r="T52" i="47"/>
  <c r="Q52" i="47"/>
  <c r="R52" i="47"/>
  <c r="H52" i="47"/>
  <c r="E52" i="47"/>
  <c r="F52" i="47"/>
  <c r="C52" i="47"/>
  <c r="O52" i="47"/>
  <c r="D52" i="47"/>
  <c r="P52" i="47"/>
  <c r="M52" i="47"/>
  <c r="B52" i="47"/>
  <c r="N52" i="47"/>
  <c r="K52" i="47"/>
  <c r="L52" i="47"/>
  <c r="B77" i="46"/>
  <c r="M52" i="46"/>
  <c r="K52" i="46"/>
  <c r="H52" i="46"/>
  <c r="T52" i="46"/>
  <c r="I52" i="46"/>
  <c r="U52" i="46"/>
  <c r="R52" i="46"/>
  <c r="S52" i="46"/>
  <c r="P52" i="46"/>
  <c r="F52" i="46"/>
  <c r="Q52" i="46"/>
  <c r="G52" i="46"/>
  <c r="D52" i="46"/>
  <c r="E52" i="46"/>
  <c r="B52" i="46"/>
  <c r="N52" i="46"/>
  <c r="C52" i="46"/>
  <c r="K52" i="45"/>
  <c r="W69" i="45"/>
  <c r="B52" i="45"/>
  <c r="P69" i="45"/>
  <c r="F52" i="45"/>
  <c r="G52" i="45"/>
  <c r="S52" i="45"/>
  <c r="H52" i="45"/>
  <c r="J52" i="45"/>
  <c r="L77" i="47"/>
  <c r="N52" i="45"/>
  <c r="O52" i="45"/>
  <c r="P52" i="45"/>
  <c r="H60" i="45"/>
  <c r="R52" i="45"/>
  <c r="M60" i="45"/>
  <c r="C52" i="45"/>
  <c r="P60" i="45"/>
  <c r="U60" i="45"/>
  <c r="V52" i="45"/>
  <c r="F150" i="4"/>
  <c r="N69" i="45"/>
  <c r="T69" i="45"/>
  <c r="K150" i="4"/>
  <c r="H69" i="45"/>
  <c r="R69" i="45"/>
  <c r="N150" i="4"/>
  <c r="V69" i="45"/>
  <c r="G69" i="45"/>
  <c r="Q150" i="4"/>
  <c r="S150" i="4"/>
  <c r="D69" i="45"/>
  <c r="V150" i="4"/>
  <c r="Q69" i="45"/>
  <c r="O69" i="45"/>
  <c r="B124" i="4"/>
  <c r="I63" i="43"/>
  <c r="N63" i="43"/>
  <c r="D63" i="43"/>
  <c r="Q63" i="43"/>
  <c r="B63" i="43"/>
  <c r="U63" i="43"/>
  <c r="V63" i="43"/>
  <c r="L63" i="43"/>
  <c r="W63" i="43"/>
  <c r="J63" i="43"/>
  <c r="U123" i="4"/>
  <c r="T63" i="43"/>
  <c r="E63" i="43"/>
  <c r="F63" i="43"/>
  <c r="R63" i="43"/>
  <c r="G63" i="43"/>
  <c r="O63" i="42"/>
  <c r="R63" i="42"/>
  <c r="T63" i="42"/>
  <c r="W63" i="42"/>
  <c r="B63" i="42"/>
  <c r="C63" i="42"/>
  <c r="D63" i="42"/>
  <c r="H63" i="42"/>
  <c r="J63" i="42"/>
  <c r="K63" i="42"/>
  <c r="I72" i="42"/>
  <c r="L63" i="42"/>
  <c r="J72" i="42"/>
  <c r="Q90" i="42"/>
  <c r="L63" i="41"/>
  <c r="B63" i="41"/>
  <c r="L72" i="41"/>
  <c r="K90" i="43"/>
  <c r="M72" i="41"/>
  <c r="O63" i="41"/>
  <c r="U72" i="41"/>
  <c r="N90" i="43"/>
  <c r="L90" i="43"/>
  <c r="O90" i="43"/>
  <c r="T90" i="43"/>
  <c r="P90" i="43"/>
  <c r="Q90" i="43"/>
  <c r="T63" i="41"/>
  <c r="J63" i="41"/>
  <c r="S90" i="43"/>
  <c r="W63" i="41"/>
  <c r="V90" i="43"/>
  <c r="D90" i="42"/>
  <c r="W90" i="43"/>
  <c r="R90" i="41"/>
  <c r="R63" i="41"/>
  <c r="K90" i="42"/>
  <c r="D63" i="41"/>
  <c r="L90" i="42"/>
  <c r="C90" i="43"/>
  <c r="G90" i="42"/>
  <c r="N90" i="42"/>
  <c r="O90" i="42"/>
  <c r="G63" i="41"/>
  <c r="W90" i="42"/>
  <c r="F90" i="43"/>
  <c r="G90" i="43"/>
  <c r="O81" i="41"/>
  <c r="N81" i="41"/>
  <c r="L149" i="4"/>
  <c r="N149" i="4"/>
  <c r="D81" i="41"/>
  <c r="Q149" i="4"/>
  <c r="W81" i="41"/>
  <c r="V81" i="41"/>
  <c r="L81" i="41"/>
  <c r="T149" i="4"/>
  <c r="W149" i="4"/>
  <c r="T81" i="41"/>
  <c r="G81" i="41"/>
  <c r="F81" i="41"/>
  <c r="F149" i="4"/>
  <c r="E123" i="4"/>
  <c r="R51" i="39"/>
  <c r="N51" i="39"/>
  <c r="P51" i="39"/>
  <c r="Q51" i="39"/>
  <c r="G51" i="39"/>
  <c r="D51" i="39"/>
  <c r="L63" i="39"/>
  <c r="V51" i="39"/>
  <c r="B51" i="39"/>
  <c r="L60" i="39"/>
  <c r="L51" i="39"/>
  <c r="L57" i="39"/>
  <c r="J51" i="39"/>
  <c r="F51" i="39"/>
  <c r="H51" i="39"/>
  <c r="T51" i="39"/>
  <c r="I51" i="39"/>
  <c r="K51" i="38"/>
  <c r="I51" i="38"/>
  <c r="L57" i="38"/>
  <c r="G51" i="38"/>
  <c r="S51" i="38"/>
  <c r="T57" i="38"/>
  <c r="Q51" i="38"/>
  <c r="O51" i="38"/>
  <c r="N78" i="38"/>
  <c r="B80" i="38"/>
  <c r="C51" i="38"/>
  <c r="H63" i="38"/>
  <c r="R80" i="38"/>
  <c r="W51" i="38"/>
  <c r="Q57" i="37"/>
  <c r="S57" i="37"/>
  <c r="U78" i="38"/>
  <c r="P80" i="39"/>
  <c r="F51" i="37"/>
  <c r="R51" i="37"/>
  <c r="F80" i="38"/>
  <c r="B78" i="39"/>
  <c r="G51" i="37"/>
  <c r="G80" i="38"/>
  <c r="C78" i="39"/>
  <c r="O80" i="39"/>
  <c r="D78" i="39"/>
  <c r="I80" i="38"/>
  <c r="P51" i="37"/>
  <c r="D79" i="38"/>
  <c r="E79" i="38"/>
  <c r="F79" i="38"/>
  <c r="G79" i="38"/>
  <c r="N51" i="37"/>
  <c r="B78" i="38"/>
  <c r="N80" i="38"/>
  <c r="C78" i="38"/>
  <c r="O80" i="38"/>
  <c r="D78" i="38"/>
  <c r="P80" i="38"/>
  <c r="E78" i="38"/>
  <c r="Q80" i="38"/>
  <c r="V78" i="38"/>
  <c r="H79" i="38"/>
  <c r="D63" i="37"/>
  <c r="E63" i="37"/>
  <c r="E51" i="37"/>
  <c r="G63" i="37"/>
  <c r="O79" i="38"/>
  <c r="J80" i="38"/>
  <c r="V51" i="37"/>
  <c r="B60" i="37"/>
  <c r="L63" i="37"/>
  <c r="W51" i="37"/>
  <c r="F60" i="37"/>
  <c r="O63" i="37"/>
  <c r="E78" i="37"/>
  <c r="K78" i="38"/>
  <c r="W80" i="38"/>
  <c r="G60" i="37"/>
  <c r="D80" i="39"/>
  <c r="J60" i="37"/>
  <c r="U63" i="37"/>
  <c r="U78" i="37"/>
  <c r="J51" i="37"/>
  <c r="W63" i="37"/>
  <c r="T79" i="38"/>
  <c r="O60" i="37"/>
  <c r="U79" i="38"/>
  <c r="C57" i="37"/>
  <c r="R60" i="37"/>
  <c r="W79" i="37"/>
  <c r="V79" i="38"/>
  <c r="H78" i="39"/>
  <c r="M51" i="37"/>
  <c r="I80" i="37"/>
  <c r="W79" i="38"/>
  <c r="R78" i="39"/>
  <c r="H51" i="37"/>
  <c r="K57" i="37"/>
  <c r="Q80" i="37"/>
  <c r="R78" i="38"/>
  <c r="D79" i="39"/>
  <c r="F79" i="39"/>
  <c r="U51" i="37"/>
  <c r="P57" i="37"/>
  <c r="S78" i="38"/>
  <c r="E79" i="39"/>
  <c r="R79" i="39"/>
  <c r="R148" i="4"/>
  <c r="T148" i="4"/>
  <c r="W148" i="4"/>
  <c r="V122" i="4"/>
  <c r="B148" i="4"/>
  <c r="G148" i="4"/>
  <c r="Q72" i="37"/>
  <c r="J148" i="4"/>
  <c r="M148" i="4"/>
  <c r="O148" i="4"/>
  <c r="R121" i="4"/>
  <c r="S51" i="34"/>
  <c r="W51" i="34"/>
  <c r="P63" i="34"/>
  <c r="E51" i="34"/>
  <c r="H78" i="34"/>
  <c r="D57" i="34"/>
  <c r="O60" i="34"/>
  <c r="E57" i="34"/>
  <c r="L57" i="34"/>
  <c r="C51" i="34"/>
  <c r="M57" i="34"/>
  <c r="G51" i="34"/>
  <c r="M51" i="34"/>
  <c r="P78" i="34"/>
  <c r="K51" i="34"/>
  <c r="H51" i="34"/>
  <c r="O51" i="34"/>
  <c r="U51" i="34"/>
  <c r="T80" i="34"/>
  <c r="U57" i="33"/>
  <c r="M51" i="33"/>
  <c r="K51" i="33"/>
  <c r="W51" i="33"/>
  <c r="H51" i="33"/>
  <c r="L80" i="35"/>
  <c r="T51" i="33"/>
  <c r="U51" i="33"/>
  <c r="U79" i="34"/>
  <c r="V79" i="34"/>
  <c r="W79" i="34"/>
  <c r="S51" i="33"/>
  <c r="I51" i="33"/>
  <c r="H63" i="33"/>
  <c r="D51" i="33"/>
  <c r="P51" i="33"/>
  <c r="Q79" i="33"/>
  <c r="I63" i="33"/>
  <c r="T78" i="34"/>
  <c r="Q63" i="33"/>
  <c r="U78" i="34"/>
  <c r="G51" i="33"/>
  <c r="F60" i="33"/>
  <c r="G60" i="33"/>
  <c r="I60" i="33"/>
  <c r="H80" i="34"/>
  <c r="J60" i="33"/>
  <c r="I80" i="34"/>
  <c r="E51" i="33"/>
  <c r="N60" i="33"/>
  <c r="L51" i="33"/>
  <c r="D57" i="33"/>
  <c r="O60" i="33"/>
  <c r="E79" i="34"/>
  <c r="L80" i="34"/>
  <c r="F79" i="34"/>
  <c r="I57" i="33"/>
  <c r="W60" i="33"/>
  <c r="G79" i="34"/>
  <c r="C51" i="33"/>
  <c r="O51" i="33"/>
  <c r="L57" i="33"/>
  <c r="T80" i="35"/>
  <c r="D147" i="4"/>
  <c r="C147" i="4"/>
  <c r="E147" i="4"/>
  <c r="D38" i="32"/>
  <c r="D176" i="4" s="1"/>
  <c r="G38" i="32"/>
  <c r="G176" i="4" s="1"/>
  <c r="H147" i="4"/>
  <c r="I38" i="32"/>
  <c r="I176" i="4" s="1"/>
  <c r="M147" i="4"/>
  <c r="C121" i="4"/>
  <c r="I72" i="33"/>
  <c r="E121" i="4"/>
  <c r="P147" i="4"/>
  <c r="Q72" i="33"/>
  <c r="H121" i="4"/>
  <c r="S147" i="4"/>
  <c r="J121" i="4"/>
  <c r="U147" i="4"/>
  <c r="K121" i="4"/>
  <c r="H120" i="4"/>
  <c r="N84" i="31"/>
  <c r="J94" i="31"/>
  <c r="C84" i="31"/>
  <c r="C90" i="31"/>
  <c r="D90" i="31"/>
  <c r="K84" i="31"/>
  <c r="H84" i="31"/>
  <c r="I84" i="31"/>
  <c r="S84" i="31"/>
  <c r="D120" i="4"/>
  <c r="F123" i="31"/>
  <c r="P84" i="31"/>
  <c r="F84" i="31"/>
  <c r="Q84" i="31"/>
  <c r="H84" i="30"/>
  <c r="C84" i="30"/>
  <c r="C123" i="30"/>
  <c r="F84" i="30"/>
  <c r="R84" i="30"/>
  <c r="S123" i="30"/>
  <c r="F105" i="30"/>
  <c r="P84" i="30"/>
  <c r="N105" i="30"/>
  <c r="K84" i="30"/>
  <c r="N84" i="30"/>
  <c r="V105" i="30"/>
  <c r="B84" i="30"/>
  <c r="G94" i="30"/>
  <c r="V84" i="30"/>
  <c r="J84" i="30"/>
  <c r="U94" i="29"/>
  <c r="O119" i="30"/>
  <c r="E123" i="30"/>
  <c r="Q122" i="30"/>
  <c r="W120" i="30"/>
  <c r="E119" i="31"/>
  <c r="Q122" i="31"/>
  <c r="F90" i="29"/>
  <c r="D84" i="29"/>
  <c r="P84" i="29"/>
  <c r="K90" i="29"/>
  <c r="C122" i="30"/>
  <c r="U120" i="30"/>
  <c r="M120" i="31"/>
  <c r="S122" i="31"/>
  <c r="N120" i="31"/>
  <c r="N90" i="29"/>
  <c r="B105" i="29"/>
  <c r="S90" i="29"/>
  <c r="W99" i="29"/>
  <c r="C105" i="29"/>
  <c r="K119" i="31"/>
  <c r="W122" i="31"/>
  <c r="L119" i="31"/>
  <c r="R120" i="31"/>
  <c r="B123" i="31"/>
  <c r="M119" i="31"/>
  <c r="C123" i="31"/>
  <c r="L84" i="29"/>
  <c r="B84" i="29"/>
  <c r="U120" i="31"/>
  <c r="E123" i="31"/>
  <c r="V120" i="31"/>
  <c r="W120" i="31"/>
  <c r="I120" i="30"/>
  <c r="U123" i="30"/>
  <c r="S119" i="31"/>
  <c r="C122" i="31"/>
  <c r="I123" i="31"/>
  <c r="F119" i="31"/>
  <c r="H119" i="29"/>
  <c r="H123" i="29"/>
  <c r="T119" i="31"/>
  <c r="J123" i="31"/>
  <c r="P119" i="29"/>
  <c r="B120" i="29"/>
  <c r="F119" i="30"/>
  <c r="R122" i="30"/>
  <c r="T84" i="29"/>
  <c r="J84" i="29"/>
  <c r="G119" i="30"/>
  <c r="S122" i="30"/>
  <c r="G122" i="31"/>
  <c r="H119" i="30"/>
  <c r="T122" i="30"/>
  <c r="B120" i="31"/>
  <c r="H122" i="31"/>
  <c r="N123" i="31"/>
  <c r="D94" i="29"/>
  <c r="O120" i="30"/>
  <c r="I122" i="31"/>
  <c r="P120" i="30"/>
  <c r="Q120" i="30"/>
  <c r="M94" i="29"/>
  <c r="R120" i="30"/>
  <c r="B123" i="30"/>
  <c r="F120" i="31"/>
  <c r="R123" i="31"/>
  <c r="N94" i="29"/>
  <c r="G120" i="31"/>
  <c r="S123" i="31"/>
  <c r="T94" i="29"/>
  <c r="N119" i="30"/>
  <c r="D123" i="30"/>
  <c r="I122" i="30"/>
  <c r="L146" i="4"/>
  <c r="Q146" i="4"/>
  <c r="P146" i="4"/>
  <c r="S146" i="4"/>
  <c r="T146" i="4"/>
  <c r="V146" i="4"/>
  <c r="C146" i="4"/>
  <c r="Q120" i="4"/>
  <c r="F146" i="4"/>
  <c r="H146" i="4"/>
  <c r="I146" i="4"/>
  <c r="W120" i="4"/>
  <c r="K98" i="27"/>
  <c r="I117" i="4"/>
  <c r="V119" i="4"/>
  <c r="L98" i="27"/>
  <c r="F110" i="27"/>
  <c r="O57" i="24"/>
  <c r="O116" i="4" s="1"/>
  <c r="O110" i="27"/>
  <c r="V98" i="27"/>
  <c r="D110" i="27"/>
  <c r="W126" i="27"/>
  <c r="M126" i="27"/>
  <c r="W98" i="27"/>
  <c r="G110" i="27"/>
  <c r="C126" i="27"/>
  <c r="S98" i="27"/>
  <c r="T98" i="27"/>
  <c r="B110" i="27"/>
  <c r="N110" i="27"/>
  <c r="U98" i="27"/>
  <c r="L126" i="27"/>
  <c r="D105" i="27"/>
  <c r="W57" i="24"/>
  <c r="W116" i="4" s="1"/>
  <c r="E105" i="27"/>
  <c r="G105" i="27"/>
  <c r="J126" i="27"/>
  <c r="K126" i="27"/>
  <c r="O76" i="24"/>
  <c r="O173" i="4" s="1"/>
  <c r="Q98" i="27"/>
  <c r="I110" i="27"/>
  <c r="F98" i="27"/>
  <c r="M105" i="27"/>
  <c r="J110" i="27"/>
  <c r="V110" i="27"/>
  <c r="G126" i="27"/>
  <c r="Q76" i="24"/>
  <c r="Q173" i="4" s="1"/>
  <c r="G98" i="27"/>
  <c r="N105" i="27"/>
  <c r="H126" i="27"/>
  <c r="T126" i="27"/>
  <c r="I143" i="27"/>
  <c r="I126" i="27"/>
  <c r="Q143" i="27"/>
  <c r="C98" i="27"/>
  <c r="T76" i="24"/>
  <c r="T173" i="4" s="1"/>
  <c r="D98" i="27"/>
  <c r="P98" i="27"/>
  <c r="T110" i="27"/>
  <c r="E98" i="27"/>
  <c r="U105" i="27"/>
  <c r="R126" i="27"/>
  <c r="V105" i="27"/>
  <c r="W110" i="27"/>
  <c r="S126" i="27"/>
  <c r="W105" i="27"/>
  <c r="Q110" i="27"/>
  <c r="B119" i="27"/>
  <c r="N98" i="27"/>
  <c r="R110" i="27"/>
  <c r="O126" i="27"/>
  <c r="E126" i="27"/>
  <c r="F105" i="26"/>
  <c r="G126" i="26"/>
  <c r="C98" i="26"/>
  <c r="Q110" i="26"/>
  <c r="D98" i="26"/>
  <c r="J105" i="26"/>
  <c r="E126" i="26"/>
  <c r="Q126" i="26"/>
  <c r="M98" i="26"/>
  <c r="O110" i="26"/>
  <c r="E110" i="26"/>
  <c r="B98" i="26"/>
  <c r="N98" i="26"/>
  <c r="R105" i="26"/>
  <c r="P110" i="26"/>
  <c r="F110" i="26"/>
  <c r="O126" i="26"/>
  <c r="K98" i="26"/>
  <c r="C110" i="26"/>
  <c r="L98" i="26"/>
  <c r="D110" i="26"/>
  <c r="L126" i="26"/>
  <c r="M153" i="26"/>
  <c r="M126" i="26"/>
  <c r="I98" i="26"/>
  <c r="U98" i="26"/>
  <c r="W110" i="26"/>
  <c r="J98" i="26"/>
  <c r="N110" i="26"/>
  <c r="K152" i="26"/>
  <c r="W154" i="26"/>
  <c r="W126" i="26"/>
  <c r="S98" i="26"/>
  <c r="K110" i="26"/>
  <c r="T98" i="26"/>
  <c r="T126" i="26"/>
  <c r="J126" i="26"/>
  <c r="U153" i="26"/>
  <c r="U126" i="26"/>
  <c r="Q98" i="26"/>
  <c r="I110" i="26"/>
  <c r="U110" i="26"/>
  <c r="R98" i="26"/>
  <c r="H98" i="26"/>
  <c r="V110" i="26"/>
  <c r="S152" i="26"/>
  <c r="I126" i="26"/>
  <c r="E98" i="26"/>
  <c r="G110" i="26"/>
  <c r="S110" i="26"/>
  <c r="L110" i="26"/>
  <c r="D52" i="24"/>
  <c r="D69" i="4" s="1"/>
  <c r="D75" i="24"/>
  <c r="D172" i="4" s="1"/>
  <c r="V126" i="25"/>
  <c r="L154" i="25"/>
  <c r="B52" i="24"/>
  <c r="B69" i="4" s="1"/>
  <c r="B110" i="25"/>
  <c r="R98" i="25"/>
  <c r="H98" i="25"/>
  <c r="W126" i="25"/>
  <c r="T154" i="25"/>
  <c r="H72" i="4"/>
  <c r="J52" i="24"/>
  <c r="J69" i="4" s="1"/>
  <c r="E110" i="25"/>
  <c r="K110" i="25"/>
  <c r="U154" i="25"/>
  <c r="I72" i="4"/>
  <c r="I77" i="24"/>
  <c r="I174" i="4" s="1"/>
  <c r="G110" i="25"/>
  <c r="D126" i="25"/>
  <c r="P152" i="26"/>
  <c r="L154" i="27"/>
  <c r="H110" i="25"/>
  <c r="J153" i="27"/>
  <c r="B142" i="4"/>
  <c r="O110" i="25"/>
  <c r="H77" i="24"/>
  <c r="H174" i="4" s="1"/>
  <c r="G105" i="25"/>
  <c r="M110" i="25"/>
  <c r="F152" i="27"/>
  <c r="R154" i="27"/>
  <c r="I105" i="25"/>
  <c r="H52" i="24"/>
  <c r="H69" i="4" s="1"/>
  <c r="H142" i="4" s="1"/>
  <c r="J105" i="25"/>
  <c r="R110" i="25"/>
  <c r="U126" i="25"/>
  <c r="H152" i="27"/>
  <c r="T154" i="27"/>
  <c r="B68" i="24"/>
  <c r="S72" i="4"/>
  <c r="I68" i="24"/>
  <c r="P105" i="25"/>
  <c r="E98" i="25"/>
  <c r="J156" i="25"/>
  <c r="F126" i="25"/>
  <c r="B98" i="25"/>
  <c r="V105" i="25"/>
  <c r="P110" i="25"/>
  <c r="F110" i="25"/>
  <c r="G126" i="25"/>
  <c r="Q110" i="25"/>
  <c r="W110" i="25"/>
  <c r="H126" i="25"/>
  <c r="P126" i="25"/>
  <c r="H152" i="25"/>
  <c r="L154" i="26"/>
  <c r="P52" i="24"/>
  <c r="P69" i="4" s="1"/>
  <c r="V110" i="25"/>
  <c r="K152" i="25"/>
  <c r="P152" i="27"/>
  <c r="U110" i="25"/>
  <c r="P152" i="25"/>
  <c r="B119" i="25"/>
  <c r="M126" i="25"/>
  <c r="B154" i="27"/>
  <c r="J145" i="4"/>
  <c r="T71" i="4"/>
  <c r="T144" i="4" s="1"/>
  <c r="I98" i="25"/>
  <c r="I119" i="25"/>
  <c r="U152" i="25"/>
  <c r="U146" i="25" s="1"/>
  <c r="S152" i="27"/>
  <c r="J98" i="25"/>
  <c r="P98" i="25"/>
  <c r="N110" i="25"/>
  <c r="J119" i="25"/>
  <c r="O126" i="25"/>
  <c r="E126" i="25"/>
  <c r="B154" i="26"/>
  <c r="D144" i="4"/>
  <c r="L144" i="4"/>
  <c r="C143" i="25"/>
  <c r="C136" i="25" s="1"/>
  <c r="T119" i="25"/>
  <c r="L143" i="25"/>
  <c r="L136" i="25" s="1"/>
  <c r="U153" i="25"/>
  <c r="H152" i="26"/>
  <c r="T154" i="26"/>
  <c r="N142" i="4"/>
  <c r="J3" i="4"/>
  <c r="J128" i="4" s="1"/>
  <c r="K70" i="4"/>
  <c r="K143" i="4" s="1"/>
  <c r="Q71" i="4"/>
  <c r="Q144" i="4" s="1"/>
  <c r="W72" i="4"/>
  <c r="C57" i="24"/>
  <c r="C116" i="4" s="1"/>
  <c r="O67" i="24"/>
  <c r="K77" i="24"/>
  <c r="K174" i="4" s="1"/>
  <c r="F76" i="24"/>
  <c r="F173" i="4" s="1"/>
  <c r="T67" i="24"/>
  <c r="F136" i="25"/>
  <c r="G156" i="25"/>
  <c r="M3" i="4"/>
  <c r="M128" i="4" s="1"/>
  <c r="G57" i="24"/>
  <c r="G116" i="4" s="1"/>
  <c r="U67" i="24"/>
  <c r="B156" i="25"/>
  <c r="B57" i="24"/>
  <c r="B116" i="4" s="1"/>
  <c r="W144" i="4"/>
  <c r="P156" i="25"/>
  <c r="P142" i="4"/>
  <c r="K156" i="25"/>
  <c r="R52" i="24"/>
  <c r="B77" i="24"/>
  <c r="B174" i="4" s="1"/>
  <c r="D145" i="4"/>
  <c r="T146" i="25"/>
  <c r="N156" i="25"/>
  <c r="F145" i="4"/>
  <c r="B74" i="24"/>
  <c r="B171" i="4" s="1"/>
  <c r="N57" i="24"/>
  <c r="N68" i="24"/>
  <c r="G145" i="4"/>
  <c r="O68" i="24"/>
  <c r="H75" i="24"/>
  <c r="H172" i="4" s="1"/>
  <c r="J57" i="24"/>
  <c r="J116" i="4" s="1"/>
  <c r="Q68" i="24"/>
  <c r="K75" i="24"/>
  <c r="K172" i="4" s="1"/>
  <c r="J74" i="24"/>
  <c r="J171" i="4" s="1"/>
  <c r="B76" i="24"/>
  <c r="B173" i="4" s="1"/>
  <c r="T68" i="24"/>
  <c r="K52" i="24"/>
  <c r="K69" i="4" s="1"/>
  <c r="K142" i="4" s="1"/>
  <c r="S156" i="25"/>
  <c r="R39" i="4"/>
  <c r="B144" i="4"/>
  <c r="E30" i="4"/>
  <c r="I145" i="4"/>
  <c r="N145" i="4"/>
  <c r="F30" i="4"/>
  <c r="O145" i="4"/>
  <c r="E71" i="4"/>
  <c r="E144" i="4" s="1"/>
  <c r="K72" i="4"/>
  <c r="K145" i="4" s="1"/>
  <c r="D76" i="24"/>
  <c r="D173" i="4" s="1"/>
  <c r="S57" i="24"/>
  <c r="S116" i="4" s="1"/>
  <c r="P75" i="24"/>
  <c r="P172" i="4" s="1"/>
  <c r="H30" i="4"/>
  <c r="L145" i="4"/>
  <c r="R75" i="24"/>
  <c r="R172" i="4" s="1"/>
  <c r="T52" i="24"/>
  <c r="T69" i="4" s="1"/>
  <c r="T142" i="4" s="1"/>
  <c r="V156" i="25"/>
  <c r="W52" i="24"/>
  <c r="W69" i="4" s="1"/>
  <c r="P57" i="24"/>
  <c r="P116" i="4" s="1"/>
  <c r="V76" i="24"/>
  <c r="V173" i="4" s="1"/>
  <c r="V136" i="25"/>
  <c r="Q156" i="25"/>
  <c r="Q57" i="24"/>
  <c r="Q116" i="4" s="1"/>
  <c r="G76" i="24"/>
  <c r="G173" i="4" s="1"/>
  <c r="R156" i="25"/>
  <c r="R57" i="24"/>
  <c r="R116" i="4" s="1"/>
  <c r="J144" i="4"/>
  <c r="E70" i="4"/>
  <c r="E143" i="4" s="1"/>
  <c r="J76" i="24"/>
  <c r="J173" i="4" s="1"/>
  <c r="P77" i="24"/>
  <c r="P174" i="4" s="1"/>
  <c r="P69" i="24"/>
  <c r="N76" i="24"/>
  <c r="N173" i="4" s="1"/>
  <c r="B136" i="25"/>
  <c r="R145" i="4"/>
  <c r="Q77" i="24"/>
  <c r="Q174" i="4" s="1"/>
  <c r="D77" i="24"/>
  <c r="D174" i="4" s="1"/>
  <c r="Q69" i="24"/>
  <c r="J136" i="25"/>
  <c r="D142" i="4"/>
  <c r="M144" i="4"/>
  <c r="L76" i="24"/>
  <c r="L173" i="4" s="1"/>
  <c r="R77" i="24"/>
  <c r="R174" i="4" s="1"/>
  <c r="R69" i="24"/>
  <c r="R76" i="24"/>
  <c r="R173" i="4" s="1"/>
  <c r="W145" i="4"/>
  <c r="H70" i="4"/>
  <c r="H143" i="4" s="1"/>
  <c r="T72" i="4"/>
  <c r="T145" i="4" s="1"/>
  <c r="F57" i="24"/>
  <c r="F116" i="4" s="1"/>
  <c r="W76" i="24"/>
  <c r="W173" i="4" s="1"/>
  <c r="I183" i="23"/>
  <c r="R77" i="20"/>
  <c r="R168" i="4" s="1"/>
  <c r="S99" i="23"/>
  <c r="K171" i="23"/>
  <c r="L5" i="23"/>
  <c r="M5" i="23"/>
  <c r="B48" i="23"/>
  <c r="B61" i="20" s="1"/>
  <c r="B114" i="4" s="1"/>
  <c r="O5" i="23"/>
  <c r="C48" i="23"/>
  <c r="P175" i="23"/>
  <c r="T5" i="23"/>
  <c r="H48" i="23"/>
  <c r="W194" i="23"/>
  <c r="U5" i="23"/>
  <c r="K48" i="23"/>
  <c r="D143" i="23"/>
  <c r="W5" i="23"/>
  <c r="S48" i="23"/>
  <c r="N99" i="23"/>
  <c r="R192" i="23"/>
  <c r="P61" i="20"/>
  <c r="P114" i="4" s="1"/>
  <c r="F48" i="23"/>
  <c r="S171" i="23"/>
  <c r="K175" i="23"/>
  <c r="V61" i="20"/>
  <c r="V114" i="4" s="1"/>
  <c r="J77" i="20"/>
  <c r="J168" i="4" s="1"/>
  <c r="P78" i="20"/>
  <c r="P169" i="4" s="1"/>
  <c r="C62" i="20"/>
  <c r="C115" i="4" s="1"/>
  <c r="K165" i="22"/>
  <c r="F132" i="22"/>
  <c r="G132" i="22"/>
  <c r="T165" i="22"/>
  <c r="F146" i="22"/>
  <c r="R165" i="22"/>
  <c r="H165" i="22"/>
  <c r="S165" i="22"/>
  <c r="C165" i="22"/>
  <c r="N132" i="22"/>
  <c r="H146" i="22"/>
  <c r="R146" i="22"/>
  <c r="S132" i="22"/>
  <c r="L132" i="22"/>
  <c r="N146" i="22"/>
  <c r="D165" i="22"/>
  <c r="V132" i="22"/>
  <c r="P146" i="22"/>
  <c r="B165" i="22"/>
  <c r="U165" i="22"/>
  <c r="T132" i="22"/>
  <c r="V146" i="22"/>
  <c r="B146" i="22"/>
  <c r="C132" i="22"/>
  <c r="J165" i="22"/>
  <c r="V165" i="22"/>
  <c r="F139" i="4"/>
  <c r="F67" i="4"/>
  <c r="G165" i="21"/>
  <c r="M205" i="21"/>
  <c r="N165" i="21"/>
  <c r="C213" i="22"/>
  <c r="N146" i="21"/>
  <c r="C192" i="22"/>
  <c r="O202" i="22"/>
  <c r="D201" i="21"/>
  <c r="Q146" i="21"/>
  <c r="R171" i="21"/>
  <c r="F202" i="21"/>
  <c r="C165" i="21"/>
  <c r="O165" i="21"/>
  <c r="N202" i="21"/>
  <c r="E146" i="21"/>
  <c r="D192" i="21"/>
  <c r="D183" i="21" s="1"/>
  <c r="V146" i="21"/>
  <c r="E165" i="21"/>
  <c r="H203" i="21"/>
  <c r="T132" i="21"/>
  <c r="T192" i="21"/>
  <c r="T183" i="21" s="1"/>
  <c r="P203" i="21"/>
  <c r="N211" i="21"/>
  <c r="N205" i="21" s="1"/>
  <c r="K192" i="22"/>
  <c r="W202" i="22"/>
  <c r="W51" i="20"/>
  <c r="W65" i="4" s="1"/>
  <c r="H165" i="21"/>
  <c r="F132" i="21"/>
  <c r="J165" i="21"/>
  <c r="O192" i="22"/>
  <c r="U201" i="22"/>
  <c r="Q213" i="22"/>
  <c r="K165" i="21"/>
  <c r="W165" i="21"/>
  <c r="M146" i="21"/>
  <c r="W201" i="22"/>
  <c r="G203" i="22"/>
  <c r="S213" i="22"/>
  <c r="D68" i="4"/>
  <c r="D141" i="4" s="1"/>
  <c r="Q66" i="4"/>
  <c r="E68" i="4"/>
  <c r="T146" i="21"/>
  <c r="M165" i="21"/>
  <c r="J175" i="21"/>
  <c r="G211" i="22"/>
  <c r="R66" i="4"/>
  <c r="R139" i="4" s="1"/>
  <c r="R69" i="20"/>
  <c r="C146" i="21"/>
  <c r="S192" i="22"/>
  <c r="I203" i="22"/>
  <c r="O211" i="22"/>
  <c r="W69" i="20"/>
  <c r="G141" i="21"/>
  <c r="G132" i="21" s="1"/>
  <c r="B157" i="21"/>
  <c r="G68" i="4"/>
  <c r="G141" i="4" s="1"/>
  <c r="P165" i="21"/>
  <c r="F165" i="21"/>
  <c r="U66" i="4"/>
  <c r="C70" i="20"/>
  <c r="O141" i="21"/>
  <c r="O132" i="21" s="1"/>
  <c r="F146" i="21"/>
  <c r="J157" i="21"/>
  <c r="V141" i="21"/>
  <c r="V132" i="21" s="1"/>
  <c r="K157" i="21"/>
  <c r="R165" i="21"/>
  <c r="W192" i="22"/>
  <c r="G202" i="22"/>
  <c r="W141" i="21"/>
  <c r="W132" i="21" s="1"/>
  <c r="S165" i="21"/>
  <c r="E202" i="22"/>
  <c r="H51" i="20"/>
  <c r="H65" i="4" s="1"/>
  <c r="H138" i="4" s="1"/>
  <c r="I146" i="21"/>
  <c r="U146" i="21"/>
  <c r="S157" i="21"/>
  <c r="O203" i="22"/>
  <c r="P68" i="4"/>
  <c r="I51" i="20"/>
  <c r="I65" i="4" s="1"/>
  <c r="I138" i="4" s="1"/>
  <c r="U165" i="21"/>
  <c r="K146" i="21"/>
  <c r="J140" i="4"/>
  <c r="E139" i="4"/>
  <c r="Q141" i="4"/>
  <c r="R183" i="21"/>
  <c r="L183" i="23"/>
  <c r="I194" i="23"/>
  <c r="L140" i="4"/>
  <c r="R141" i="4"/>
  <c r="M140" i="4"/>
  <c r="V205" i="21"/>
  <c r="O140" i="4"/>
  <c r="R205" i="21"/>
  <c r="N51" i="20"/>
  <c r="N65" i="4" s="1"/>
  <c r="N138" i="4" s="1"/>
  <c r="Q183" i="23"/>
  <c r="O205" i="23"/>
  <c r="R140" i="4"/>
  <c r="P51" i="20"/>
  <c r="P65" i="4" s="1"/>
  <c r="P138" i="4" s="1"/>
  <c r="U205" i="21"/>
  <c r="M139" i="4"/>
  <c r="V141" i="4"/>
  <c r="T140" i="4"/>
  <c r="Q194" i="23"/>
  <c r="G194" i="23"/>
  <c r="O66" i="4"/>
  <c r="O139" i="4" s="1"/>
  <c r="U67" i="4"/>
  <c r="U140" i="4" s="1"/>
  <c r="G79" i="20"/>
  <c r="G170" i="4" s="1"/>
  <c r="B183" i="21"/>
  <c r="V205" i="23"/>
  <c r="V51" i="20"/>
  <c r="V65" i="4" s="1"/>
  <c r="V138" i="4" s="1"/>
  <c r="E194" i="23"/>
  <c r="F205" i="21"/>
  <c r="C71" i="20"/>
  <c r="V140" i="4"/>
  <c r="P30" i="4"/>
  <c r="U139" i="4"/>
  <c r="D51" i="20"/>
  <c r="D65" i="4" s="1"/>
  <c r="D138" i="4" s="1"/>
  <c r="V66" i="4"/>
  <c r="V139" i="4" s="1"/>
  <c r="F68" i="4"/>
  <c r="F141" i="4" s="1"/>
  <c r="L3" i="4"/>
  <c r="L128" i="4" s="1"/>
  <c r="J183" i="21"/>
  <c r="L51" i="20"/>
  <c r="L65" i="4" s="1"/>
  <c r="L138" i="4" s="1"/>
  <c r="K79" i="20"/>
  <c r="K170" i="4" s="1"/>
  <c r="Q51" i="20"/>
  <c r="Q65" i="4" s="1"/>
  <c r="Q138" i="4" s="1"/>
  <c r="E205" i="21"/>
  <c r="T51" i="20"/>
  <c r="T65" i="4" s="1"/>
  <c r="T138" i="4" s="1"/>
  <c r="H69" i="20"/>
  <c r="K71" i="20"/>
  <c r="B77" i="20"/>
  <c r="B168" i="4" s="1"/>
  <c r="E183" i="23"/>
  <c r="J69" i="20"/>
  <c r="M71" i="20"/>
  <c r="N71" i="20"/>
  <c r="K113" i="4"/>
  <c r="O69" i="20"/>
  <c r="J205" i="21"/>
  <c r="F205" i="23"/>
  <c r="H141" i="4"/>
  <c r="L141" i="4"/>
  <c r="B66" i="4"/>
  <c r="B139" i="4" s="1"/>
  <c r="H67" i="4"/>
  <c r="H140" i="4" s="1"/>
  <c r="N68" i="4"/>
  <c r="N141" i="4" s="1"/>
  <c r="F51" i="20"/>
  <c r="F65" i="4" s="1"/>
  <c r="F138" i="4" s="1"/>
  <c r="P69" i="20"/>
  <c r="C139" i="4"/>
  <c r="O141" i="4"/>
  <c r="G51" i="20"/>
  <c r="G65" i="4" s="1"/>
  <c r="G138" i="4" s="1"/>
  <c r="T80" i="16"/>
  <c r="T109" i="4" s="1"/>
  <c r="E192" i="19"/>
  <c r="E81" i="16"/>
  <c r="E110" i="4" s="1"/>
  <c r="E77" i="16"/>
  <c r="E76" i="16" s="1"/>
  <c r="U188" i="19"/>
  <c r="U81" i="16"/>
  <c r="U110" i="4" s="1"/>
  <c r="D192" i="19"/>
  <c r="D229" i="19"/>
  <c r="D81" i="16"/>
  <c r="D110" i="4" s="1"/>
  <c r="D77" i="16"/>
  <c r="D76" i="16" s="1"/>
  <c r="M229" i="19"/>
  <c r="M81" i="16"/>
  <c r="H173" i="19"/>
  <c r="H80" i="16"/>
  <c r="H109" i="4" s="1"/>
  <c r="I169" i="19"/>
  <c r="I80" i="16"/>
  <c r="I109" i="4" s="1"/>
  <c r="I165" i="19"/>
  <c r="L80" i="16"/>
  <c r="L109" i="4" s="1"/>
  <c r="L77" i="16"/>
  <c r="L76" i="16" s="1"/>
  <c r="K197" i="19"/>
  <c r="L184" i="19"/>
  <c r="D79" i="16"/>
  <c r="D108" i="4" s="1"/>
  <c r="P171" i="19"/>
  <c r="Q171" i="19"/>
  <c r="U197" i="19"/>
  <c r="T184" i="19"/>
  <c r="B197" i="19"/>
  <c r="M77" i="16"/>
  <c r="M76" i="16" s="1"/>
  <c r="L61" i="19"/>
  <c r="L197" i="19"/>
  <c r="L203" i="19"/>
  <c r="C209" i="19"/>
  <c r="P5" i="19"/>
  <c r="P80" i="16" s="1"/>
  <c r="P109" i="4" s="1"/>
  <c r="E190" i="19"/>
  <c r="U203" i="19"/>
  <c r="L209" i="19"/>
  <c r="M80" i="16"/>
  <c r="M109" i="4" s="1"/>
  <c r="Q5" i="19"/>
  <c r="Q80" i="16" s="1"/>
  <c r="Q109" i="4" s="1"/>
  <c r="T61" i="19"/>
  <c r="C197" i="19"/>
  <c r="M171" i="19"/>
  <c r="D111" i="4"/>
  <c r="D184" i="19"/>
  <c r="F197" i="19"/>
  <c r="M197" i="19"/>
  <c r="H197" i="19"/>
  <c r="T197" i="19"/>
  <c r="I197" i="19"/>
  <c r="W178" i="18"/>
  <c r="O197" i="18"/>
  <c r="P97" i="16"/>
  <c r="K178" i="18"/>
  <c r="B197" i="18"/>
  <c r="R178" i="18"/>
  <c r="S197" i="18"/>
  <c r="T197" i="18"/>
  <c r="B178" i="18"/>
  <c r="D178" i="18"/>
  <c r="W197" i="18"/>
  <c r="G178" i="18"/>
  <c r="S178" i="18"/>
  <c r="E96" i="16"/>
  <c r="F96" i="16"/>
  <c r="L96" i="16"/>
  <c r="L178" i="18"/>
  <c r="C197" i="18"/>
  <c r="M178" i="18"/>
  <c r="D197" i="18"/>
  <c r="N96" i="16"/>
  <c r="O96" i="16"/>
  <c r="R197" i="18"/>
  <c r="P96" i="16"/>
  <c r="P95" i="16" s="1"/>
  <c r="V178" i="18"/>
  <c r="G197" i="18"/>
  <c r="L197" i="18"/>
  <c r="R96" i="16"/>
  <c r="C178" i="18"/>
  <c r="T96" i="16"/>
  <c r="H5" i="18"/>
  <c r="H169" i="18" s="1"/>
  <c r="K197" i="18"/>
  <c r="M174" i="17"/>
  <c r="M161" i="17"/>
  <c r="M53" i="16"/>
  <c r="M91" i="16" s="1"/>
  <c r="M165" i="17"/>
  <c r="W175" i="17"/>
  <c r="W53" i="16"/>
  <c r="W101" i="16" s="1"/>
  <c r="W164" i="4" s="1"/>
  <c r="O71" i="16"/>
  <c r="R5" i="17"/>
  <c r="R163" i="17" s="1"/>
  <c r="O178" i="17"/>
  <c r="L63" i="4"/>
  <c r="J96" i="16"/>
  <c r="B171" i="17"/>
  <c r="M63" i="4"/>
  <c r="M136" i="4" s="1"/>
  <c r="K96" i="16"/>
  <c r="T178" i="17"/>
  <c r="M197" i="17"/>
  <c r="S217" i="17"/>
  <c r="S5" i="18"/>
  <c r="S97" i="16" s="1"/>
  <c r="S95" i="16" s="1"/>
  <c r="U178" i="17"/>
  <c r="T197" i="17"/>
  <c r="E171" i="17"/>
  <c r="W178" i="17"/>
  <c r="P197" i="17"/>
  <c r="Q197" i="17"/>
  <c r="W197" i="17"/>
  <c r="I178" i="17"/>
  <c r="P229" i="17"/>
  <c r="U197" i="17"/>
  <c r="F90" i="16"/>
  <c r="O184" i="17"/>
  <c r="W184" i="17"/>
  <c r="N90" i="16"/>
  <c r="T90" i="16"/>
  <c r="E178" i="17"/>
  <c r="Q178" i="17"/>
  <c r="D197" i="17"/>
  <c r="C92" i="16"/>
  <c r="R71" i="16"/>
  <c r="M93" i="16"/>
  <c r="E5" i="17"/>
  <c r="H178" i="17"/>
  <c r="H97" i="16"/>
  <c r="F5" i="17"/>
  <c r="B197" i="17"/>
  <c r="N197" i="17"/>
  <c r="G5" i="17"/>
  <c r="O64" i="4"/>
  <c r="O137" i="4" s="1"/>
  <c r="B96" i="16"/>
  <c r="B95" i="16" s="1"/>
  <c r="J5" i="17"/>
  <c r="C96" i="16"/>
  <c r="L178" i="17"/>
  <c r="R178" i="17"/>
  <c r="E197" i="17"/>
  <c r="C5" i="18"/>
  <c r="C97" i="16" s="1"/>
  <c r="E63" i="4"/>
  <c r="R64" i="4"/>
  <c r="R137" i="4" s="1"/>
  <c r="B53" i="16"/>
  <c r="B91" i="16" s="1"/>
  <c r="B89" i="16" s="1"/>
  <c r="D96" i="16"/>
  <c r="N5" i="17"/>
  <c r="M178" i="17"/>
  <c r="L197" i="17"/>
  <c r="D5" i="18"/>
  <c r="D97" i="16" s="1"/>
  <c r="O5" i="17"/>
  <c r="G197" i="17"/>
  <c r="G5" i="18"/>
  <c r="G163" i="18" s="1"/>
  <c r="H197" i="17"/>
  <c r="G96" i="16"/>
  <c r="T97" i="16"/>
  <c r="T95" i="16" s="1"/>
  <c r="U5" i="17"/>
  <c r="P178" i="17"/>
  <c r="K5" i="18"/>
  <c r="K97" i="16" s="1"/>
  <c r="H63" i="4"/>
  <c r="H136" i="4" s="1"/>
  <c r="U64" i="4"/>
  <c r="U137" i="4" s="1"/>
  <c r="H96" i="16"/>
  <c r="H95" i="16" s="1"/>
  <c r="W97" i="16"/>
  <c r="W95" i="16" s="1"/>
  <c r="V5" i="17"/>
  <c r="J197" i="17"/>
  <c r="V197" i="17"/>
  <c r="L5" i="18"/>
  <c r="L161" i="18" s="1"/>
  <c r="I96" i="16"/>
  <c r="K197" i="17"/>
  <c r="O5" i="18"/>
  <c r="Q3" i="4"/>
  <c r="Q128" i="4" s="1"/>
  <c r="Q9" i="4"/>
  <c r="B39" i="4"/>
  <c r="J71" i="16"/>
  <c r="L9" i="4"/>
  <c r="L71" i="16"/>
  <c r="K63" i="4"/>
  <c r="K136" i="4" s="1"/>
  <c r="Q64" i="4"/>
  <c r="Q137" i="4" s="1"/>
  <c r="M229" i="17"/>
  <c r="L136" i="4"/>
  <c r="K217" i="17"/>
  <c r="U71" i="16"/>
  <c r="V90" i="16"/>
  <c r="U9" i="4"/>
  <c r="W71" i="16"/>
  <c r="H3" i="4"/>
  <c r="H128" i="4" s="1"/>
  <c r="U30" i="4"/>
  <c r="G39" i="4"/>
  <c r="U229" i="17"/>
  <c r="C217" i="17"/>
  <c r="O217" i="17"/>
  <c r="V30" i="4"/>
  <c r="H39" i="4"/>
  <c r="V63" i="4"/>
  <c r="U93" i="16"/>
  <c r="F217" i="17"/>
  <c r="J39" i="4"/>
  <c r="M42" i="4"/>
  <c r="M62" i="4"/>
  <c r="M135" i="4" s="1"/>
  <c r="W63" i="4"/>
  <c r="W136" i="4" s="1"/>
  <c r="G217" i="17"/>
  <c r="D42" i="4"/>
  <c r="D64" i="4"/>
  <c r="D137" i="4" s="1"/>
  <c r="O39" i="4"/>
  <c r="C95" i="16"/>
  <c r="E79" i="16"/>
  <c r="E108" i="4" s="1"/>
  <c r="G64" i="4"/>
  <c r="G137" i="4" s="1"/>
  <c r="H42" i="4"/>
  <c r="N217" i="17"/>
  <c r="V217" i="17"/>
  <c r="T136" i="4"/>
  <c r="S33" i="4"/>
  <c r="E136" i="4"/>
  <c r="D3" i="4"/>
  <c r="D128" i="4" s="1"/>
  <c r="U136" i="4"/>
  <c r="E3" i="4"/>
  <c r="E128" i="4" s="1"/>
  <c r="G71" i="16"/>
  <c r="J95" i="16"/>
  <c r="S76" i="12"/>
  <c r="S75" i="12" s="1"/>
  <c r="S104" i="4" s="1"/>
  <c r="U187" i="15"/>
  <c r="T76" i="12"/>
  <c r="T75" i="12" s="1"/>
  <c r="T104" i="4" s="1"/>
  <c r="K78" i="12"/>
  <c r="K107" i="4" s="1"/>
  <c r="P115" i="15"/>
  <c r="P204" i="15"/>
  <c r="V204" i="15"/>
  <c r="U76" i="12"/>
  <c r="U105" i="4" s="1"/>
  <c r="M171" i="15"/>
  <c r="Q204" i="15"/>
  <c r="L162" i="15"/>
  <c r="H171" i="15"/>
  <c r="T171" i="15"/>
  <c r="B162" i="15"/>
  <c r="J171" i="15"/>
  <c r="T204" i="15"/>
  <c r="K171" i="15"/>
  <c r="U204" i="15"/>
  <c r="F187" i="15"/>
  <c r="I75" i="12"/>
  <c r="I104" i="4" s="1"/>
  <c r="U171" i="15"/>
  <c r="C204" i="15"/>
  <c r="H162" i="15"/>
  <c r="P171" i="15"/>
  <c r="D187" i="15"/>
  <c r="I162" i="15"/>
  <c r="U162" i="15"/>
  <c r="Q171" i="15"/>
  <c r="E187" i="15"/>
  <c r="K187" i="15"/>
  <c r="K162" i="15"/>
  <c r="S171" i="15"/>
  <c r="D171" i="15"/>
  <c r="H187" i="15"/>
  <c r="N187" i="15"/>
  <c r="I187" i="15"/>
  <c r="D204" i="15"/>
  <c r="N38" i="7"/>
  <c r="E204" i="15"/>
  <c r="K204" i="15"/>
  <c r="H76" i="12"/>
  <c r="H105" i="4" s="1"/>
  <c r="P162" i="15"/>
  <c r="L187" i="15"/>
  <c r="I76" i="12"/>
  <c r="I105" i="4" s="1"/>
  <c r="Q162" i="15"/>
  <c r="M187" i="15"/>
  <c r="S187" i="15"/>
  <c r="R162" i="15"/>
  <c r="H204" i="15"/>
  <c r="N204" i="15"/>
  <c r="K71" i="12"/>
  <c r="K70" i="12" s="1"/>
  <c r="K76" i="12"/>
  <c r="K75" i="12" s="1"/>
  <c r="K73" i="12" s="1"/>
  <c r="K102" i="4" s="1"/>
  <c r="S162" i="15"/>
  <c r="E171" i="15"/>
  <c r="I204" i="15"/>
  <c r="L75" i="12"/>
  <c r="L104" i="4" s="1"/>
  <c r="B34" i="15"/>
  <c r="B115" i="15"/>
  <c r="D162" i="15"/>
  <c r="L171" i="15"/>
  <c r="P187" i="15"/>
  <c r="V187" i="15"/>
  <c r="Q71" i="12"/>
  <c r="Q70" i="12" s="1"/>
  <c r="M76" i="12"/>
  <c r="M105" i="4" s="1"/>
  <c r="C34" i="15"/>
  <c r="C115" i="15"/>
  <c r="E162" i="15"/>
  <c r="Q187" i="15"/>
  <c r="R71" i="12"/>
  <c r="P76" i="12"/>
  <c r="P105" i="4" s="1"/>
  <c r="D34" i="15"/>
  <c r="H115" i="15"/>
  <c r="B171" i="15"/>
  <c r="L204" i="15"/>
  <c r="E34" i="15"/>
  <c r="I115" i="15"/>
  <c r="C171" i="15"/>
  <c r="M204" i="15"/>
  <c r="S204" i="15"/>
  <c r="R76" i="12"/>
  <c r="R105" i="4" s="1"/>
  <c r="J34" i="15"/>
  <c r="J115" i="15"/>
  <c r="T187" i="15"/>
  <c r="E187" i="14"/>
  <c r="R241" i="14"/>
  <c r="B162" i="14"/>
  <c r="G171" i="14"/>
  <c r="M187" i="14"/>
  <c r="S162" i="14"/>
  <c r="F204" i="14"/>
  <c r="G204" i="14"/>
  <c r="J171" i="14"/>
  <c r="V171" i="14"/>
  <c r="B181" i="14"/>
  <c r="K187" i="14"/>
  <c r="Q187" i="14"/>
  <c r="V162" i="14"/>
  <c r="W171" i="14"/>
  <c r="H171" i="14"/>
  <c r="T171" i="14"/>
  <c r="U187" i="14"/>
  <c r="W162" i="14"/>
  <c r="O171" i="14"/>
  <c r="L251" i="14"/>
  <c r="E162" i="14"/>
  <c r="H204" i="14"/>
  <c r="R187" i="14"/>
  <c r="H187" i="14"/>
  <c r="I204" i="14"/>
  <c r="O204" i="14"/>
  <c r="T251" i="14"/>
  <c r="F171" i="14"/>
  <c r="L171" i="14"/>
  <c r="R171" i="14"/>
  <c r="S187" i="14"/>
  <c r="T162" i="14"/>
  <c r="K204" i="14"/>
  <c r="I162" i="14"/>
  <c r="I199" i="14"/>
  <c r="R204" i="14"/>
  <c r="F187" i="14"/>
  <c r="R199" i="14"/>
  <c r="S204" i="14"/>
  <c r="P171" i="14"/>
  <c r="W187" i="14"/>
  <c r="U199" i="14"/>
  <c r="G187" i="14"/>
  <c r="F162" i="14"/>
  <c r="R162" i="14"/>
  <c r="G162" i="14"/>
  <c r="M162" i="14"/>
  <c r="P187" i="14"/>
  <c r="Q204" i="14"/>
  <c r="U171" i="14"/>
  <c r="Q162" i="14"/>
  <c r="F216" i="14"/>
  <c r="B187" i="14"/>
  <c r="U204" i="14"/>
  <c r="B171" i="14"/>
  <c r="N171" i="14"/>
  <c r="C187" i="14"/>
  <c r="I187" i="14"/>
  <c r="N216" i="14"/>
  <c r="N162" i="14"/>
  <c r="V216" i="14"/>
  <c r="J181" i="13"/>
  <c r="I56" i="4"/>
  <c r="I131" i="4" s="1"/>
  <c r="K60" i="4"/>
  <c r="K133" i="4" s="1"/>
  <c r="C87" i="12"/>
  <c r="P181" i="13"/>
  <c r="J204" i="13"/>
  <c r="V204" i="13"/>
  <c r="N224" i="13"/>
  <c r="K204" i="13"/>
  <c r="U187" i="13"/>
  <c r="K87" i="12"/>
  <c r="K171" i="13"/>
  <c r="Q171" i="13"/>
  <c r="R181" i="13"/>
  <c r="O60" i="4"/>
  <c r="O133" i="4" s="1"/>
  <c r="L87" i="12"/>
  <c r="L224" i="13"/>
  <c r="C59" i="4"/>
  <c r="T162" i="13"/>
  <c r="O204" i="13"/>
  <c r="U204" i="13"/>
  <c r="D59" i="4"/>
  <c r="C162" i="13"/>
  <c r="I162" i="13"/>
  <c r="D171" i="13"/>
  <c r="S187" i="13"/>
  <c r="O171" i="13"/>
  <c r="Q56" i="4"/>
  <c r="Q131" i="4" s="1"/>
  <c r="R204" i="13"/>
  <c r="H204" i="13"/>
  <c r="P224" i="13"/>
  <c r="F162" i="13"/>
  <c r="S204" i="13"/>
  <c r="Q224" i="13"/>
  <c r="S56" i="4"/>
  <c r="S131" i="4" s="1"/>
  <c r="T56" i="4"/>
  <c r="T131" i="4" s="1"/>
  <c r="I59" i="4"/>
  <c r="R88" i="12"/>
  <c r="S171" i="13"/>
  <c r="I224" i="13"/>
  <c r="F204" i="13"/>
  <c r="T251" i="13"/>
  <c r="H253" i="13"/>
  <c r="W204" i="13"/>
  <c r="K162" i="13"/>
  <c r="Q162" i="13"/>
  <c r="E187" i="13"/>
  <c r="T243" i="13"/>
  <c r="I89" i="12"/>
  <c r="W171" i="13"/>
  <c r="P204" i="13"/>
  <c r="O89" i="12"/>
  <c r="B58" i="4"/>
  <c r="T59" i="4"/>
  <c r="P89" i="12"/>
  <c r="N162" i="13"/>
  <c r="D162" i="13"/>
  <c r="E204" i="13"/>
  <c r="Q89" i="12"/>
  <c r="O162" i="13"/>
  <c r="C187" i="13"/>
  <c r="D58" i="4"/>
  <c r="V59" i="4"/>
  <c r="W89" i="12"/>
  <c r="D187" i="13"/>
  <c r="B204" i="13"/>
  <c r="D85" i="12"/>
  <c r="N204" i="13"/>
  <c r="H58" i="4"/>
  <c r="C204" i="13"/>
  <c r="C56" i="4"/>
  <c r="C131" i="4" s="1"/>
  <c r="L85" i="12"/>
  <c r="S162" i="13"/>
  <c r="T171" i="13"/>
  <c r="G187" i="13"/>
  <c r="M187" i="13"/>
  <c r="H241" i="13"/>
  <c r="H233" i="13" s="1"/>
  <c r="D56" i="4"/>
  <c r="D131" i="4" s="1"/>
  <c r="L58" i="4"/>
  <c r="D60" i="4"/>
  <c r="D133" i="4" s="1"/>
  <c r="C171" i="13"/>
  <c r="I171" i="13"/>
  <c r="E60" i="4"/>
  <c r="E133" i="4" s="1"/>
  <c r="P85" i="12"/>
  <c r="B181" i="13"/>
  <c r="F56" i="4"/>
  <c r="F131" i="4" s="1"/>
  <c r="O58" i="4"/>
  <c r="Q85" i="12"/>
  <c r="V162" i="13"/>
  <c r="G204" i="13"/>
  <c r="M204" i="13"/>
  <c r="P58" i="4"/>
  <c r="I60" i="4"/>
  <c r="I133" i="4" s="1"/>
  <c r="V65" i="12"/>
  <c r="V57" i="4" s="1"/>
  <c r="V132" i="4" s="1"/>
  <c r="T85" i="12"/>
  <c r="W162" i="13"/>
  <c r="I181" i="13"/>
  <c r="K187" i="13"/>
  <c r="K7" i="4"/>
  <c r="R3" i="4"/>
  <c r="N3" i="12"/>
  <c r="O37" i="12"/>
  <c r="H85" i="12"/>
  <c r="U88" i="12"/>
  <c r="Q38" i="7"/>
  <c r="O3" i="12"/>
  <c r="G65" i="12"/>
  <c r="G63" i="12" s="1"/>
  <c r="I85" i="12"/>
  <c r="V88" i="12"/>
  <c r="J224" i="13"/>
  <c r="V224" i="13"/>
  <c r="H65" i="12"/>
  <c r="Q233" i="13"/>
  <c r="K224" i="13"/>
  <c r="O243" i="13"/>
  <c r="O65" i="12"/>
  <c r="E65" i="12"/>
  <c r="E57" i="4" s="1"/>
  <c r="E132" i="4" s="1"/>
  <c r="I3" i="4"/>
  <c r="I128" i="4" s="1"/>
  <c r="V58" i="4"/>
  <c r="F60" i="4"/>
  <c r="F133" i="4" s="1"/>
  <c r="V3" i="12"/>
  <c r="V5" i="4" s="1"/>
  <c r="F31" i="12"/>
  <c r="P65" i="12"/>
  <c r="G89" i="12"/>
  <c r="F42" i="4"/>
  <c r="W58" i="4"/>
  <c r="G60" i="4"/>
  <c r="G133" i="4" s="1"/>
  <c r="W3" i="12"/>
  <c r="G31" i="12"/>
  <c r="T37" i="12"/>
  <c r="W65" i="12"/>
  <c r="B243" i="13"/>
  <c r="O224" i="13"/>
  <c r="U224" i="13"/>
  <c r="L89" i="12"/>
  <c r="H224" i="13"/>
  <c r="S224" i="13"/>
  <c r="W243" i="13"/>
  <c r="K243" i="13"/>
  <c r="V7" i="4"/>
  <c r="P39" i="4"/>
  <c r="H87" i="12"/>
  <c r="T89" i="12"/>
  <c r="T224" i="13"/>
  <c r="B3" i="4"/>
  <c r="B128" i="4" s="1"/>
  <c r="M101" i="12"/>
  <c r="M162" i="4" s="1"/>
  <c r="J243" i="13"/>
  <c r="W224" i="13"/>
  <c r="U33" i="4"/>
  <c r="C38" i="7"/>
  <c r="P42" i="4"/>
  <c r="E58" i="4"/>
  <c r="K59" i="4"/>
  <c r="Q60" i="4"/>
  <c r="Q133" i="4" s="1"/>
  <c r="P87" i="12"/>
  <c r="V33" i="4"/>
  <c r="F33" i="4"/>
  <c r="F58" i="4"/>
  <c r="L59" i="4"/>
  <c r="R60" i="4"/>
  <c r="R133" i="4" s="1"/>
  <c r="E38" i="7"/>
  <c r="K31" i="12"/>
  <c r="L31" i="12"/>
  <c r="D37" i="12"/>
  <c r="Q75" i="12"/>
  <c r="Q104" i="4" s="1"/>
  <c r="P253" i="13"/>
  <c r="L233" i="13"/>
  <c r="M31" i="12"/>
  <c r="N65" i="12"/>
  <c r="N57" i="4" s="1"/>
  <c r="N132" i="4" s="1"/>
  <c r="E224" i="13"/>
  <c r="H38" i="7"/>
  <c r="F224" i="13"/>
  <c r="V31" i="12"/>
  <c r="G37" i="12"/>
  <c r="E88" i="12"/>
  <c r="B224" i="13"/>
  <c r="W39" i="4"/>
  <c r="B7" i="4"/>
  <c r="M30" i="4"/>
  <c r="O59" i="4"/>
  <c r="U60" i="4"/>
  <c r="U133" i="4" s="1"/>
  <c r="L105" i="4"/>
  <c r="C7" i="4"/>
  <c r="N30" i="4"/>
  <c r="J58" i="4"/>
  <c r="P59" i="4"/>
  <c r="V60" i="4"/>
  <c r="V133" i="4" s="1"/>
  <c r="D7" i="4"/>
  <c r="K33" i="4"/>
  <c r="F88" i="12"/>
  <c r="E7" i="4"/>
  <c r="G88" i="12"/>
  <c r="I233" i="13"/>
  <c r="C224" i="13"/>
  <c r="P233" i="13"/>
  <c r="G243" i="13"/>
  <c r="F7" i="4"/>
  <c r="M58" i="4"/>
  <c r="S59" i="4"/>
  <c r="B3" i="12"/>
  <c r="B5" i="4" s="1"/>
  <c r="H75" i="12"/>
  <c r="H104" i="4" s="1"/>
  <c r="J88" i="12"/>
  <c r="D224" i="13"/>
  <c r="G7" i="4"/>
  <c r="N33" i="4"/>
  <c r="S105" i="4"/>
  <c r="F3" i="12"/>
  <c r="F5" i="4" s="1"/>
  <c r="S31" i="12"/>
  <c r="M88" i="12"/>
  <c r="H7" i="4"/>
  <c r="T105" i="4"/>
  <c r="M38" i="7"/>
  <c r="G3" i="12"/>
  <c r="T31" i="12"/>
  <c r="L37" i="12"/>
  <c r="R37" i="12"/>
  <c r="R70" i="12"/>
  <c r="N88" i="12"/>
  <c r="R243" i="13"/>
  <c r="T233" i="13"/>
  <c r="R55" i="8"/>
  <c r="C117" i="11"/>
  <c r="U55" i="8"/>
  <c r="U100" i="4" s="1"/>
  <c r="L100" i="11"/>
  <c r="M100" i="11"/>
  <c r="S100" i="11"/>
  <c r="H117" i="11"/>
  <c r="F117" i="11"/>
  <c r="T100" i="11"/>
  <c r="J100" i="11"/>
  <c r="O5" i="11"/>
  <c r="U100" i="11"/>
  <c r="I117" i="11"/>
  <c r="P117" i="11"/>
  <c r="K54" i="11"/>
  <c r="W5" i="11"/>
  <c r="L54" i="11"/>
  <c r="C100" i="11"/>
  <c r="L117" i="11"/>
  <c r="G52" i="8"/>
  <c r="G51" i="8" s="1"/>
  <c r="P56" i="8"/>
  <c r="P101" i="4" s="1"/>
  <c r="H52" i="8"/>
  <c r="H51" i="8" s="1"/>
  <c r="R56" i="8"/>
  <c r="R101" i="4" s="1"/>
  <c r="N54" i="11"/>
  <c r="B111" i="11"/>
  <c r="M117" i="11"/>
  <c r="S117" i="11"/>
  <c r="K52" i="8"/>
  <c r="K51" i="8" s="1"/>
  <c r="O54" i="11"/>
  <c r="N117" i="11"/>
  <c r="S54" i="11"/>
  <c r="R100" i="11"/>
  <c r="P52" i="8"/>
  <c r="P51" i="8" s="1"/>
  <c r="T54" i="11"/>
  <c r="R52" i="8"/>
  <c r="R51" i="8" s="1"/>
  <c r="V54" i="11"/>
  <c r="Q117" i="11"/>
  <c r="B55" i="8"/>
  <c r="C55" i="8"/>
  <c r="C54" i="8" s="1"/>
  <c r="C99" i="4" s="1"/>
  <c r="S52" i="8"/>
  <c r="S51" i="8" s="1"/>
  <c r="E55" i="8"/>
  <c r="E100" i="4" s="1"/>
  <c r="W54" i="11"/>
  <c r="P111" i="11"/>
  <c r="G55" i="8"/>
  <c r="G54" i="8" s="1"/>
  <c r="G99" i="4" s="1"/>
  <c r="D100" i="11"/>
  <c r="R111" i="11"/>
  <c r="H55" i="8"/>
  <c r="H100" i="4" s="1"/>
  <c r="E100" i="11"/>
  <c r="K100" i="11"/>
  <c r="U111" i="11"/>
  <c r="T117" i="11"/>
  <c r="K55" i="8"/>
  <c r="K100" i="4" s="1"/>
  <c r="U117" i="11"/>
  <c r="V117" i="11"/>
  <c r="P55" i="8"/>
  <c r="P54" i="8" s="1"/>
  <c r="P99" i="4" s="1"/>
  <c r="I100" i="11"/>
  <c r="T100" i="10"/>
  <c r="U100" i="10"/>
  <c r="B117" i="10"/>
  <c r="F117" i="10"/>
  <c r="P100" i="10"/>
  <c r="E100" i="10"/>
  <c r="D117" i="10"/>
  <c r="M100" i="10"/>
  <c r="D100" i="10"/>
  <c r="M111" i="10"/>
  <c r="N117" i="10"/>
  <c r="S111" i="10"/>
  <c r="U111" i="10"/>
  <c r="L117" i="10"/>
  <c r="I100" i="10"/>
  <c r="V111" i="10"/>
  <c r="L100" i="10"/>
  <c r="M117" i="10"/>
  <c r="S117" i="10"/>
  <c r="W111" i="10"/>
  <c r="V117" i="10"/>
  <c r="T117" i="10"/>
  <c r="J117" i="10"/>
  <c r="U117" i="10"/>
  <c r="Q100" i="10"/>
  <c r="W117" i="10"/>
  <c r="N54" i="4"/>
  <c r="L100" i="9"/>
  <c r="Q117" i="9"/>
  <c r="E136" i="9"/>
  <c r="O54" i="4"/>
  <c r="M47" i="8"/>
  <c r="M65" i="8" s="1"/>
  <c r="M154" i="4" s="1"/>
  <c r="R117" i="9"/>
  <c r="N47" i="8"/>
  <c r="N59" i="8" s="1"/>
  <c r="P100" i="9"/>
  <c r="V117" i="9"/>
  <c r="Q147" i="9"/>
  <c r="F60" i="8"/>
  <c r="Q100" i="9"/>
  <c r="G100" i="9"/>
  <c r="R100" i="9"/>
  <c r="W117" i="9"/>
  <c r="R147" i="9"/>
  <c r="F145" i="9"/>
  <c r="P145" i="9"/>
  <c r="P136" i="9" s="1"/>
  <c r="F53" i="4"/>
  <c r="O61" i="8"/>
  <c r="J128" i="9"/>
  <c r="H53" i="4"/>
  <c r="O100" i="9"/>
  <c r="B117" i="9"/>
  <c r="R128" i="9"/>
  <c r="M61" i="8"/>
  <c r="N61" i="8"/>
  <c r="G53" i="4"/>
  <c r="D111" i="9"/>
  <c r="S128" i="9"/>
  <c r="J53" i="4"/>
  <c r="G111" i="9"/>
  <c r="F117" i="9"/>
  <c r="O156" i="9"/>
  <c r="M53" i="4"/>
  <c r="B100" i="9"/>
  <c r="L111" i="9"/>
  <c r="G117" i="9"/>
  <c r="D100" i="9"/>
  <c r="O111" i="9"/>
  <c r="I117" i="9"/>
  <c r="H117" i="9"/>
  <c r="S47" i="8"/>
  <c r="S52" i="4" s="1"/>
  <c r="S129" i="4" s="1"/>
  <c r="H54" i="4"/>
  <c r="T47" i="8"/>
  <c r="T52" i="4" s="1"/>
  <c r="T129" i="4" s="1"/>
  <c r="Q111" i="9"/>
  <c r="H100" i="9"/>
  <c r="U111" i="9"/>
  <c r="I100" i="9"/>
  <c r="W111" i="9"/>
  <c r="N117" i="9"/>
  <c r="M111" i="9"/>
  <c r="F54" i="4"/>
  <c r="J117" i="9"/>
  <c r="I54" i="4"/>
  <c r="J54" i="4"/>
  <c r="K54" i="4"/>
  <c r="L54" i="4"/>
  <c r="J100" i="9"/>
  <c r="O117" i="9"/>
  <c r="E117" i="9"/>
  <c r="M54" i="4"/>
  <c r="P117" i="9"/>
  <c r="F61" i="8"/>
  <c r="V52" i="4"/>
  <c r="V129" i="4" s="1"/>
  <c r="G54" i="4"/>
  <c r="G61" i="8"/>
  <c r="U38" i="7"/>
  <c r="H136" i="9"/>
  <c r="I136" i="9"/>
  <c r="L17" i="8"/>
  <c r="U61" i="8"/>
  <c r="V4" i="4"/>
  <c r="T128" i="4"/>
  <c r="U20" i="8"/>
  <c r="M136" i="9"/>
  <c r="R128" i="4"/>
  <c r="V20" i="8"/>
  <c r="E47" i="8"/>
  <c r="W61" i="8"/>
  <c r="N42" i="4"/>
  <c r="F47" i="8"/>
  <c r="D147" i="9"/>
  <c r="U42" i="4"/>
  <c r="Q136" i="9"/>
  <c r="O53" i="4"/>
  <c r="T17" i="8"/>
  <c r="B4" i="4"/>
  <c r="E33" i="4"/>
  <c r="V38" i="7"/>
  <c r="V5" i="7" s="1"/>
  <c r="V52" i="7" s="1"/>
  <c r="U17" i="8"/>
  <c r="C47" i="8"/>
  <c r="C52" i="4" s="1"/>
  <c r="C129" i="4" s="1"/>
  <c r="U136" i="9"/>
  <c r="C4" i="4"/>
  <c r="Q53" i="4"/>
  <c r="W54" i="4"/>
  <c r="G100" i="4"/>
  <c r="B20" i="8"/>
  <c r="D47" i="8"/>
  <c r="D52" i="4" s="1"/>
  <c r="D129" i="4" s="1"/>
  <c r="E60" i="8"/>
  <c r="V42" i="4"/>
  <c r="R53" i="4"/>
  <c r="C20" i="8"/>
  <c r="P128" i="4"/>
  <c r="D20" i="8"/>
  <c r="L42" i="4"/>
  <c r="T53" i="4"/>
  <c r="E20" i="8"/>
  <c r="U53" i="4"/>
  <c r="F20" i="8"/>
  <c r="M60" i="8"/>
  <c r="N65" i="8"/>
  <c r="N154" i="4" s="1"/>
  <c r="F4" i="4"/>
  <c r="T42" i="4"/>
  <c r="V53" i="4"/>
  <c r="N60" i="8"/>
  <c r="V65" i="8"/>
  <c r="V154" i="4" s="1"/>
  <c r="U54" i="4"/>
  <c r="S53" i="4"/>
  <c r="E42" i="4"/>
  <c r="W53" i="4"/>
  <c r="S60" i="8"/>
  <c r="H33" i="4"/>
  <c r="M33" i="4"/>
  <c r="M52" i="4"/>
  <c r="M129" i="4" s="1"/>
  <c r="B54" i="4"/>
  <c r="I20" i="8"/>
  <c r="K47" i="8"/>
  <c r="K52" i="4" s="1"/>
  <c r="K129" i="4" s="1"/>
  <c r="T60" i="8"/>
  <c r="C54" i="4"/>
  <c r="J20" i="8"/>
  <c r="L47" i="8"/>
  <c r="L52" i="4" s="1"/>
  <c r="L129" i="4" s="1"/>
  <c r="U60" i="8"/>
  <c r="I147" i="9"/>
  <c r="U47" i="8"/>
  <c r="D54" i="4"/>
  <c r="C17" i="8"/>
  <c r="K20" i="8"/>
  <c r="V60" i="8"/>
  <c r="B136" i="9"/>
  <c r="P33" i="4"/>
  <c r="E54" i="4"/>
  <c r="D17" i="8"/>
  <c r="E61" i="8"/>
  <c r="G38" i="7"/>
  <c r="I38" i="7"/>
  <c r="I5" i="7" s="1"/>
  <c r="K38" i="7"/>
  <c r="O38" i="7"/>
  <c r="P38" i="7"/>
  <c r="F38" i="7"/>
  <c r="S38" i="7"/>
  <c r="W38" i="7"/>
  <c r="W5" i="6"/>
  <c r="W45" i="6"/>
  <c r="K48" i="6"/>
  <c r="K46" i="6"/>
  <c r="Q46" i="6"/>
  <c r="Q48" i="6"/>
  <c r="O47" i="6"/>
  <c r="O5" i="6"/>
  <c r="U46" i="6"/>
  <c r="Q47" i="6"/>
  <c r="Q41" i="6" s="1"/>
  <c r="W47" i="6"/>
  <c r="G16" i="6"/>
  <c r="I27" i="7"/>
  <c r="G88" i="4"/>
  <c r="E94" i="4"/>
  <c r="S10" i="5"/>
  <c r="H16" i="6"/>
  <c r="C27" i="6"/>
  <c r="C5" i="6" s="1"/>
  <c r="C43" i="6" s="1"/>
  <c r="J27" i="7"/>
  <c r="C88" i="4"/>
  <c r="M16" i="5"/>
  <c r="Q44" i="6"/>
  <c r="K16" i="7"/>
  <c r="D88" i="4"/>
  <c r="P10" i="5"/>
  <c r="F10" i="5"/>
  <c r="N16" i="5"/>
  <c r="L16" i="7"/>
  <c r="B16" i="7"/>
  <c r="M27" i="7"/>
  <c r="Q10" i="5"/>
  <c r="R16" i="6"/>
  <c r="R5" i="6" s="1"/>
  <c r="G27" i="6"/>
  <c r="F88" i="4"/>
  <c r="O10" i="7"/>
  <c r="U27" i="7"/>
  <c r="M88" i="4"/>
  <c r="W16" i="5"/>
  <c r="N16" i="6"/>
  <c r="P10" i="7"/>
  <c r="U16" i="7"/>
  <c r="D10" i="5"/>
  <c r="Q27" i="7"/>
  <c r="K42" i="6"/>
  <c r="Q43" i="6"/>
  <c r="W44" i="6"/>
  <c r="H27" i="7"/>
  <c r="J88" i="4"/>
  <c r="T16" i="5"/>
  <c r="P10" i="6"/>
  <c r="L27" i="6"/>
  <c r="B27" i="6"/>
  <c r="S27" i="7"/>
  <c r="K88" i="4"/>
  <c r="U16" i="5"/>
  <c r="K16" i="5"/>
  <c r="M42" i="6"/>
  <c r="C45" i="6"/>
  <c r="S16" i="7"/>
  <c r="V16" i="5"/>
  <c r="T16" i="7"/>
  <c r="J16" i="7"/>
  <c r="E10" i="5"/>
  <c r="C10" i="5"/>
  <c r="W10" i="7"/>
  <c r="V16" i="6"/>
  <c r="L16" i="6"/>
  <c r="N10" i="7"/>
  <c r="G16" i="7"/>
  <c r="L10" i="5"/>
  <c r="B16" i="6"/>
  <c r="B5" i="6" s="1"/>
  <c r="P27" i="7"/>
  <c r="T27" i="6"/>
  <c r="J27" i="6"/>
  <c r="K10" i="7"/>
  <c r="W48" i="6"/>
  <c r="M94" i="4"/>
  <c r="L88" i="4"/>
  <c r="N88" i="4"/>
  <c r="H16" i="5"/>
  <c r="B10" i="6"/>
  <c r="U88" i="4"/>
  <c r="W88" i="4"/>
  <c r="U94" i="4"/>
  <c r="M10" i="5"/>
  <c r="S88" i="4"/>
  <c r="G16" i="5"/>
  <c r="S16" i="5"/>
  <c r="U42" i="6"/>
  <c r="K45" i="6"/>
  <c r="G10" i="6"/>
  <c r="G5" i="6" s="1"/>
  <c r="I16" i="5"/>
  <c r="Q88" i="4"/>
  <c r="R88" i="4"/>
  <c r="T88" i="4"/>
  <c r="J10" i="5"/>
  <c r="I5" i="6"/>
  <c r="I46" i="6" s="1"/>
  <c r="R16" i="7"/>
  <c r="W43" i="6"/>
  <c r="K10" i="5"/>
  <c r="K5" i="6"/>
  <c r="K43" i="6" s="1"/>
  <c r="W42" i="6"/>
  <c r="B27" i="7"/>
  <c r="V88" i="4"/>
  <c r="D16" i="5"/>
  <c r="P16" i="5"/>
  <c r="M5" i="6"/>
  <c r="M44" i="6" s="1"/>
  <c r="J10" i="6"/>
  <c r="J5" i="6" s="1"/>
  <c r="I10" i="7"/>
  <c r="C27" i="7"/>
  <c r="E16" i="5"/>
  <c r="C16" i="7"/>
  <c r="O16" i="7"/>
  <c r="H10" i="5"/>
  <c r="T10" i="5"/>
  <c r="F16" i="5"/>
  <c r="D16" i="7"/>
  <c r="E27" i="7"/>
  <c r="G10" i="5"/>
  <c r="I10" i="5"/>
  <c r="U10" i="5"/>
  <c r="S5" i="6"/>
  <c r="S48" i="6" s="1"/>
  <c r="K44" i="6"/>
  <c r="Q45" i="6"/>
  <c r="J16" i="6"/>
  <c r="E16" i="7"/>
  <c r="Q16" i="5"/>
  <c r="U5" i="6"/>
  <c r="U47" i="6" s="1"/>
  <c r="E16" i="6"/>
  <c r="R27" i="6"/>
  <c r="G10" i="7"/>
  <c r="C33" i="4"/>
  <c r="U128" i="4"/>
  <c r="G30" i="4"/>
  <c r="O30" i="4"/>
  <c r="W30" i="4"/>
  <c r="G42" i="4"/>
  <c r="O42" i="4"/>
  <c r="W42" i="4"/>
  <c r="D139" i="4"/>
  <c r="L139" i="4"/>
  <c r="T139" i="4"/>
  <c r="F140" i="4"/>
  <c r="N140" i="4"/>
  <c r="P141" i="4"/>
  <c r="G33" i="4"/>
  <c r="O33" i="4"/>
  <c r="W33" i="4"/>
  <c r="I39" i="4"/>
  <c r="Q39" i="4"/>
  <c r="F136" i="4"/>
  <c r="N136" i="4"/>
  <c r="V136" i="4"/>
  <c r="B30" i="4"/>
  <c r="J30" i="4"/>
  <c r="R30" i="4"/>
  <c r="D30" i="4"/>
  <c r="L30" i="4"/>
  <c r="T27" i="5"/>
  <c r="T5" i="5" s="1"/>
  <c r="T30" i="4"/>
  <c r="B33" i="4"/>
  <c r="J33" i="4"/>
  <c r="R33" i="4"/>
  <c r="D33" i="4"/>
  <c r="L33" i="4"/>
  <c r="T33" i="4"/>
  <c r="C42" i="4"/>
  <c r="K42" i="4"/>
  <c r="S42" i="4"/>
  <c r="B42" i="4"/>
  <c r="J42" i="4"/>
  <c r="R42" i="4"/>
  <c r="D39" i="4"/>
  <c r="L39" i="4"/>
  <c r="T39" i="4"/>
  <c r="F39" i="4"/>
  <c r="N39" i="4"/>
  <c r="V39" i="4"/>
  <c r="J142" i="4"/>
  <c r="C128" i="4"/>
  <c r="K128" i="4"/>
  <c r="S128" i="4"/>
  <c r="N144" i="4"/>
  <c r="H145" i="4"/>
  <c r="P145" i="4"/>
  <c r="B146" i="4"/>
  <c r="J146" i="4"/>
  <c r="L147" i="4"/>
  <c r="F148" i="4"/>
  <c r="V148" i="4"/>
  <c r="P149" i="4"/>
  <c r="J150" i="4"/>
  <c r="D151" i="4"/>
  <c r="T151" i="4"/>
  <c r="F94" i="4"/>
  <c r="N94" i="4"/>
  <c r="V94" i="4"/>
  <c r="C30" i="4"/>
  <c r="K30" i="4"/>
  <c r="S30" i="4"/>
  <c r="I33" i="4"/>
  <c r="Q33" i="4"/>
  <c r="E39" i="4"/>
  <c r="M39" i="4"/>
  <c r="U39" i="4"/>
  <c r="C94" i="4"/>
  <c r="K94" i="4"/>
  <c r="S94" i="4"/>
  <c r="E243" i="13"/>
  <c r="G181" i="15"/>
  <c r="G34" i="15"/>
  <c r="G241" i="15"/>
  <c r="O181" i="15"/>
  <c r="O34" i="15"/>
  <c r="O241" i="15"/>
  <c r="W181" i="15"/>
  <c r="W34" i="15"/>
  <c r="W241" i="15"/>
  <c r="I199" i="15"/>
  <c r="I251" i="15"/>
  <c r="Q199" i="15"/>
  <c r="Q251" i="15"/>
  <c r="C253" i="15"/>
  <c r="C78" i="12"/>
  <c r="C107" i="4" s="1"/>
  <c r="C71" i="12"/>
  <c r="C70" i="12" s="1"/>
  <c r="S253" i="15"/>
  <c r="S78" i="12"/>
  <c r="S107" i="4" s="1"/>
  <c r="S71" i="12"/>
  <c r="S70" i="12" s="1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K65" i="8"/>
  <c r="K154" i="4" s="1"/>
  <c r="C145" i="9"/>
  <c r="C136" i="9" s="1"/>
  <c r="C111" i="9"/>
  <c r="K111" i="9"/>
  <c r="K145" i="9"/>
  <c r="K136" i="9" s="1"/>
  <c r="S111" i="9"/>
  <c r="S145" i="9"/>
  <c r="S136" i="9" s="1"/>
  <c r="E156" i="9"/>
  <c r="E147" i="9" s="1"/>
  <c r="E128" i="9"/>
  <c r="M156" i="9"/>
  <c r="M147" i="9" s="1"/>
  <c r="M128" i="9"/>
  <c r="U156" i="9"/>
  <c r="U147" i="9" s="1"/>
  <c r="U128" i="9"/>
  <c r="I136" i="4"/>
  <c r="Q136" i="4"/>
  <c r="G139" i="4"/>
  <c r="W139" i="4"/>
  <c r="I140" i="4"/>
  <c r="Q140" i="4"/>
  <c r="C141" i="4"/>
  <c r="K141" i="4"/>
  <c r="S141" i="4"/>
  <c r="I144" i="4"/>
  <c r="C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I30" i="4"/>
  <c r="Q30" i="4"/>
  <c r="C39" i="4"/>
  <c r="K39" i="4"/>
  <c r="S39" i="4"/>
  <c r="I42" i="4"/>
  <c r="Q42" i="4"/>
  <c r="C136" i="4"/>
  <c r="S136" i="4"/>
  <c r="O138" i="4"/>
  <c r="W138" i="4"/>
  <c r="I139" i="4"/>
  <c r="Q139" i="4"/>
  <c r="C140" i="4"/>
  <c r="K140" i="4"/>
  <c r="S140" i="4"/>
  <c r="E141" i="4"/>
  <c r="M141" i="4"/>
  <c r="U141" i="4"/>
  <c r="G142" i="4"/>
  <c r="W142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B10" i="5"/>
  <c r="D27" i="7"/>
  <c r="L27" i="7"/>
  <c r="T27" i="7"/>
  <c r="V27" i="7"/>
  <c r="B38" i="7"/>
  <c r="J38" i="7"/>
  <c r="R38" i="7"/>
  <c r="N147" i="9"/>
  <c r="V147" i="9"/>
  <c r="J147" i="9"/>
  <c r="D10" i="6"/>
  <c r="L10" i="6"/>
  <c r="L5" i="6" s="1"/>
  <c r="T10" i="6"/>
  <c r="T5" i="6" s="1"/>
  <c r="N10" i="6"/>
  <c r="V10" i="6"/>
  <c r="B10" i="7"/>
  <c r="J10" i="7"/>
  <c r="R10" i="7"/>
  <c r="L10" i="7"/>
  <c r="T10" i="7"/>
  <c r="F16" i="7"/>
  <c r="N16" i="7"/>
  <c r="V16" i="7"/>
  <c r="H16" i="7"/>
  <c r="P16" i="7"/>
  <c r="C100" i="9"/>
  <c r="K100" i="9"/>
  <c r="S100" i="9"/>
  <c r="C117" i="9"/>
  <c r="K117" i="9"/>
  <c r="S117" i="9"/>
  <c r="D136" i="9"/>
  <c r="L136" i="9"/>
  <c r="T136" i="9"/>
  <c r="F27" i="7"/>
  <c r="N27" i="7"/>
  <c r="D38" i="7"/>
  <c r="L38" i="7"/>
  <c r="T38" i="7"/>
  <c r="B67" i="8"/>
  <c r="B156" i="4" s="1"/>
  <c r="B147" i="9"/>
  <c r="F10" i="6"/>
  <c r="D10" i="7"/>
  <c r="J67" i="8"/>
  <c r="J156" i="4" s="1"/>
  <c r="E100" i="9"/>
  <c r="M100" i="9"/>
  <c r="U100" i="9"/>
  <c r="F136" i="9"/>
  <c r="N136" i="9"/>
  <c r="V136" i="9"/>
  <c r="E5" i="6"/>
  <c r="E47" i="6" s="1"/>
  <c r="H60" i="8"/>
  <c r="H47" i="8"/>
  <c r="P60" i="8"/>
  <c r="P47" i="8"/>
  <c r="R67" i="8"/>
  <c r="R156" i="4" s="1"/>
  <c r="G136" i="9"/>
  <c r="O136" i="9"/>
  <c r="W136" i="9"/>
  <c r="O100" i="10"/>
  <c r="F27" i="6"/>
  <c r="N27" i="6"/>
  <c r="V27" i="6"/>
  <c r="H27" i="6"/>
  <c r="P27" i="6"/>
  <c r="F48" i="7"/>
  <c r="N48" i="7"/>
  <c r="V48" i="7"/>
  <c r="L147" i="9"/>
  <c r="T147" i="9"/>
  <c r="J136" i="11"/>
  <c r="J55" i="8"/>
  <c r="J52" i="8"/>
  <c r="J51" i="8" s="1"/>
  <c r="I147" i="11"/>
  <c r="I56" i="8"/>
  <c r="I101" i="4" s="1"/>
  <c r="Q147" i="11"/>
  <c r="Q56" i="8"/>
  <c r="Q101" i="4" s="1"/>
  <c r="M5" i="7"/>
  <c r="G47" i="8"/>
  <c r="O47" i="8"/>
  <c r="W47" i="8"/>
  <c r="I66" i="8"/>
  <c r="I155" i="4" s="1"/>
  <c r="Q66" i="8"/>
  <c r="Q155" i="4" s="1"/>
  <c r="C67" i="8"/>
  <c r="C156" i="4" s="1"/>
  <c r="K67" i="8"/>
  <c r="K156" i="4" s="1"/>
  <c r="S67" i="8"/>
  <c r="S156" i="4" s="1"/>
  <c r="N111" i="9"/>
  <c r="V111" i="9"/>
  <c r="L128" i="9"/>
  <c r="T128" i="9"/>
  <c r="R145" i="9"/>
  <c r="R136" i="9" s="1"/>
  <c r="F156" i="9"/>
  <c r="F147" i="9" s="1"/>
  <c r="P156" i="9"/>
  <c r="P147" i="9" s="1"/>
  <c r="B100" i="10"/>
  <c r="J100" i="10"/>
  <c r="R100" i="10"/>
  <c r="C128" i="10"/>
  <c r="S128" i="10"/>
  <c r="Q156" i="10"/>
  <c r="D111" i="11"/>
  <c r="D5" i="11"/>
  <c r="L111" i="11"/>
  <c r="L5" i="11"/>
  <c r="T111" i="11"/>
  <c r="T5" i="11"/>
  <c r="F100" i="11"/>
  <c r="N100" i="11"/>
  <c r="V100" i="11"/>
  <c r="H100" i="11"/>
  <c r="P100" i="11"/>
  <c r="L145" i="11"/>
  <c r="U101" i="12"/>
  <c r="U162" i="4" s="1"/>
  <c r="H162" i="13"/>
  <c r="P162" i="13"/>
  <c r="B162" i="13"/>
  <c r="J162" i="13"/>
  <c r="H171" i="13"/>
  <c r="P171" i="13"/>
  <c r="B171" i="13"/>
  <c r="J171" i="13"/>
  <c r="R171" i="13"/>
  <c r="P199" i="13"/>
  <c r="N243" i="13"/>
  <c r="H243" i="13"/>
  <c r="P243" i="13"/>
  <c r="B66" i="8"/>
  <c r="B155" i="4" s="1"/>
  <c r="J66" i="8"/>
  <c r="J155" i="4" s="1"/>
  <c r="R66" i="8"/>
  <c r="R155" i="4" s="1"/>
  <c r="D67" i="8"/>
  <c r="D156" i="4" s="1"/>
  <c r="L67" i="8"/>
  <c r="L156" i="4" s="1"/>
  <c r="T67" i="8"/>
  <c r="T156" i="4" s="1"/>
  <c r="G156" i="9"/>
  <c r="G147" i="9" s="1"/>
  <c r="D145" i="10"/>
  <c r="D111" i="10"/>
  <c r="L145" i="10"/>
  <c r="L111" i="10"/>
  <c r="T145" i="10"/>
  <c r="T111" i="10"/>
  <c r="C100" i="10"/>
  <c r="K100" i="10"/>
  <c r="S100" i="10"/>
  <c r="V156" i="10"/>
  <c r="I87" i="12"/>
  <c r="I65" i="12"/>
  <c r="Q87" i="12"/>
  <c r="Q65" i="12"/>
  <c r="I99" i="12"/>
  <c r="I160" i="4" s="1"/>
  <c r="D204" i="13"/>
  <c r="L204" i="13"/>
  <c r="T204" i="13"/>
  <c r="D162" i="14"/>
  <c r="N187" i="14"/>
  <c r="V187" i="14"/>
  <c r="P216" i="14"/>
  <c r="I47" i="8"/>
  <c r="Q47" i="8"/>
  <c r="E59" i="8"/>
  <c r="M59" i="8"/>
  <c r="U59" i="8"/>
  <c r="G60" i="8"/>
  <c r="O60" i="8"/>
  <c r="W60" i="8"/>
  <c r="I61" i="8"/>
  <c r="Q61" i="8"/>
  <c r="C66" i="8"/>
  <c r="C155" i="4" s="1"/>
  <c r="K66" i="8"/>
  <c r="K155" i="4" s="1"/>
  <c r="S66" i="8"/>
  <c r="S155" i="4" s="1"/>
  <c r="N128" i="9"/>
  <c r="V128" i="9"/>
  <c r="J145" i="9"/>
  <c r="J136" i="9" s="1"/>
  <c r="O147" i="9"/>
  <c r="W147" i="9"/>
  <c r="H156" i="9"/>
  <c r="H147" i="9" s="1"/>
  <c r="G156" i="10"/>
  <c r="G128" i="10"/>
  <c r="O156" i="10"/>
  <c r="O128" i="10"/>
  <c r="W156" i="10"/>
  <c r="W128" i="10"/>
  <c r="K111" i="10"/>
  <c r="H117" i="10"/>
  <c r="P117" i="10"/>
  <c r="E128" i="10"/>
  <c r="U128" i="10"/>
  <c r="H128" i="11"/>
  <c r="E85" i="12"/>
  <c r="M85" i="12"/>
  <c r="M63" i="12"/>
  <c r="U85" i="12"/>
  <c r="U63" i="12"/>
  <c r="S73" i="12"/>
  <c r="S102" i="4" s="1"/>
  <c r="Q99" i="12"/>
  <c r="Q160" i="4" s="1"/>
  <c r="G233" i="13"/>
  <c r="O233" i="13"/>
  <c r="W233" i="13"/>
  <c r="D241" i="14"/>
  <c r="D181" i="14"/>
  <c r="L241" i="14"/>
  <c r="L181" i="14"/>
  <c r="T241" i="14"/>
  <c r="T181" i="14"/>
  <c r="F251" i="14"/>
  <c r="F199" i="14"/>
  <c r="N251" i="14"/>
  <c r="N199" i="14"/>
  <c r="V251" i="14"/>
  <c r="V199" i="14"/>
  <c r="H261" i="14"/>
  <c r="H216" i="14"/>
  <c r="P204" i="14"/>
  <c r="N204" i="14"/>
  <c r="B47" i="8"/>
  <c r="J47" i="8"/>
  <c r="R47" i="8"/>
  <c r="D66" i="8"/>
  <c r="D155" i="4" s="1"/>
  <c r="L66" i="8"/>
  <c r="L155" i="4" s="1"/>
  <c r="T66" i="8"/>
  <c r="T155" i="4" s="1"/>
  <c r="I111" i="9"/>
  <c r="W128" i="9"/>
  <c r="I117" i="10"/>
  <c r="Q117" i="10"/>
  <c r="E54" i="11"/>
  <c r="E156" i="11"/>
  <c r="E128" i="11"/>
  <c r="M54" i="11"/>
  <c r="M156" i="11"/>
  <c r="M128" i="11"/>
  <c r="U54" i="11"/>
  <c r="U156" i="11"/>
  <c r="U128" i="11"/>
  <c r="P128" i="11"/>
  <c r="C65" i="12"/>
  <c r="K65" i="12"/>
  <c r="S65" i="12"/>
  <c r="E98" i="12"/>
  <c r="E159" i="4" s="1"/>
  <c r="E86" i="12"/>
  <c r="M98" i="12"/>
  <c r="M159" i="4" s="1"/>
  <c r="M86" i="12"/>
  <c r="U98" i="12"/>
  <c r="U159" i="4" s="1"/>
  <c r="U86" i="12"/>
  <c r="E97" i="12"/>
  <c r="E158" i="4" s="1"/>
  <c r="C100" i="12"/>
  <c r="C161" i="4" s="1"/>
  <c r="I243" i="13"/>
  <c r="Q243" i="13"/>
  <c r="B111" i="9"/>
  <c r="F100" i="10"/>
  <c r="N100" i="10"/>
  <c r="V100" i="10"/>
  <c r="K128" i="10"/>
  <c r="U75" i="12"/>
  <c r="C82" i="12"/>
  <c r="M97" i="12"/>
  <c r="M158" i="4" s="1"/>
  <c r="K100" i="12"/>
  <c r="K161" i="4" s="1"/>
  <c r="I171" i="14"/>
  <c r="Q171" i="14"/>
  <c r="K171" i="14"/>
  <c r="S171" i="14"/>
  <c r="B204" i="14"/>
  <c r="J204" i="14"/>
  <c r="I128" i="9"/>
  <c r="Q128" i="9"/>
  <c r="H145" i="10"/>
  <c r="H111" i="10"/>
  <c r="P145" i="10"/>
  <c r="P111" i="10"/>
  <c r="B128" i="10"/>
  <c r="B156" i="10"/>
  <c r="J128" i="10"/>
  <c r="J156" i="10"/>
  <c r="R128" i="10"/>
  <c r="R156" i="10"/>
  <c r="C111" i="10"/>
  <c r="F156" i="10"/>
  <c r="I5" i="11"/>
  <c r="I145" i="11"/>
  <c r="I111" i="11"/>
  <c r="Q5" i="11"/>
  <c r="Q145" i="11"/>
  <c r="Q111" i="11"/>
  <c r="H156" i="11"/>
  <c r="K82" i="12"/>
  <c r="U97" i="12"/>
  <c r="U158" i="4" s="1"/>
  <c r="S100" i="12"/>
  <c r="S161" i="4" s="1"/>
  <c r="B187" i="13"/>
  <c r="J187" i="13"/>
  <c r="R187" i="13"/>
  <c r="F187" i="13"/>
  <c r="N187" i="13"/>
  <c r="V187" i="13"/>
  <c r="B233" i="13"/>
  <c r="J233" i="13"/>
  <c r="R233" i="13"/>
  <c r="J261" i="13"/>
  <c r="J253" i="13" s="1"/>
  <c r="J162" i="14"/>
  <c r="C147" i="9"/>
  <c r="K147" i="9"/>
  <c r="S147" i="9"/>
  <c r="I145" i="10"/>
  <c r="I111" i="10"/>
  <c r="Q145" i="10"/>
  <c r="Q111" i="10"/>
  <c r="P156" i="11"/>
  <c r="F98" i="12"/>
  <c r="F159" i="4" s="1"/>
  <c r="F86" i="12"/>
  <c r="N86" i="12"/>
  <c r="V98" i="12"/>
  <c r="V159" i="4" s="1"/>
  <c r="V86" i="12"/>
  <c r="E101" i="12"/>
  <c r="E162" i="4" s="1"/>
  <c r="F241" i="13"/>
  <c r="F233" i="13" s="1"/>
  <c r="F181" i="13"/>
  <c r="N241" i="13"/>
  <c r="N233" i="13" s="1"/>
  <c r="N181" i="13"/>
  <c r="V241" i="13"/>
  <c r="V233" i="13" s="1"/>
  <c r="V181" i="13"/>
  <c r="B216" i="13"/>
  <c r="B261" i="13"/>
  <c r="B253" i="13" s="1"/>
  <c r="R261" i="13"/>
  <c r="R253" i="13" s="1"/>
  <c r="R216" i="13"/>
  <c r="F171" i="13"/>
  <c r="N171" i="13"/>
  <c r="V171" i="13"/>
  <c r="C233" i="13"/>
  <c r="K233" i="13"/>
  <c r="S233" i="13"/>
  <c r="E233" i="13"/>
  <c r="M233" i="13"/>
  <c r="U233" i="13"/>
  <c r="U253" i="13"/>
  <c r="I128" i="11"/>
  <c r="Q128" i="11"/>
  <c r="E145" i="11"/>
  <c r="M145" i="11"/>
  <c r="U145" i="11"/>
  <c r="I156" i="11"/>
  <c r="Q156" i="11"/>
  <c r="D82" i="12"/>
  <c r="L82" i="12"/>
  <c r="T82" i="12"/>
  <c r="F97" i="12"/>
  <c r="F158" i="4" s="1"/>
  <c r="N97" i="12"/>
  <c r="N158" i="4" s="1"/>
  <c r="V97" i="12"/>
  <c r="V158" i="4" s="1"/>
  <c r="H98" i="12"/>
  <c r="H159" i="4" s="1"/>
  <c r="P98" i="12"/>
  <c r="P159" i="4" s="1"/>
  <c r="B99" i="12"/>
  <c r="B160" i="4" s="1"/>
  <c r="J99" i="12"/>
  <c r="J160" i="4" s="1"/>
  <c r="R99" i="12"/>
  <c r="R160" i="4" s="1"/>
  <c r="D100" i="12"/>
  <c r="D161" i="4" s="1"/>
  <c r="L100" i="12"/>
  <c r="L161" i="4" s="1"/>
  <c r="T100" i="12"/>
  <c r="T161" i="4" s="1"/>
  <c r="F101" i="12"/>
  <c r="F162" i="4" s="1"/>
  <c r="N101" i="12"/>
  <c r="N162" i="4" s="1"/>
  <c r="V101" i="12"/>
  <c r="V162" i="4" s="1"/>
  <c r="I199" i="13"/>
  <c r="Q199" i="13"/>
  <c r="I216" i="13"/>
  <c r="Q216" i="13"/>
  <c r="C251" i="13"/>
  <c r="C243" i="13" s="1"/>
  <c r="L251" i="13"/>
  <c r="L243" i="13" s="1"/>
  <c r="U251" i="13"/>
  <c r="U243" i="13" s="1"/>
  <c r="K261" i="13"/>
  <c r="K253" i="13" s="1"/>
  <c r="T261" i="13"/>
  <c r="T253" i="13" s="1"/>
  <c r="M181" i="14"/>
  <c r="J199" i="14"/>
  <c r="S199" i="14"/>
  <c r="Q216" i="14"/>
  <c r="F241" i="14"/>
  <c r="P172" i="17"/>
  <c r="P168" i="17"/>
  <c r="P164" i="17"/>
  <c r="P173" i="17"/>
  <c r="P169" i="17"/>
  <c r="P165" i="17"/>
  <c r="P161" i="17"/>
  <c r="P53" i="16"/>
  <c r="P174" i="17"/>
  <c r="P170" i="17"/>
  <c r="P166" i="17"/>
  <c r="P162" i="17"/>
  <c r="P175" i="17"/>
  <c r="P167" i="17"/>
  <c r="P163" i="17"/>
  <c r="B128" i="11"/>
  <c r="J128" i="11"/>
  <c r="R128" i="11"/>
  <c r="F145" i="11"/>
  <c r="N145" i="11"/>
  <c r="V145" i="11"/>
  <c r="B156" i="11"/>
  <c r="J156" i="11"/>
  <c r="R156" i="11"/>
  <c r="E82" i="12"/>
  <c r="M82" i="12"/>
  <c r="U82" i="12"/>
  <c r="G97" i="12"/>
  <c r="G158" i="4" s="1"/>
  <c r="O97" i="12"/>
  <c r="O158" i="4" s="1"/>
  <c r="W97" i="12"/>
  <c r="W158" i="4" s="1"/>
  <c r="C99" i="12"/>
  <c r="C160" i="4" s="1"/>
  <c r="K99" i="12"/>
  <c r="K160" i="4" s="1"/>
  <c r="S99" i="12"/>
  <c r="S160" i="4" s="1"/>
  <c r="E100" i="12"/>
  <c r="E161" i="4" s="1"/>
  <c r="M100" i="12"/>
  <c r="M161" i="4" s="1"/>
  <c r="U100" i="12"/>
  <c r="U161" i="4" s="1"/>
  <c r="J199" i="13"/>
  <c r="R199" i="13"/>
  <c r="D251" i="13"/>
  <c r="D243" i="13" s="1"/>
  <c r="M251" i="13"/>
  <c r="M243" i="13" s="1"/>
  <c r="V251" i="13"/>
  <c r="V243" i="13" s="1"/>
  <c r="C261" i="13"/>
  <c r="C253" i="13" s="1"/>
  <c r="L261" i="13"/>
  <c r="L253" i="13" s="1"/>
  <c r="U261" i="13"/>
  <c r="H162" i="14"/>
  <c r="P162" i="14"/>
  <c r="E181" i="14"/>
  <c r="N181" i="14"/>
  <c r="D187" i="14"/>
  <c r="L187" i="14"/>
  <c r="T187" i="14"/>
  <c r="B199" i="14"/>
  <c r="K199" i="14"/>
  <c r="I216" i="14"/>
  <c r="R216" i="14"/>
  <c r="G241" i="14"/>
  <c r="Q172" i="17"/>
  <c r="Q168" i="17"/>
  <c r="Q164" i="17"/>
  <c r="Q173" i="17"/>
  <c r="Q169" i="17"/>
  <c r="Q165" i="17"/>
  <c r="Q161" i="17"/>
  <c r="Q53" i="16"/>
  <c r="Q174" i="17"/>
  <c r="Q170" i="17"/>
  <c r="Q166" i="17"/>
  <c r="Q162" i="17"/>
  <c r="Q175" i="17"/>
  <c r="Q167" i="17"/>
  <c r="Q163" i="17"/>
  <c r="C111" i="11"/>
  <c r="K111" i="11"/>
  <c r="S111" i="11"/>
  <c r="C128" i="11"/>
  <c r="K128" i="11"/>
  <c r="S128" i="11"/>
  <c r="G145" i="11"/>
  <c r="O145" i="11"/>
  <c r="W145" i="11"/>
  <c r="F63" i="12"/>
  <c r="N63" i="12"/>
  <c r="V63" i="12"/>
  <c r="B65" i="12"/>
  <c r="B63" i="12" s="1"/>
  <c r="J65" i="12"/>
  <c r="J63" i="12" s="1"/>
  <c r="R65" i="12"/>
  <c r="R63" i="12" s="1"/>
  <c r="B85" i="12"/>
  <c r="J85" i="12"/>
  <c r="R85" i="12"/>
  <c r="F87" i="12"/>
  <c r="N87" i="12"/>
  <c r="V87" i="12"/>
  <c r="H88" i="12"/>
  <c r="P88" i="12"/>
  <c r="B89" i="12"/>
  <c r="J89" i="12"/>
  <c r="R89" i="12"/>
  <c r="C181" i="13"/>
  <c r="K181" i="13"/>
  <c r="S181" i="13"/>
  <c r="S199" i="13"/>
  <c r="E251" i="13"/>
  <c r="N251" i="13"/>
  <c r="D261" i="13"/>
  <c r="D253" i="13" s="1"/>
  <c r="M261" i="13"/>
  <c r="M253" i="13" s="1"/>
  <c r="V261" i="13"/>
  <c r="V253" i="13" s="1"/>
  <c r="S216" i="14"/>
  <c r="S261" i="14"/>
  <c r="O181" i="14"/>
  <c r="C199" i="14"/>
  <c r="M199" i="14"/>
  <c r="J216" i="14"/>
  <c r="U216" i="14"/>
  <c r="H241" i="14"/>
  <c r="D261" i="14"/>
  <c r="F5" i="11"/>
  <c r="N5" i="11"/>
  <c r="V5" i="11"/>
  <c r="D128" i="11"/>
  <c r="L128" i="11"/>
  <c r="T128" i="11"/>
  <c r="C85" i="12"/>
  <c r="K85" i="12"/>
  <c r="S85" i="12"/>
  <c r="G87" i="12"/>
  <c r="O87" i="12"/>
  <c r="W87" i="12"/>
  <c r="I88" i="12"/>
  <c r="Q88" i="12"/>
  <c r="C89" i="12"/>
  <c r="K89" i="12"/>
  <c r="S89" i="12"/>
  <c r="D181" i="13"/>
  <c r="L181" i="13"/>
  <c r="T181" i="13"/>
  <c r="F251" i="13"/>
  <c r="F243" i="13" s="1"/>
  <c r="E261" i="13"/>
  <c r="E253" i="13" s="1"/>
  <c r="N261" i="13"/>
  <c r="N253" i="13" s="1"/>
  <c r="W261" i="13"/>
  <c r="W253" i="13" s="1"/>
  <c r="P181" i="14"/>
  <c r="W199" i="14"/>
  <c r="D204" i="14"/>
  <c r="L204" i="14"/>
  <c r="T204" i="14"/>
  <c r="B216" i="14"/>
  <c r="K216" i="14"/>
  <c r="L261" i="14"/>
  <c r="E261" i="15"/>
  <c r="E115" i="15"/>
  <c r="E216" i="15"/>
  <c r="M261" i="15"/>
  <c r="M115" i="15"/>
  <c r="M216" i="15"/>
  <c r="U261" i="15"/>
  <c r="U115" i="15"/>
  <c r="U216" i="15"/>
  <c r="M89" i="16"/>
  <c r="H63" i="12"/>
  <c r="P63" i="12"/>
  <c r="D65" i="12"/>
  <c r="L65" i="12"/>
  <c r="T65" i="12"/>
  <c r="H82" i="12"/>
  <c r="P82" i="12"/>
  <c r="B97" i="12"/>
  <c r="B158" i="4" s="1"/>
  <c r="J97" i="12"/>
  <c r="J158" i="4" s="1"/>
  <c r="R97" i="12"/>
  <c r="R158" i="4" s="1"/>
  <c r="F99" i="12"/>
  <c r="F160" i="4" s="1"/>
  <c r="N99" i="12"/>
  <c r="N160" i="4" s="1"/>
  <c r="V99" i="12"/>
  <c r="V160" i="4" s="1"/>
  <c r="E181" i="13"/>
  <c r="M181" i="13"/>
  <c r="U181" i="13"/>
  <c r="F261" i="13"/>
  <c r="F253" i="13" s="1"/>
  <c r="O261" i="13"/>
  <c r="O253" i="13" s="1"/>
  <c r="Q181" i="14"/>
  <c r="O199" i="14"/>
  <c r="C216" i="14"/>
  <c r="M216" i="14"/>
  <c r="T261" i="14"/>
  <c r="T174" i="17"/>
  <c r="T170" i="17"/>
  <c r="T166" i="17"/>
  <c r="T162" i="17"/>
  <c r="T175" i="17"/>
  <c r="T167" i="17"/>
  <c r="T163" i="17"/>
  <c r="T172" i="17"/>
  <c r="T168" i="17"/>
  <c r="T164" i="17"/>
  <c r="T173" i="17"/>
  <c r="T169" i="17"/>
  <c r="T165" i="17"/>
  <c r="T161" i="17"/>
  <c r="T53" i="16"/>
  <c r="J217" i="17"/>
  <c r="R217" i="17"/>
  <c r="H217" i="17"/>
  <c r="F128" i="11"/>
  <c r="N128" i="11"/>
  <c r="V128" i="11"/>
  <c r="I253" i="13"/>
  <c r="Q253" i="13"/>
  <c r="G261" i="13"/>
  <c r="G253" i="13" s="1"/>
  <c r="I181" i="14"/>
  <c r="G199" i="14"/>
  <c r="P199" i="14"/>
  <c r="E216" i="14"/>
  <c r="C162" i="15"/>
  <c r="G128" i="11"/>
  <c r="O128" i="11"/>
  <c r="W128" i="11"/>
  <c r="G181" i="13"/>
  <c r="O181" i="13"/>
  <c r="W181" i="13"/>
  <c r="G199" i="13"/>
  <c r="O199" i="13"/>
  <c r="W199" i="13"/>
  <c r="S181" i="14"/>
  <c r="H199" i="14"/>
  <c r="O216" i="14"/>
  <c r="H181" i="15"/>
  <c r="P181" i="15"/>
  <c r="B199" i="15"/>
  <c r="J199" i="15"/>
  <c r="R199" i="15"/>
  <c r="B216" i="15"/>
  <c r="J216" i="15"/>
  <c r="R216" i="15"/>
  <c r="D241" i="15"/>
  <c r="L241" i="15"/>
  <c r="T241" i="15"/>
  <c r="F251" i="15"/>
  <c r="N251" i="15"/>
  <c r="V251" i="15"/>
  <c r="H261" i="15"/>
  <c r="P261" i="15"/>
  <c r="W91" i="16"/>
  <c r="W89" i="16" s="1"/>
  <c r="I92" i="16"/>
  <c r="Q92" i="16"/>
  <c r="C93" i="16"/>
  <c r="K93" i="16"/>
  <c r="S93" i="16"/>
  <c r="B235" i="19"/>
  <c r="B235" i="17"/>
  <c r="F203" i="17"/>
  <c r="F246" i="17"/>
  <c r="F240" i="17" s="1"/>
  <c r="N203" i="17"/>
  <c r="N246" i="17"/>
  <c r="N240" i="17" s="1"/>
  <c r="V203" i="17"/>
  <c r="V246" i="17"/>
  <c r="V240" i="17" s="1"/>
  <c r="F162" i="17"/>
  <c r="N162" i="17"/>
  <c r="B164" i="17"/>
  <c r="J164" i="17"/>
  <c r="F166" i="17"/>
  <c r="N166" i="17"/>
  <c r="V166" i="17"/>
  <c r="B168" i="17"/>
  <c r="J168" i="17"/>
  <c r="N170" i="17"/>
  <c r="V170" i="17"/>
  <c r="P171" i="17"/>
  <c r="B172" i="17"/>
  <c r="N174" i="17"/>
  <c r="F184" i="17"/>
  <c r="N184" i="17"/>
  <c r="V184" i="17"/>
  <c r="B190" i="17"/>
  <c r="J190" i="17"/>
  <c r="R190" i="17"/>
  <c r="C203" i="17"/>
  <c r="L203" i="17"/>
  <c r="U203" i="17"/>
  <c r="C209" i="17"/>
  <c r="L209" i="17"/>
  <c r="U209" i="17"/>
  <c r="I217" i="17"/>
  <c r="Q217" i="17"/>
  <c r="P226" i="17"/>
  <c r="P217" i="17" s="1"/>
  <c r="D235" i="17"/>
  <c r="D229" i="17" s="1"/>
  <c r="I181" i="15"/>
  <c r="Q181" i="15"/>
  <c r="C199" i="15"/>
  <c r="K199" i="15"/>
  <c r="S199" i="15"/>
  <c r="C216" i="15"/>
  <c r="K216" i="15"/>
  <c r="S216" i="15"/>
  <c r="E241" i="15"/>
  <c r="M241" i="15"/>
  <c r="U241" i="15"/>
  <c r="G251" i="15"/>
  <c r="O251" i="15"/>
  <c r="W251" i="15"/>
  <c r="I261" i="15"/>
  <c r="Q261" i="15"/>
  <c r="B92" i="16"/>
  <c r="J92" i="16"/>
  <c r="R92" i="16"/>
  <c r="D93" i="16"/>
  <c r="L93" i="16"/>
  <c r="T93" i="16"/>
  <c r="D102" i="16"/>
  <c r="D165" i="4" s="1"/>
  <c r="F103" i="16"/>
  <c r="F166" i="4" s="1"/>
  <c r="N103" i="16"/>
  <c r="N166" i="4" s="1"/>
  <c r="V103" i="16"/>
  <c r="V166" i="4" s="1"/>
  <c r="E237" i="19"/>
  <c r="E237" i="17"/>
  <c r="E229" i="17" s="1"/>
  <c r="W162" i="17"/>
  <c r="G166" i="17"/>
  <c r="O166" i="17"/>
  <c r="W166" i="17"/>
  <c r="E169" i="17"/>
  <c r="M169" i="17"/>
  <c r="G170" i="17"/>
  <c r="O170" i="17"/>
  <c r="W170" i="17"/>
  <c r="Q171" i="17"/>
  <c r="E173" i="17"/>
  <c r="M173" i="17"/>
  <c r="U173" i="17"/>
  <c r="O174" i="17"/>
  <c r="W174" i="17"/>
  <c r="C190" i="17"/>
  <c r="K190" i="17"/>
  <c r="S190" i="17"/>
  <c r="D203" i="17"/>
  <c r="M203" i="17"/>
  <c r="W203" i="17"/>
  <c r="D209" i="17"/>
  <c r="M209" i="17"/>
  <c r="V209" i="17"/>
  <c r="B226" i="17"/>
  <c r="B217" i="17" s="1"/>
  <c r="Q226" i="17"/>
  <c r="H235" i="17"/>
  <c r="H240" i="17"/>
  <c r="P240" i="17"/>
  <c r="B181" i="15"/>
  <c r="J181" i="15"/>
  <c r="R181" i="15"/>
  <c r="D199" i="15"/>
  <c r="L199" i="15"/>
  <c r="T199" i="15"/>
  <c r="D216" i="15"/>
  <c r="L216" i="15"/>
  <c r="T216" i="15"/>
  <c r="F241" i="15"/>
  <c r="N241" i="15"/>
  <c r="V241" i="15"/>
  <c r="H251" i="15"/>
  <c r="P251" i="15"/>
  <c r="H71" i="16"/>
  <c r="P71" i="16"/>
  <c r="E102" i="16"/>
  <c r="E165" i="4" s="1"/>
  <c r="M102" i="16"/>
  <c r="M165" i="4" s="1"/>
  <c r="U102" i="16"/>
  <c r="U165" i="4" s="1"/>
  <c r="G103" i="16"/>
  <c r="G166" i="4" s="1"/>
  <c r="O103" i="16"/>
  <c r="O166" i="4" s="1"/>
  <c r="W103" i="16"/>
  <c r="W166" i="4" s="1"/>
  <c r="H5" i="17"/>
  <c r="B209" i="17"/>
  <c r="B248" i="17"/>
  <c r="J209" i="17"/>
  <c r="J248" i="17"/>
  <c r="J240" i="17" s="1"/>
  <c r="R209" i="17"/>
  <c r="R248" i="17"/>
  <c r="F161" i="17"/>
  <c r="N161" i="17"/>
  <c r="B163" i="17"/>
  <c r="F165" i="17"/>
  <c r="N165" i="17"/>
  <c r="V165" i="17"/>
  <c r="B167" i="17"/>
  <c r="J167" i="17"/>
  <c r="F169" i="17"/>
  <c r="N169" i="17"/>
  <c r="V169" i="17"/>
  <c r="J171" i="17"/>
  <c r="F173" i="17"/>
  <c r="N173" i="17"/>
  <c r="V173" i="17"/>
  <c r="B175" i="17"/>
  <c r="J175" i="17"/>
  <c r="P184" i="17"/>
  <c r="D190" i="17"/>
  <c r="L190" i="17"/>
  <c r="T190" i="17"/>
  <c r="E203" i="17"/>
  <c r="O203" i="17"/>
  <c r="E209" i="17"/>
  <c r="N209" i="17"/>
  <c r="W209" i="17"/>
  <c r="D226" i="17"/>
  <c r="D217" i="17" s="1"/>
  <c r="B229" i="17"/>
  <c r="J229" i="17"/>
  <c r="R229" i="17"/>
  <c r="L235" i="17"/>
  <c r="L229" i="17" s="1"/>
  <c r="G240" i="17"/>
  <c r="O240" i="17"/>
  <c r="W240" i="17"/>
  <c r="C181" i="15"/>
  <c r="K181" i="15"/>
  <c r="S181" i="15"/>
  <c r="E199" i="15"/>
  <c r="M199" i="15"/>
  <c r="U199" i="15"/>
  <c r="M52" i="16"/>
  <c r="H103" i="16"/>
  <c r="H166" i="4" s="1"/>
  <c r="P103" i="16"/>
  <c r="P166" i="4" s="1"/>
  <c r="I5" i="17"/>
  <c r="O237" i="19"/>
  <c r="O237" i="17"/>
  <c r="I240" i="17"/>
  <c r="Q240" i="17"/>
  <c r="O161" i="17"/>
  <c r="W161" i="17"/>
  <c r="E164" i="17"/>
  <c r="M164" i="17"/>
  <c r="U164" i="17"/>
  <c r="O165" i="17"/>
  <c r="W165" i="17"/>
  <c r="E168" i="17"/>
  <c r="M168" i="17"/>
  <c r="U168" i="17"/>
  <c r="O169" i="17"/>
  <c r="W169" i="17"/>
  <c r="E172" i="17"/>
  <c r="M172" i="17"/>
  <c r="U172" i="17"/>
  <c r="G173" i="17"/>
  <c r="O173" i="17"/>
  <c r="W173" i="17"/>
  <c r="I184" i="17"/>
  <c r="Q184" i="17"/>
  <c r="E190" i="17"/>
  <c r="M190" i="17"/>
  <c r="U190" i="17"/>
  <c r="G203" i="17"/>
  <c r="P203" i="17"/>
  <c r="F209" i="17"/>
  <c r="O209" i="17"/>
  <c r="L217" i="17"/>
  <c r="E226" i="17"/>
  <c r="E217" i="17" s="1"/>
  <c r="T226" i="17"/>
  <c r="T217" i="17" s="1"/>
  <c r="C229" i="17"/>
  <c r="K229" i="17"/>
  <c r="S229" i="17"/>
  <c r="B217" i="18"/>
  <c r="B175" i="18"/>
  <c r="B169" i="18"/>
  <c r="B165" i="18"/>
  <c r="B161" i="18"/>
  <c r="B174" i="18"/>
  <c r="B162" i="18"/>
  <c r="B173" i="18"/>
  <c r="B167" i="18"/>
  <c r="B163" i="18"/>
  <c r="B170" i="18"/>
  <c r="B168" i="18"/>
  <c r="B164" i="18"/>
  <c r="B172" i="18"/>
  <c r="J217" i="18"/>
  <c r="J175" i="18"/>
  <c r="J172" i="18"/>
  <c r="J165" i="18"/>
  <c r="J161" i="18"/>
  <c r="J169" i="18"/>
  <c r="J162" i="18"/>
  <c r="J171" i="18"/>
  <c r="J174" i="18"/>
  <c r="J173" i="18"/>
  <c r="J167" i="18"/>
  <c r="J163" i="18"/>
  <c r="J170" i="18"/>
  <c r="J168" i="18"/>
  <c r="J164" i="18"/>
  <c r="F235" i="18"/>
  <c r="V235" i="18"/>
  <c r="F34" i="15"/>
  <c r="N34" i="15"/>
  <c r="V34" i="15"/>
  <c r="D115" i="15"/>
  <c r="L115" i="15"/>
  <c r="T115" i="15"/>
  <c r="F216" i="15"/>
  <c r="N216" i="15"/>
  <c r="V216" i="15"/>
  <c r="H241" i="15"/>
  <c r="P241" i="15"/>
  <c r="M101" i="16"/>
  <c r="M164" i="4" s="1"/>
  <c r="I103" i="16"/>
  <c r="I166" i="4" s="1"/>
  <c r="Q103" i="16"/>
  <c r="Q166" i="4" s="1"/>
  <c r="B162" i="17"/>
  <c r="J162" i="17"/>
  <c r="F164" i="17"/>
  <c r="N164" i="17"/>
  <c r="V164" i="17"/>
  <c r="B166" i="17"/>
  <c r="J166" i="17"/>
  <c r="F168" i="17"/>
  <c r="N168" i="17"/>
  <c r="V168" i="17"/>
  <c r="B170" i="17"/>
  <c r="J170" i="17"/>
  <c r="T171" i="17"/>
  <c r="F172" i="17"/>
  <c r="N172" i="17"/>
  <c r="V172" i="17"/>
  <c r="B174" i="17"/>
  <c r="J174" i="17"/>
  <c r="B184" i="17"/>
  <c r="J184" i="17"/>
  <c r="R184" i="17"/>
  <c r="F190" i="17"/>
  <c r="N190" i="17"/>
  <c r="V190" i="17"/>
  <c r="H203" i="17"/>
  <c r="Q203" i="17"/>
  <c r="G209" i="17"/>
  <c r="P209" i="17"/>
  <c r="U217" i="17"/>
  <c r="T235" i="17"/>
  <c r="T229" i="17" s="1"/>
  <c r="H237" i="17"/>
  <c r="G216" i="15"/>
  <c r="O216" i="15"/>
  <c r="W216" i="15"/>
  <c r="I241" i="15"/>
  <c r="Q241" i="15"/>
  <c r="W52" i="16"/>
  <c r="C71" i="16"/>
  <c r="K71" i="16"/>
  <c r="S71" i="16"/>
  <c r="B103" i="16"/>
  <c r="B166" i="4" s="1"/>
  <c r="J103" i="16"/>
  <c r="J166" i="4" s="1"/>
  <c r="R103" i="16"/>
  <c r="R166" i="4" s="1"/>
  <c r="C5" i="17"/>
  <c r="K5" i="17"/>
  <c r="K171" i="17" s="1"/>
  <c r="S5" i="17"/>
  <c r="S217" i="18" s="1"/>
  <c r="M226" i="17"/>
  <c r="M217" i="17" s="1"/>
  <c r="M226" i="19"/>
  <c r="E163" i="17"/>
  <c r="M163" i="17"/>
  <c r="U163" i="17"/>
  <c r="G164" i="17"/>
  <c r="O164" i="17"/>
  <c r="W164" i="17"/>
  <c r="E167" i="17"/>
  <c r="M167" i="17"/>
  <c r="U167" i="17"/>
  <c r="O168" i="17"/>
  <c r="W168" i="17"/>
  <c r="M171" i="17"/>
  <c r="U171" i="17"/>
  <c r="G172" i="17"/>
  <c r="O172" i="17"/>
  <c r="W172" i="17"/>
  <c r="E175" i="17"/>
  <c r="M175" i="17"/>
  <c r="U175" i="17"/>
  <c r="C184" i="17"/>
  <c r="K184" i="17"/>
  <c r="S184" i="17"/>
  <c r="G190" i="17"/>
  <c r="O190" i="17"/>
  <c r="W190" i="17"/>
  <c r="I203" i="17"/>
  <c r="R203" i="17"/>
  <c r="H209" i="17"/>
  <c r="Q209" i="17"/>
  <c r="B240" i="17"/>
  <c r="R240" i="17"/>
  <c r="F226" i="18"/>
  <c r="N226" i="18"/>
  <c r="B237" i="18"/>
  <c r="J237" i="18"/>
  <c r="R237" i="18"/>
  <c r="F115" i="15"/>
  <c r="N115" i="15"/>
  <c r="V115" i="15"/>
  <c r="D5" i="17"/>
  <c r="D217" i="19" s="1"/>
  <c r="L5" i="17"/>
  <c r="D240" i="17"/>
  <c r="L240" i="17"/>
  <c r="T240" i="17"/>
  <c r="B161" i="17"/>
  <c r="J161" i="17"/>
  <c r="F163" i="17"/>
  <c r="N163" i="17"/>
  <c r="V163" i="17"/>
  <c r="B165" i="17"/>
  <c r="J165" i="17"/>
  <c r="N167" i="17"/>
  <c r="V167" i="17"/>
  <c r="B169" i="17"/>
  <c r="J169" i="17"/>
  <c r="F171" i="17"/>
  <c r="N171" i="17"/>
  <c r="V171" i="17"/>
  <c r="L184" i="17"/>
  <c r="P190" i="17"/>
  <c r="J203" i="17"/>
  <c r="S203" i="17"/>
  <c r="I209" i="17"/>
  <c r="S209" i="17"/>
  <c r="F229" i="17"/>
  <c r="N229" i="17"/>
  <c r="V229" i="17"/>
  <c r="C240" i="17"/>
  <c r="K240" i="17"/>
  <c r="S240" i="17"/>
  <c r="E240" i="17"/>
  <c r="M240" i="17"/>
  <c r="U240" i="17"/>
  <c r="G115" i="15"/>
  <c r="O115" i="15"/>
  <c r="W115" i="15"/>
  <c r="W226" i="17"/>
  <c r="W217" i="17" s="1"/>
  <c r="W226" i="19"/>
  <c r="E162" i="17"/>
  <c r="M162" i="17"/>
  <c r="U162" i="17"/>
  <c r="G163" i="17"/>
  <c r="O163" i="17"/>
  <c r="W163" i="17"/>
  <c r="E166" i="17"/>
  <c r="M166" i="17"/>
  <c r="U166" i="17"/>
  <c r="O167" i="17"/>
  <c r="W167" i="17"/>
  <c r="E170" i="17"/>
  <c r="M170" i="17"/>
  <c r="U170" i="17"/>
  <c r="G171" i="17"/>
  <c r="O171" i="17"/>
  <c r="W171" i="17"/>
  <c r="E184" i="17"/>
  <c r="M184" i="17"/>
  <c r="U184" i="17"/>
  <c r="I190" i="17"/>
  <c r="Q190" i="17"/>
  <c r="B203" i="17"/>
  <c r="K203" i="17"/>
  <c r="T203" i="17"/>
  <c r="K209" i="17"/>
  <c r="T209" i="17"/>
  <c r="G229" i="17"/>
  <c r="O229" i="17"/>
  <c r="W229" i="17"/>
  <c r="I229" i="17"/>
  <c r="Q229" i="17"/>
  <c r="H226" i="18"/>
  <c r="P226" i="18"/>
  <c r="C173" i="18"/>
  <c r="C169" i="18"/>
  <c r="G226" i="18"/>
  <c r="G171" i="18"/>
  <c r="O226" i="18"/>
  <c r="O171" i="18"/>
  <c r="W226" i="18"/>
  <c r="W171" i="18"/>
  <c r="I235" i="18"/>
  <c r="Q235" i="18"/>
  <c r="C237" i="18"/>
  <c r="K237" i="18"/>
  <c r="S237" i="18"/>
  <c r="E203" i="18"/>
  <c r="E246" i="18"/>
  <c r="M203" i="18"/>
  <c r="M246" i="18"/>
  <c r="U203" i="18"/>
  <c r="U246" i="18"/>
  <c r="G209" i="18"/>
  <c r="G248" i="18"/>
  <c r="O209" i="18"/>
  <c r="O248" i="18"/>
  <c r="W209" i="18"/>
  <c r="W248" i="18"/>
  <c r="C161" i="18"/>
  <c r="O163" i="18"/>
  <c r="W163" i="18"/>
  <c r="C165" i="18"/>
  <c r="K165" i="18"/>
  <c r="G167" i="18"/>
  <c r="O167" i="18"/>
  <c r="W167" i="18"/>
  <c r="K172" i="18"/>
  <c r="T172" i="18"/>
  <c r="G173" i="18"/>
  <c r="P175" i="18"/>
  <c r="F184" i="18"/>
  <c r="Q184" i="18"/>
  <c r="R190" i="18"/>
  <c r="N203" i="18"/>
  <c r="V226" i="18"/>
  <c r="P217" i="19"/>
  <c r="G173" i="19"/>
  <c r="G169" i="19"/>
  <c r="G165" i="19"/>
  <c r="G171" i="19"/>
  <c r="G167" i="19"/>
  <c r="O217" i="19"/>
  <c r="O173" i="19"/>
  <c r="O169" i="19"/>
  <c r="O165" i="19"/>
  <c r="O171" i="19"/>
  <c r="O167" i="19"/>
  <c r="W173" i="19"/>
  <c r="W169" i="19"/>
  <c r="W165" i="19"/>
  <c r="W217" i="19"/>
  <c r="W171" i="19"/>
  <c r="W167" i="19"/>
  <c r="K235" i="19"/>
  <c r="M237" i="19"/>
  <c r="U237" i="19"/>
  <c r="B235" i="18"/>
  <c r="J235" i="18"/>
  <c r="R235" i="18"/>
  <c r="D190" i="18"/>
  <c r="D237" i="18"/>
  <c r="L190" i="18"/>
  <c r="L237" i="18"/>
  <c r="T190" i="18"/>
  <c r="T237" i="18"/>
  <c r="H209" i="18"/>
  <c r="H248" i="18"/>
  <c r="P209" i="18"/>
  <c r="P248" i="18"/>
  <c r="T161" i="18"/>
  <c r="H163" i="18"/>
  <c r="P163" i="18"/>
  <c r="T165" i="18"/>
  <c r="H167" i="18"/>
  <c r="P167" i="18"/>
  <c r="W169" i="18"/>
  <c r="P171" i="18"/>
  <c r="C172" i="18"/>
  <c r="H173" i="18"/>
  <c r="G174" i="18"/>
  <c r="T178" i="18"/>
  <c r="R184" i="18"/>
  <c r="S190" i="18"/>
  <c r="P203" i="18"/>
  <c r="B209" i="18"/>
  <c r="B246" i="18"/>
  <c r="Q167" i="19"/>
  <c r="Q176" i="19"/>
  <c r="Q168" i="19"/>
  <c r="H226" i="19"/>
  <c r="N237" i="19"/>
  <c r="V237" i="19"/>
  <c r="Q169" i="19"/>
  <c r="O197" i="19"/>
  <c r="C77" i="20"/>
  <c r="C168" i="4" s="1"/>
  <c r="E5" i="18"/>
  <c r="E166" i="18" s="1"/>
  <c r="M5" i="18"/>
  <c r="M166" i="18" s="1"/>
  <c r="U5" i="18"/>
  <c r="U171" i="18" s="1"/>
  <c r="I226" i="18"/>
  <c r="Q226" i="18"/>
  <c r="C235" i="18"/>
  <c r="K235" i="18"/>
  <c r="S235" i="18"/>
  <c r="E237" i="18"/>
  <c r="M237" i="18"/>
  <c r="U237" i="18"/>
  <c r="G246" i="18"/>
  <c r="G203" i="18"/>
  <c r="O246" i="18"/>
  <c r="O203" i="18"/>
  <c r="W246" i="18"/>
  <c r="W203" i="18"/>
  <c r="I209" i="18"/>
  <c r="I248" i="18"/>
  <c r="Q209" i="18"/>
  <c r="Q248" i="18"/>
  <c r="G162" i="18"/>
  <c r="O162" i="18"/>
  <c r="W162" i="18"/>
  <c r="C164" i="18"/>
  <c r="G166" i="18"/>
  <c r="O166" i="18"/>
  <c r="W166" i="18"/>
  <c r="C168" i="18"/>
  <c r="K170" i="18"/>
  <c r="T170" i="18"/>
  <c r="H171" i="18"/>
  <c r="T173" i="18"/>
  <c r="S174" i="18"/>
  <c r="H175" i="18"/>
  <c r="S175" i="18"/>
  <c r="I184" i="18"/>
  <c r="S184" i="18"/>
  <c r="J190" i="18"/>
  <c r="U190" i="18"/>
  <c r="V203" i="18"/>
  <c r="D209" i="18"/>
  <c r="J246" i="18"/>
  <c r="F248" i="18"/>
  <c r="I226" i="19"/>
  <c r="E185" i="19"/>
  <c r="E191" i="19"/>
  <c r="E187" i="19"/>
  <c r="E183" i="19"/>
  <c r="E229" i="19"/>
  <c r="W237" i="19"/>
  <c r="M192" i="19"/>
  <c r="C203" i="19"/>
  <c r="W153" i="22"/>
  <c r="F5" i="18"/>
  <c r="N5" i="18"/>
  <c r="N166" i="18" s="1"/>
  <c r="V5" i="18"/>
  <c r="V171" i="18" s="1"/>
  <c r="B226" i="18"/>
  <c r="J226" i="18"/>
  <c r="R226" i="18"/>
  <c r="D235" i="18"/>
  <c r="L235" i="18"/>
  <c r="T235" i="18"/>
  <c r="F237" i="18"/>
  <c r="N237" i="18"/>
  <c r="V237" i="18"/>
  <c r="H162" i="18"/>
  <c r="P162" i="18"/>
  <c r="T164" i="18"/>
  <c r="H166" i="18"/>
  <c r="P166" i="18"/>
  <c r="T168" i="18"/>
  <c r="C170" i="18"/>
  <c r="T174" i="18"/>
  <c r="T175" i="18"/>
  <c r="J184" i="18"/>
  <c r="T184" i="18"/>
  <c r="K190" i="18"/>
  <c r="V190" i="18"/>
  <c r="J209" i="18"/>
  <c r="T217" i="18"/>
  <c r="B223" i="18"/>
  <c r="R246" i="18"/>
  <c r="N248" i="18"/>
  <c r="B226" i="19"/>
  <c r="J226" i="19"/>
  <c r="Q165" i="19"/>
  <c r="G172" i="19"/>
  <c r="E188" i="19"/>
  <c r="U192" i="19"/>
  <c r="G217" i="18"/>
  <c r="G175" i="18"/>
  <c r="O217" i="18"/>
  <c r="O175" i="18"/>
  <c r="W217" i="18"/>
  <c r="W175" i="18"/>
  <c r="C226" i="18"/>
  <c r="K226" i="18"/>
  <c r="S226" i="18"/>
  <c r="E235" i="18"/>
  <c r="E184" i="18"/>
  <c r="M235" i="18"/>
  <c r="M184" i="18"/>
  <c r="U235" i="18"/>
  <c r="U184" i="18"/>
  <c r="G237" i="18"/>
  <c r="O237" i="18"/>
  <c r="W237" i="18"/>
  <c r="I246" i="18"/>
  <c r="I203" i="18"/>
  <c r="Q246" i="18"/>
  <c r="Q203" i="18"/>
  <c r="C248" i="18"/>
  <c r="C209" i="18"/>
  <c r="K248" i="18"/>
  <c r="K209" i="18"/>
  <c r="S248" i="18"/>
  <c r="S209" i="18"/>
  <c r="G161" i="18"/>
  <c r="O161" i="18"/>
  <c r="W161" i="18"/>
  <c r="C163" i="18"/>
  <c r="K163" i="18"/>
  <c r="S163" i="18"/>
  <c r="G165" i="18"/>
  <c r="O165" i="18"/>
  <c r="W165" i="18"/>
  <c r="C167" i="18"/>
  <c r="W170" i="18"/>
  <c r="S171" i="18"/>
  <c r="O172" i="18"/>
  <c r="W173" i="18"/>
  <c r="K175" i="18"/>
  <c r="K184" i="18"/>
  <c r="V184" i="18"/>
  <c r="B190" i="18"/>
  <c r="M190" i="18"/>
  <c r="W190" i="18"/>
  <c r="F197" i="18"/>
  <c r="N197" i="18"/>
  <c r="V197" i="18"/>
  <c r="H197" i="18"/>
  <c r="P197" i="18"/>
  <c r="L209" i="18"/>
  <c r="N235" i="18"/>
  <c r="V248" i="18"/>
  <c r="C226" i="19"/>
  <c r="C171" i="19"/>
  <c r="C5" i="19"/>
  <c r="K226" i="19"/>
  <c r="K5" i="19"/>
  <c r="K171" i="19" s="1"/>
  <c r="S226" i="19"/>
  <c r="S5" i="19"/>
  <c r="M185" i="19"/>
  <c r="M191" i="19"/>
  <c r="M187" i="19"/>
  <c r="M183" i="19"/>
  <c r="G235" i="19"/>
  <c r="G61" i="19"/>
  <c r="O61" i="19"/>
  <c r="O190" i="19" s="1"/>
  <c r="O235" i="19"/>
  <c r="W235" i="19"/>
  <c r="W61" i="19"/>
  <c r="W184" i="19" s="1"/>
  <c r="I237" i="19"/>
  <c r="Q237" i="19"/>
  <c r="K203" i="19"/>
  <c r="K246" i="19"/>
  <c r="S203" i="19"/>
  <c r="S246" i="19"/>
  <c r="E248" i="19"/>
  <c r="E209" i="19"/>
  <c r="M248" i="19"/>
  <c r="M209" i="19"/>
  <c r="O172" i="19"/>
  <c r="G176" i="19"/>
  <c r="E184" i="19"/>
  <c r="M188" i="19"/>
  <c r="H217" i="18"/>
  <c r="H174" i="18"/>
  <c r="P217" i="18"/>
  <c r="P174" i="18"/>
  <c r="D226" i="18"/>
  <c r="L226" i="18"/>
  <c r="T226" i="18"/>
  <c r="H237" i="18"/>
  <c r="P237" i="18"/>
  <c r="H161" i="18"/>
  <c r="P161" i="18"/>
  <c r="T163" i="18"/>
  <c r="H165" i="18"/>
  <c r="P165" i="18"/>
  <c r="B166" i="18"/>
  <c r="J166" i="18"/>
  <c r="T167" i="18"/>
  <c r="O170" i="18"/>
  <c r="B171" i="18"/>
  <c r="K171" i="18"/>
  <c r="T171" i="18"/>
  <c r="G172" i="18"/>
  <c r="P172" i="18"/>
  <c r="L174" i="18"/>
  <c r="W174" i="18"/>
  <c r="B184" i="18"/>
  <c r="L184" i="18"/>
  <c r="C190" i="18"/>
  <c r="N190" i="18"/>
  <c r="R209" i="18"/>
  <c r="J223" i="18"/>
  <c r="L226" i="19"/>
  <c r="T226" i="19"/>
  <c r="H235" i="19"/>
  <c r="G168" i="19"/>
  <c r="W172" i="19"/>
  <c r="O176" i="19"/>
  <c r="M184" i="19"/>
  <c r="U209" i="19"/>
  <c r="E194" i="21"/>
  <c r="I5" i="18"/>
  <c r="I171" i="18" s="1"/>
  <c r="Q5" i="18"/>
  <c r="Q171" i="18" s="1"/>
  <c r="E226" i="18"/>
  <c r="M226" i="18"/>
  <c r="U226" i="18"/>
  <c r="G235" i="18"/>
  <c r="O235" i="18"/>
  <c r="W235" i="18"/>
  <c r="I237" i="18"/>
  <c r="I190" i="18"/>
  <c r="Q237" i="18"/>
  <c r="Q190" i="18"/>
  <c r="C203" i="18"/>
  <c r="C246" i="18"/>
  <c r="K203" i="18"/>
  <c r="K246" i="18"/>
  <c r="S203" i="18"/>
  <c r="S246" i="18"/>
  <c r="E248" i="18"/>
  <c r="E209" i="18"/>
  <c r="M248" i="18"/>
  <c r="M209" i="18"/>
  <c r="U248" i="18"/>
  <c r="U209" i="18"/>
  <c r="C162" i="18"/>
  <c r="K162" i="18"/>
  <c r="S162" i="18"/>
  <c r="G164" i="18"/>
  <c r="O164" i="18"/>
  <c r="W164" i="18"/>
  <c r="C166" i="18"/>
  <c r="K166" i="18"/>
  <c r="S166" i="18"/>
  <c r="G168" i="18"/>
  <c r="O168" i="18"/>
  <c r="W168" i="18"/>
  <c r="T169" i="18"/>
  <c r="G170" i="18"/>
  <c r="P170" i="18"/>
  <c r="C171" i="18"/>
  <c r="H172" i="18"/>
  <c r="O173" i="18"/>
  <c r="C174" i="18"/>
  <c r="C175" i="18"/>
  <c r="I178" i="18"/>
  <c r="Q178" i="18"/>
  <c r="C184" i="18"/>
  <c r="E190" i="18"/>
  <c r="O190" i="18"/>
  <c r="F203" i="18"/>
  <c r="T209" i="18"/>
  <c r="I167" i="19"/>
  <c r="I176" i="19"/>
  <c r="I172" i="19"/>
  <c r="I168" i="19"/>
  <c r="I217" i="19"/>
  <c r="E176" i="19"/>
  <c r="E172" i="19"/>
  <c r="E168" i="19"/>
  <c r="E217" i="19"/>
  <c r="E173" i="19"/>
  <c r="E169" i="19"/>
  <c r="E165" i="19"/>
  <c r="M176" i="19"/>
  <c r="M172" i="19"/>
  <c r="M168" i="19"/>
  <c r="M217" i="19"/>
  <c r="M173" i="19"/>
  <c r="M169" i="19"/>
  <c r="M165" i="19"/>
  <c r="M160" i="19" s="1"/>
  <c r="U226" i="19"/>
  <c r="U229" i="19"/>
  <c r="U185" i="19"/>
  <c r="U191" i="19"/>
  <c r="U178" i="19" s="1"/>
  <c r="U187" i="19"/>
  <c r="U183" i="19"/>
  <c r="I235" i="19"/>
  <c r="C237" i="19"/>
  <c r="K237" i="19"/>
  <c r="S237" i="19"/>
  <c r="O168" i="19"/>
  <c r="I173" i="19"/>
  <c r="W176" i="19"/>
  <c r="U184" i="19"/>
  <c r="R5" i="18"/>
  <c r="R166" i="18" s="1"/>
  <c r="H184" i="18"/>
  <c r="H235" i="18"/>
  <c r="P184" i="18"/>
  <c r="P235" i="18"/>
  <c r="D203" i="18"/>
  <c r="D246" i="18"/>
  <c r="L203" i="18"/>
  <c r="L246" i="18"/>
  <c r="T203" i="18"/>
  <c r="T246" i="18"/>
  <c r="D162" i="18"/>
  <c r="H164" i="18"/>
  <c r="P164" i="18"/>
  <c r="D166" i="18"/>
  <c r="T166" i="18"/>
  <c r="H168" i="18"/>
  <c r="P168" i="18"/>
  <c r="H170" i="18"/>
  <c r="S172" i="18"/>
  <c r="P173" i="18"/>
  <c r="O174" i="18"/>
  <c r="D184" i="18"/>
  <c r="F190" i="18"/>
  <c r="P190" i="18"/>
  <c r="H203" i="18"/>
  <c r="J235" i="19"/>
  <c r="D237" i="19"/>
  <c r="L237" i="19"/>
  <c r="T237" i="19"/>
  <c r="W168" i="19"/>
  <c r="Q173" i="19"/>
  <c r="Q217" i="19"/>
  <c r="E141" i="22"/>
  <c r="E132" i="22" s="1"/>
  <c r="E192" i="22"/>
  <c r="M192" i="22"/>
  <c r="M141" i="22"/>
  <c r="M132" i="22" s="1"/>
  <c r="U192" i="22"/>
  <c r="U141" i="22"/>
  <c r="G201" i="22"/>
  <c r="G153" i="22"/>
  <c r="O201" i="22"/>
  <c r="O153" i="22"/>
  <c r="I202" i="22"/>
  <c r="I157" i="22"/>
  <c r="Q202" i="22"/>
  <c r="Q157" i="22"/>
  <c r="C203" i="22"/>
  <c r="C160" i="22"/>
  <c r="K203" i="22"/>
  <c r="K160" i="22"/>
  <c r="S203" i="22"/>
  <c r="S160" i="22"/>
  <c r="E211" i="22"/>
  <c r="E171" i="22"/>
  <c r="M211" i="22"/>
  <c r="M171" i="22"/>
  <c r="U171" i="22"/>
  <c r="U211" i="22"/>
  <c r="G213" i="22"/>
  <c r="G175" i="22"/>
  <c r="O213" i="22"/>
  <c r="O175" i="22"/>
  <c r="W213" i="22"/>
  <c r="W175" i="22"/>
  <c r="I146" i="22"/>
  <c r="B5" i="19"/>
  <c r="J5" i="19"/>
  <c r="J171" i="19" s="1"/>
  <c r="R5" i="19"/>
  <c r="R171" i="19" s="1"/>
  <c r="F61" i="19"/>
  <c r="F184" i="19" s="1"/>
  <c r="N61" i="19"/>
  <c r="N184" i="19" s="1"/>
  <c r="V61" i="19"/>
  <c r="V184" i="19" s="1"/>
  <c r="B237" i="19"/>
  <c r="J237" i="19"/>
  <c r="R237" i="19"/>
  <c r="H168" i="19"/>
  <c r="P168" i="19"/>
  <c r="H172" i="19"/>
  <c r="P172" i="19"/>
  <c r="H176" i="19"/>
  <c r="P176" i="19"/>
  <c r="D183" i="19"/>
  <c r="L183" i="19"/>
  <c r="T183" i="19"/>
  <c r="D187" i="19"/>
  <c r="L187" i="19"/>
  <c r="T187" i="19"/>
  <c r="D191" i="19"/>
  <c r="L191" i="19"/>
  <c r="T191" i="19"/>
  <c r="J197" i="19"/>
  <c r="R197" i="19"/>
  <c r="D203" i="19"/>
  <c r="M203" i="19"/>
  <c r="W203" i="19"/>
  <c r="D209" i="19"/>
  <c r="V209" i="19"/>
  <c r="E226" i="19"/>
  <c r="O226" i="19"/>
  <c r="C235" i="19"/>
  <c r="F237" i="19"/>
  <c r="P237" i="19"/>
  <c r="O248" i="19"/>
  <c r="K51" i="20"/>
  <c r="E51" i="20"/>
  <c r="E77" i="20"/>
  <c r="E168" i="4" s="1"/>
  <c r="M51" i="20"/>
  <c r="U51" i="20"/>
  <c r="Q71" i="20"/>
  <c r="R175" i="21"/>
  <c r="L183" i="21"/>
  <c r="B132" i="22"/>
  <c r="E203" i="19"/>
  <c r="N209" i="19"/>
  <c r="W209" i="19"/>
  <c r="G226" i="19"/>
  <c r="P226" i="19"/>
  <c r="D235" i="19"/>
  <c r="P235" i="19"/>
  <c r="G237" i="19"/>
  <c r="Q248" i="19"/>
  <c r="H192" i="21"/>
  <c r="H183" i="21" s="1"/>
  <c r="H141" i="21"/>
  <c r="H132" i="21" s="1"/>
  <c r="P192" i="21"/>
  <c r="P183" i="21" s="1"/>
  <c r="P141" i="21"/>
  <c r="P132" i="21" s="1"/>
  <c r="D202" i="21"/>
  <c r="D194" i="21" s="1"/>
  <c r="D157" i="21"/>
  <c r="L202" i="21"/>
  <c r="L194" i="21" s="1"/>
  <c r="L157" i="21"/>
  <c r="T202" i="21"/>
  <c r="T194" i="21" s="1"/>
  <c r="T157" i="21"/>
  <c r="F203" i="21"/>
  <c r="F160" i="21"/>
  <c r="N203" i="21"/>
  <c r="N160" i="21"/>
  <c r="V203" i="21"/>
  <c r="V160" i="21"/>
  <c r="H171" i="21"/>
  <c r="H211" i="21"/>
  <c r="H205" i="21" s="1"/>
  <c r="P171" i="21"/>
  <c r="P211" i="21"/>
  <c r="P205" i="21" s="1"/>
  <c r="N132" i="21"/>
  <c r="B153" i="21"/>
  <c r="M165" i="22"/>
  <c r="L217" i="19"/>
  <c r="T217" i="19"/>
  <c r="F226" i="19"/>
  <c r="N226" i="19"/>
  <c r="V226" i="19"/>
  <c r="H61" i="19"/>
  <c r="H190" i="19" s="1"/>
  <c r="P61" i="19"/>
  <c r="P190" i="19" s="1"/>
  <c r="D165" i="19"/>
  <c r="D160" i="19" s="1"/>
  <c r="L165" i="19"/>
  <c r="T165" i="19"/>
  <c r="T160" i="19" s="1"/>
  <c r="H167" i="19"/>
  <c r="P167" i="19"/>
  <c r="D169" i="19"/>
  <c r="L169" i="19"/>
  <c r="T169" i="19"/>
  <c r="H171" i="19"/>
  <c r="D173" i="19"/>
  <c r="L173" i="19"/>
  <c r="T173" i="19"/>
  <c r="D190" i="19"/>
  <c r="L190" i="19"/>
  <c r="T190" i="19"/>
  <c r="G203" i="19"/>
  <c r="P203" i="19"/>
  <c r="F209" i="19"/>
  <c r="Q226" i="19"/>
  <c r="Q235" i="19"/>
  <c r="H237" i="19"/>
  <c r="F246" i="19"/>
  <c r="V246" i="19"/>
  <c r="B248" i="19"/>
  <c r="R248" i="19"/>
  <c r="K77" i="20"/>
  <c r="K168" i="4" s="1"/>
  <c r="J153" i="21"/>
  <c r="F183" i="21"/>
  <c r="N183" i="21"/>
  <c r="V183" i="21"/>
  <c r="C205" i="21"/>
  <c r="K205" i="21"/>
  <c r="S205" i="21"/>
  <c r="B213" i="21"/>
  <c r="B205" i="21" s="1"/>
  <c r="C146" i="22"/>
  <c r="K146" i="22"/>
  <c r="S146" i="22"/>
  <c r="U5" i="19"/>
  <c r="I61" i="19"/>
  <c r="Q61" i="19"/>
  <c r="I171" i="19"/>
  <c r="M190" i="19"/>
  <c r="U190" i="19"/>
  <c r="H203" i="19"/>
  <c r="Q203" i="19"/>
  <c r="G209" i="19"/>
  <c r="P209" i="19"/>
  <c r="R226" i="19"/>
  <c r="R235" i="19"/>
  <c r="S248" i="19"/>
  <c r="S51" i="20"/>
  <c r="S77" i="20"/>
  <c r="S168" i="4" s="1"/>
  <c r="H146" i="21"/>
  <c r="P146" i="21"/>
  <c r="R153" i="21"/>
  <c r="G183" i="21"/>
  <c r="O183" i="21"/>
  <c r="W183" i="21"/>
  <c r="G165" i="22"/>
  <c r="O165" i="22"/>
  <c r="W165" i="22"/>
  <c r="E165" i="22"/>
  <c r="F5" i="19"/>
  <c r="N5" i="19"/>
  <c r="V5" i="19"/>
  <c r="B61" i="19"/>
  <c r="J61" i="19"/>
  <c r="R61" i="19"/>
  <c r="R184" i="19" s="1"/>
  <c r="D168" i="19"/>
  <c r="L168" i="19"/>
  <c r="T168" i="19"/>
  <c r="D172" i="19"/>
  <c r="L172" i="19"/>
  <c r="L160" i="19" s="1"/>
  <c r="T172" i="19"/>
  <c r="D176" i="19"/>
  <c r="L176" i="19"/>
  <c r="T176" i="19"/>
  <c r="D185" i="19"/>
  <c r="L185" i="19"/>
  <c r="T185" i="19"/>
  <c r="N190" i="19"/>
  <c r="I203" i="19"/>
  <c r="R203" i="19"/>
  <c r="H209" i="19"/>
  <c r="S235" i="19"/>
  <c r="G70" i="20"/>
  <c r="I132" i="21"/>
  <c r="E132" i="21"/>
  <c r="M132" i="21"/>
  <c r="U132" i="21"/>
  <c r="B194" i="21"/>
  <c r="J194" i="21"/>
  <c r="R194" i="21"/>
  <c r="E146" i="22"/>
  <c r="M146" i="22"/>
  <c r="U146" i="22"/>
  <c r="C61" i="19"/>
  <c r="K61" i="19"/>
  <c r="K190" i="19" s="1"/>
  <c r="S61" i="19"/>
  <c r="S190" i="19" s="1"/>
  <c r="E235" i="19"/>
  <c r="M235" i="19"/>
  <c r="U235" i="19"/>
  <c r="K184" i="19"/>
  <c r="W190" i="19"/>
  <c r="J203" i="19"/>
  <c r="I209" i="19"/>
  <c r="T229" i="19"/>
  <c r="T235" i="19"/>
  <c r="C51" i="20"/>
  <c r="E69" i="20"/>
  <c r="B146" i="21"/>
  <c r="J146" i="21"/>
  <c r="R146" i="21"/>
  <c r="D165" i="21"/>
  <c r="L165" i="21"/>
  <c r="T165" i="21"/>
  <c r="I183" i="21"/>
  <c r="Q183" i="21"/>
  <c r="C183" i="21"/>
  <c r="K183" i="21"/>
  <c r="S183" i="21"/>
  <c r="C194" i="21"/>
  <c r="K194" i="21"/>
  <c r="S194" i="21"/>
  <c r="D205" i="21"/>
  <c r="L205" i="21"/>
  <c r="T205" i="21"/>
  <c r="U132" i="22"/>
  <c r="I165" i="22"/>
  <c r="Q165" i="22"/>
  <c r="F235" i="19"/>
  <c r="N235" i="19"/>
  <c r="V235" i="19"/>
  <c r="H165" i="19"/>
  <c r="P165" i="19"/>
  <c r="D167" i="19"/>
  <c r="L167" i="19"/>
  <c r="T167" i="19"/>
  <c r="H169" i="19"/>
  <c r="P169" i="19"/>
  <c r="D171" i="19"/>
  <c r="L171" i="19"/>
  <c r="T171" i="19"/>
  <c r="P173" i="19"/>
  <c r="D188" i="19"/>
  <c r="L188" i="19"/>
  <c r="T188" i="19"/>
  <c r="L192" i="19"/>
  <c r="B203" i="19"/>
  <c r="T203" i="19"/>
  <c r="T209" i="19"/>
  <c r="N246" i="19"/>
  <c r="J248" i="19"/>
  <c r="G146" i="22"/>
  <c r="O146" i="22"/>
  <c r="W146" i="22"/>
  <c r="B51" i="20"/>
  <c r="J51" i="20"/>
  <c r="R51" i="20"/>
  <c r="F69" i="20"/>
  <c r="N69" i="20"/>
  <c r="V69" i="20"/>
  <c r="H70" i="20"/>
  <c r="P70" i="20"/>
  <c r="B71" i="20"/>
  <c r="J71" i="20"/>
  <c r="R71" i="20"/>
  <c r="D77" i="20"/>
  <c r="D168" i="4" s="1"/>
  <c r="V78" i="20"/>
  <c r="V169" i="4" s="1"/>
  <c r="H79" i="20"/>
  <c r="H170" i="4" s="1"/>
  <c r="P79" i="20"/>
  <c r="P170" i="4" s="1"/>
  <c r="C153" i="21"/>
  <c r="K153" i="21"/>
  <c r="S153" i="21"/>
  <c r="I160" i="21"/>
  <c r="Q160" i="21"/>
  <c r="C171" i="21"/>
  <c r="K171" i="21"/>
  <c r="S171" i="21"/>
  <c r="C175" i="21"/>
  <c r="K175" i="21"/>
  <c r="S175" i="21"/>
  <c r="E192" i="21"/>
  <c r="E183" i="21" s="1"/>
  <c r="M192" i="21"/>
  <c r="M183" i="21" s="1"/>
  <c r="U192" i="21"/>
  <c r="U183" i="21" s="1"/>
  <c r="E201" i="21"/>
  <c r="M201" i="21"/>
  <c r="M194" i="21" s="1"/>
  <c r="U201" i="21"/>
  <c r="U194" i="21" s="1"/>
  <c r="G202" i="21"/>
  <c r="O202" i="21"/>
  <c r="W202" i="21"/>
  <c r="G211" i="21"/>
  <c r="G205" i="21" s="1"/>
  <c r="O211" i="21"/>
  <c r="O205" i="21" s="1"/>
  <c r="W211" i="21"/>
  <c r="W205" i="21" s="1"/>
  <c r="F192" i="22"/>
  <c r="N192" i="22"/>
  <c r="V192" i="22"/>
  <c r="H201" i="22"/>
  <c r="P201" i="22"/>
  <c r="B202" i="22"/>
  <c r="J202" i="22"/>
  <c r="R202" i="22"/>
  <c r="D203" i="22"/>
  <c r="L203" i="22"/>
  <c r="T203" i="22"/>
  <c r="F171" i="22"/>
  <c r="F211" i="22"/>
  <c r="N171" i="22"/>
  <c r="N211" i="22"/>
  <c r="V171" i="22"/>
  <c r="V211" i="22"/>
  <c r="H213" i="22"/>
  <c r="H175" i="22"/>
  <c r="P213" i="22"/>
  <c r="P175" i="22"/>
  <c r="H153" i="22"/>
  <c r="P153" i="22"/>
  <c r="O171" i="22"/>
  <c r="C175" i="22"/>
  <c r="G192" i="22"/>
  <c r="Q203" i="22"/>
  <c r="F137" i="23"/>
  <c r="F143" i="23"/>
  <c r="F139" i="23"/>
  <c r="V137" i="23"/>
  <c r="V143" i="23"/>
  <c r="V139" i="23"/>
  <c r="H143" i="23"/>
  <c r="H139" i="23"/>
  <c r="H144" i="23"/>
  <c r="H140" i="23"/>
  <c r="P192" i="23"/>
  <c r="P183" i="23" s="1"/>
  <c r="P5" i="23"/>
  <c r="B161" i="23"/>
  <c r="B158" i="23"/>
  <c r="B154" i="23"/>
  <c r="B146" i="23" s="1"/>
  <c r="B201" i="23"/>
  <c r="B194" i="23" s="1"/>
  <c r="B153" i="23"/>
  <c r="J201" i="23"/>
  <c r="R201" i="23"/>
  <c r="D202" i="23"/>
  <c r="D157" i="23"/>
  <c r="L202" i="23"/>
  <c r="T202" i="23"/>
  <c r="F203" i="23"/>
  <c r="F160" i="23"/>
  <c r="N203" i="23"/>
  <c r="N194" i="23" s="1"/>
  <c r="V203" i="23"/>
  <c r="V160" i="23"/>
  <c r="J99" i="23"/>
  <c r="J171" i="23" s="1"/>
  <c r="R211" i="23"/>
  <c r="R205" i="23" s="1"/>
  <c r="R99" i="23"/>
  <c r="D213" i="23"/>
  <c r="D205" i="23" s="1"/>
  <c r="L213" i="23"/>
  <c r="L205" i="23" s="1"/>
  <c r="T213" i="23"/>
  <c r="T205" i="23" s="1"/>
  <c r="F144" i="23"/>
  <c r="P158" i="23"/>
  <c r="K205" i="23"/>
  <c r="B160" i="21"/>
  <c r="J160" i="21"/>
  <c r="R160" i="21"/>
  <c r="D171" i="21"/>
  <c r="L171" i="21"/>
  <c r="T171" i="21"/>
  <c r="D175" i="21"/>
  <c r="L175" i="21"/>
  <c r="T175" i="21"/>
  <c r="F201" i="21"/>
  <c r="N201" i="21"/>
  <c r="N194" i="21" s="1"/>
  <c r="V201" i="21"/>
  <c r="V194" i="21" s="1"/>
  <c r="H202" i="21"/>
  <c r="P202" i="21"/>
  <c r="I201" i="22"/>
  <c r="Q201" i="22"/>
  <c r="C202" i="22"/>
  <c r="K202" i="22"/>
  <c r="S202" i="22"/>
  <c r="E203" i="22"/>
  <c r="M203" i="22"/>
  <c r="U203" i="22"/>
  <c r="I153" i="22"/>
  <c r="Q153" i="22"/>
  <c r="G160" i="22"/>
  <c r="W160" i="22"/>
  <c r="Q175" i="22"/>
  <c r="C201" i="22"/>
  <c r="M202" i="22"/>
  <c r="E157" i="23"/>
  <c r="C205" i="23"/>
  <c r="N144" i="23"/>
  <c r="O194" i="23"/>
  <c r="B205" i="23"/>
  <c r="J211" i="23"/>
  <c r="J205" i="23" s="1"/>
  <c r="F77" i="20"/>
  <c r="F168" i="4" s="1"/>
  <c r="N77" i="20"/>
  <c r="N168" i="4" s="1"/>
  <c r="V77" i="20"/>
  <c r="V168" i="4" s="1"/>
  <c r="I141" i="21"/>
  <c r="Q141" i="21"/>
  <c r="Q132" i="21" s="1"/>
  <c r="E157" i="21"/>
  <c r="M157" i="21"/>
  <c r="U157" i="21"/>
  <c r="C160" i="21"/>
  <c r="K160" i="21"/>
  <c r="S160" i="21"/>
  <c r="E171" i="21"/>
  <c r="M171" i="21"/>
  <c r="U171" i="21"/>
  <c r="E175" i="21"/>
  <c r="M175" i="21"/>
  <c r="U175" i="21"/>
  <c r="G201" i="21"/>
  <c r="O201" i="21"/>
  <c r="W201" i="21"/>
  <c r="I202" i="21"/>
  <c r="Q202" i="21"/>
  <c r="I211" i="21"/>
  <c r="I205" i="21" s="1"/>
  <c r="Q211" i="21"/>
  <c r="Q205" i="21" s="1"/>
  <c r="H192" i="22"/>
  <c r="P192" i="22"/>
  <c r="B201" i="22"/>
  <c r="J201" i="22"/>
  <c r="R201" i="22"/>
  <c r="D202" i="22"/>
  <c r="L202" i="22"/>
  <c r="T202" i="22"/>
  <c r="F203" i="22"/>
  <c r="N203" i="22"/>
  <c r="V203" i="22"/>
  <c r="H171" i="22"/>
  <c r="H211" i="22"/>
  <c r="P171" i="22"/>
  <c r="P211" i="22"/>
  <c r="B213" i="22"/>
  <c r="B175" i="22"/>
  <c r="J213" i="22"/>
  <c r="J175" i="22"/>
  <c r="R213" i="22"/>
  <c r="R175" i="22"/>
  <c r="B153" i="22"/>
  <c r="J153" i="22"/>
  <c r="R153" i="22"/>
  <c r="B157" i="22"/>
  <c r="J157" i="22"/>
  <c r="R157" i="22"/>
  <c r="S175" i="22"/>
  <c r="E201" i="22"/>
  <c r="L144" i="23"/>
  <c r="L140" i="23"/>
  <c r="L141" i="23"/>
  <c r="L137" i="23"/>
  <c r="B143" i="23"/>
  <c r="B139" i="23"/>
  <c r="B144" i="23"/>
  <c r="B140" i="23"/>
  <c r="B141" i="23"/>
  <c r="B137" i="23"/>
  <c r="J143" i="23"/>
  <c r="J139" i="23"/>
  <c r="J144" i="23"/>
  <c r="J140" i="23"/>
  <c r="J141" i="23"/>
  <c r="J137" i="23"/>
  <c r="R143" i="23"/>
  <c r="R139" i="23"/>
  <c r="R144" i="23"/>
  <c r="R140" i="23"/>
  <c r="R141" i="23"/>
  <c r="R137" i="23"/>
  <c r="H163" i="23"/>
  <c r="H155" i="23"/>
  <c r="H151" i="23"/>
  <c r="H161" i="23"/>
  <c r="H153" i="23"/>
  <c r="D201" i="23"/>
  <c r="D153" i="23"/>
  <c r="D48" i="23"/>
  <c r="L201" i="23"/>
  <c r="L48" i="23"/>
  <c r="L153" i="23" s="1"/>
  <c r="T153" i="23"/>
  <c r="T48" i="23"/>
  <c r="T201" i="23"/>
  <c r="T194" i="23" s="1"/>
  <c r="H203" i="23"/>
  <c r="H194" i="23" s="1"/>
  <c r="P203" i="23"/>
  <c r="P194" i="23" s="1"/>
  <c r="P160" i="23"/>
  <c r="B99" i="23"/>
  <c r="B171" i="23" s="1"/>
  <c r="F140" i="23"/>
  <c r="V144" i="23"/>
  <c r="G77" i="20"/>
  <c r="G168" i="4" s="1"/>
  <c r="B141" i="21"/>
  <c r="B132" i="21" s="1"/>
  <c r="J141" i="21"/>
  <c r="J132" i="21" s="1"/>
  <c r="R141" i="21"/>
  <c r="R132" i="21" s="1"/>
  <c r="D160" i="21"/>
  <c r="L160" i="21"/>
  <c r="T160" i="21"/>
  <c r="F175" i="21"/>
  <c r="N175" i="21"/>
  <c r="V175" i="21"/>
  <c r="H201" i="21"/>
  <c r="H194" i="21" s="1"/>
  <c r="P201" i="21"/>
  <c r="P194" i="21" s="1"/>
  <c r="I192" i="22"/>
  <c r="Q192" i="22"/>
  <c r="I211" i="22"/>
  <c r="Q211" i="22"/>
  <c r="O141" i="22"/>
  <c r="O132" i="22" s="1"/>
  <c r="W141" i="22"/>
  <c r="W132" i="22" s="1"/>
  <c r="K153" i="22"/>
  <c r="S153" i="22"/>
  <c r="C157" i="22"/>
  <c r="K157" i="22"/>
  <c r="S157" i="22"/>
  <c r="I160" i="22"/>
  <c r="U202" i="22"/>
  <c r="W211" i="22"/>
  <c r="I213" i="22"/>
  <c r="C143" i="23"/>
  <c r="C139" i="23"/>
  <c r="C144" i="23"/>
  <c r="C140" i="23"/>
  <c r="C137" i="23"/>
  <c r="K143" i="23"/>
  <c r="K139" i="23"/>
  <c r="K144" i="23"/>
  <c r="K140" i="23"/>
  <c r="K137" i="23"/>
  <c r="K132" i="23" s="1"/>
  <c r="S143" i="23"/>
  <c r="S139" i="23"/>
  <c r="S144" i="23"/>
  <c r="S140" i="23"/>
  <c r="S137" i="23"/>
  <c r="S132" i="23" s="1"/>
  <c r="J48" i="23"/>
  <c r="J157" i="23" s="1"/>
  <c r="E153" i="23"/>
  <c r="G175" i="23"/>
  <c r="B155" i="23"/>
  <c r="B163" i="23"/>
  <c r="R183" i="23"/>
  <c r="H192" i="23"/>
  <c r="H183" i="23" s="1"/>
  <c r="H77" i="20"/>
  <c r="H168" i="4" s="1"/>
  <c r="C141" i="21"/>
  <c r="C132" i="21" s="1"/>
  <c r="K141" i="21"/>
  <c r="K132" i="21" s="1"/>
  <c r="S141" i="21"/>
  <c r="S132" i="21" s="1"/>
  <c r="E160" i="21"/>
  <c r="M160" i="21"/>
  <c r="U160" i="21"/>
  <c r="G175" i="21"/>
  <c r="O175" i="21"/>
  <c r="W175" i="21"/>
  <c r="I201" i="21"/>
  <c r="I194" i="21" s="1"/>
  <c r="Q201" i="21"/>
  <c r="Q194" i="21" s="1"/>
  <c r="B192" i="22"/>
  <c r="J192" i="22"/>
  <c r="R192" i="22"/>
  <c r="D201" i="22"/>
  <c r="L201" i="22"/>
  <c r="T201" i="22"/>
  <c r="F202" i="22"/>
  <c r="N202" i="22"/>
  <c r="V202" i="22"/>
  <c r="H203" i="22"/>
  <c r="P203" i="22"/>
  <c r="B211" i="22"/>
  <c r="B171" i="22"/>
  <c r="J211" i="22"/>
  <c r="J171" i="22"/>
  <c r="R211" i="22"/>
  <c r="R171" i="22"/>
  <c r="D213" i="22"/>
  <c r="L213" i="22"/>
  <c r="T213" i="22"/>
  <c r="H141" i="22"/>
  <c r="H132" i="22" s="1"/>
  <c r="P141" i="22"/>
  <c r="P132" i="22" s="1"/>
  <c r="D153" i="22"/>
  <c r="L153" i="22"/>
  <c r="T153" i="22"/>
  <c r="D157" i="22"/>
  <c r="L157" i="22"/>
  <c r="T157" i="22"/>
  <c r="I171" i="22"/>
  <c r="M201" i="22"/>
  <c r="K213" i="22"/>
  <c r="N137" i="23"/>
  <c r="N143" i="23"/>
  <c r="N139" i="23"/>
  <c r="F158" i="23"/>
  <c r="F154" i="23"/>
  <c r="F163" i="23"/>
  <c r="F155" i="23"/>
  <c r="F151" i="23"/>
  <c r="V158" i="23"/>
  <c r="V154" i="23"/>
  <c r="V163" i="23"/>
  <c r="V155" i="23"/>
  <c r="V151" i="23"/>
  <c r="P157" i="23"/>
  <c r="H176" i="23"/>
  <c r="H170" i="23"/>
  <c r="H179" i="23"/>
  <c r="N170" i="23"/>
  <c r="N179" i="23"/>
  <c r="N172" i="23"/>
  <c r="H175" i="23"/>
  <c r="V140" i="23"/>
  <c r="F157" i="23"/>
  <c r="V161" i="23"/>
  <c r="H175" i="21"/>
  <c r="P175" i="21"/>
  <c r="C211" i="22"/>
  <c r="K211" i="22"/>
  <c r="S211" i="22"/>
  <c r="E213" i="22"/>
  <c r="M213" i="22"/>
  <c r="U213" i="22"/>
  <c r="I141" i="22"/>
  <c r="I132" i="22" s="1"/>
  <c r="Q141" i="22"/>
  <c r="Q132" i="22" s="1"/>
  <c r="U153" i="22"/>
  <c r="K171" i="22"/>
  <c r="P163" i="23"/>
  <c r="P155" i="23"/>
  <c r="P151" i="23"/>
  <c r="P161" i="23"/>
  <c r="P153" i="23"/>
  <c r="G176" i="23"/>
  <c r="G172" i="23"/>
  <c r="G171" i="23"/>
  <c r="G170" i="23"/>
  <c r="H141" i="23"/>
  <c r="H132" i="23" s="1"/>
  <c r="B151" i="23"/>
  <c r="D183" i="23"/>
  <c r="T183" i="23"/>
  <c r="G160" i="21"/>
  <c r="O160" i="21"/>
  <c r="W160" i="21"/>
  <c r="I175" i="21"/>
  <c r="Q175" i="21"/>
  <c r="D192" i="22"/>
  <c r="L192" i="22"/>
  <c r="T192" i="22"/>
  <c r="F201" i="22"/>
  <c r="N201" i="22"/>
  <c r="V201" i="22"/>
  <c r="H202" i="22"/>
  <c r="P202" i="22"/>
  <c r="B203" i="22"/>
  <c r="J203" i="22"/>
  <c r="R203" i="22"/>
  <c r="D211" i="22"/>
  <c r="L211" i="22"/>
  <c r="T211" i="22"/>
  <c r="F213" i="22"/>
  <c r="F175" i="22"/>
  <c r="N213" i="22"/>
  <c r="N175" i="22"/>
  <c r="V213" i="22"/>
  <c r="V175" i="22"/>
  <c r="B141" i="22"/>
  <c r="J141" i="22"/>
  <c r="J132" i="22" s="1"/>
  <c r="R141" i="22"/>
  <c r="R132" i="22" s="1"/>
  <c r="F153" i="22"/>
  <c r="N153" i="22"/>
  <c r="V153" i="22"/>
  <c r="F157" i="22"/>
  <c r="N157" i="22"/>
  <c r="V157" i="22"/>
  <c r="D160" i="22"/>
  <c r="L160" i="22"/>
  <c r="T160" i="22"/>
  <c r="L171" i="22"/>
  <c r="L175" i="22"/>
  <c r="D144" i="23"/>
  <c r="D140" i="23"/>
  <c r="D141" i="23"/>
  <c r="D137" i="23"/>
  <c r="T144" i="23"/>
  <c r="T140" i="23"/>
  <c r="T141" i="23"/>
  <c r="T137" i="23"/>
  <c r="F192" i="23"/>
  <c r="F183" i="23" s="1"/>
  <c r="F141" i="23"/>
  <c r="N141" i="23"/>
  <c r="N192" i="23"/>
  <c r="N183" i="23" s="1"/>
  <c r="V141" i="23"/>
  <c r="V192" i="23"/>
  <c r="V183" i="23" s="1"/>
  <c r="R48" i="23"/>
  <c r="P172" i="23"/>
  <c r="P176" i="23"/>
  <c r="P170" i="23"/>
  <c r="P165" i="23" s="1"/>
  <c r="P171" i="23"/>
  <c r="P141" i="23"/>
  <c r="L143" i="23"/>
  <c r="F153" i="23"/>
  <c r="V157" i="23"/>
  <c r="H172" i="23"/>
  <c r="G179" i="23"/>
  <c r="I48" i="23"/>
  <c r="I153" i="23" s="1"/>
  <c r="Q48" i="23"/>
  <c r="Q157" i="23" s="1"/>
  <c r="I99" i="23"/>
  <c r="Q99" i="23"/>
  <c r="Q171" i="23" s="1"/>
  <c r="M213" i="23"/>
  <c r="E139" i="23"/>
  <c r="G140" i="23"/>
  <c r="O140" i="23"/>
  <c r="W140" i="23"/>
  <c r="E143" i="23"/>
  <c r="M143" i="23"/>
  <c r="U143" i="23"/>
  <c r="G144" i="23"/>
  <c r="O144" i="23"/>
  <c r="W144" i="23"/>
  <c r="C151" i="23"/>
  <c r="K151" i="23"/>
  <c r="C155" i="23"/>
  <c r="K155" i="23"/>
  <c r="E160" i="23"/>
  <c r="M160" i="23"/>
  <c r="C163" i="23"/>
  <c r="K163" i="23"/>
  <c r="C171" i="23"/>
  <c r="V171" i="23"/>
  <c r="J175" i="23"/>
  <c r="S175" i="23"/>
  <c r="J192" i="23"/>
  <c r="J183" i="23" s="1"/>
  <c r="S192" i="23"/>
  <c r="S183" i="23" s="1"/>
  <c r="F201" i="23"/>
  <c r="R202" i="23"/>
  <c r="H213" i="23"/>
  <c r="H205" i="23" s="1"/>
  <c r="W213" i="23"/>
  <c r="W205" i="23" s="1"/>
  <c r="D74" i="24"/>
  <c r="D171" i="4" s="1"/>
  <c r="W74" i="24"/>
  <c r="W171" i="4" s="1"/>
  <c r="I75" i="24"/>
  <c r="I172" i="4" s="1"/>
  <c r="I52" i="24"/>
  <c r="Q75" i="24"/>
  <c r="Q172" i="4" s="1"/>
  <c r="Q52" i="24"/>
  <c r="Q67" i="24"/>
  <c r="C76" i="24"/>
  <c r="C173" i="4" s="1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C68" i="24"/>
  <c r="E76" i="24"/>
  <c r="E173" i="4" s="1"/>
  <c r="H157" i="23"/>
  <c r="N171" i="23"/>
  <c r="B192" i="23"/>
  <c r="B183" i="23" s="1"/>
  <c r="K192" i="23"/>
  <c r="K183" i="23" s="1"/>
  <c r="C194" i="23"/>
  <c r="S201" i="23"/>
  <c r="S194" i="23" s="1"/>
  <c r="J203" i="23"/>
  <c r="J194" i="23" s="1"/>
  <c r="N205" i="23"/>
  <c r="N211" i="23"/>
  <c r="E211" i="23"/>
  <c r="E205" i="23" s="1"/>
  <c r="M211" i="23"/>
  <c r="U211" i="23"/>
  <c r="U205" i="23" s="1"/>
  <c r="G139" i="23"/>
  <c r="O139" i="23"/>
  <c r="W139" i="23"/>
  <c r="C141" i="23"/>
  <c r="C132" i="23" s="1"/>
  <c r="K141" i="23"/>
  <c r="S141" i="23"/>
  <c r="G143" i="23"/>
  <c r="O143" i="23"/>
  <c r="W143" i="23"/>
  <c r="C154" i="23"/>
  <c r="K154" i="23"/>
  <c r="S154" i="23"/>
  <c r="C158" i="23"/>
  <c r="K172" i="23"/>
  <c r="C175" i="23"/>
  <c r="S179" i="23"/>
  <c r="C192" i="23"/>
  <c r="C183" i="23" s="1"/>
  <c r="U192" i="23"/>
  <c r="U183" i="23" s="1"/>
  <c r="U202" i="23"/>
  <c r="P211" i="23"/>
  <c r="C67" i="24"/>
  <c r="C75" i="24"/>
  <c r="C172" i="4" s="1"/>
  <c r="C52" i="24"/>
  <c r="S67" i="24"/>
  <c r="S75" i="24"/>
  <c r="S172" i="4" s="1"/>
  <c r="M68" i="24"/>
  <c r="M76" i="24"/>
  <c r="M173" i="4" s="1"/>
  <c r="U68" i="24"/>
  <c r="U76" i="24"/>
  <c r="U173" i="4" s="1"/>
  <c r="G69" i="24"/>
  <c r="G77" i="24"/>
  <c r="G174" i="4" s="1"/>
  <c r="B69" i="24"/>
  <c r="J77" i="24"/>
  <c r="J174" i="4" s="1"/>
  <c r="C98" i="25"/>
  <c r="S98" i="25"/>
  <c r="S122" i="25"/>
  <c r="G136" i="25"/>
  <c r="P146" i="25"/>
  <c r="D99" i="23"/>
  <c r="D171" i="23" s="1"/>
  <c r="L99" i="23"/>
  <c r="L171" i="23" s="1"/>
  <c r="T99" i="23"/>
  <c r="T175" i="23" s="1"/>
  <c r="B157" i="23"/>
  <c r="C172" i="23"/>
  <c r="N175" i="23"/>
  <c r="S176" i="23"/>
  <c r="K179" i="23"/>
  <c r="M192" i="23"/>
  <c r="M183" i="23" s="1"/>
  <c r="K201" i="23"/>
  <c r="K194" i="23" s="1"/>
  <c r="U201" i="23"/>
  <c r="U194" i="23" s="1"/>
  <c r="K57" i="24"/>
  <c r="K74" i="24" s="1"/>
  <c r="K171" i="4" s="1"/>
  <c r="E105" i="25"/>
  <c r="E143" i="25"/>
  <c r="E136" i="25" s="1"/>
  <c r="M105" i="25"/>
  <c r="M143" i="25"/>
  <c r="M136" i="25" s="1"/>
  <c r="G152" i="25"/>
  <c r="G116" i="25"/>
  <c r="O152" i="25"/>
  <c r="O116" i="25"/>
  <c r="W152" i="25"/>
  <c r="W116" i="25"/>
  <c r="Q153" i="25"/>
  <c r="Q119" i="25"/>
  <c r="C154" i="25"/>
  <c r="C154" i="27"/>
  <c r="C122" i="25"/>
  <c r="K154" i="25"/>
  <c r="K122" i="25"/>
  <c r="M98" i="25"/>
  <c r="W98" i="25"/>
  <c r="R136" i="25"/>
  <c r="K153" i="25"/>
  <c r="I5" i="23"/>
  <c r="I141" i="23" s="1"/>
  <c r="Q5" i="23"/>
  <c r="Q141" i="23" s="1"/>
  <c r="E48" i="23"/>
  <c r="M48" i="23"/>
  <c r="U48" i="23"/>
  <c r="E99" i="23"/>
  <c r="M99" i="23"/>
  <c r="M171" i="23" s="1"/>
  <c r="U99" i="23"/>
  <c r="U175" i="23" s="1"/>
  <c r="E137" i="23"/>
  <c r="M137" i="23"/>
  <c r="U137" i="23"/>
  <c r="E141" i="23"/>
  <c r="C153" i="23"/>
  <c r="C157" i="23"/>
  <c r="K157" i="23"/>
  <c r="I160" i="23"/>
  <c r="C170" i="23"/>
  <c r="C165" i="23" s="1"/>
  <c r="H171" i="23"/>
  <c r="K176" i="23"/>
  <c r="C179" i="23"/>
  <c r="W192" i="23"/>
  <c r="W183" i="23" s="1"/>
  <c r="V201" i="23"/>
  <c r="V194" i="23" s="1"/>
  <c r="B203" i="23"/>
  <c r="S211" i="23"/>
  <c r="S205" i="23" s="1"/>
  <c r="P213" i="23"/>
  <c r="L57" i="24"/>
  <c r="T57" i="24"/>
  <c r="T74" i="24" s="1"/>
  <c r="T171" i="4" s="1"/>
  <c r="P76" i="24"/>
  <c r="P173" i="4" s="1"/>
  <c r="K98" i="25"/>
  <c r="I126" i="25"/>
  <c r="Q126" i="25"/>
  <c r="K126" i="25"/>
  <c r="I136" i="25"/>
  <c r="Q136" i="25"/>
  <c r="K136" i="25"/>
  <c r="U143" i="25"/>
  <c r="U136" i="25" s="1"/>
  <c r="N48" i="23"/>
  <c r="N160" i="23" s="1"/>
  <c r="F99" i="23"/>
  <c r="F175" i="23" s="1"/>
  <c r="V99" i="23"/>
  <c r="R160" i="23"/>
  <c r="I171" i="23"/>
  <c r="O192" i="23"/>
  <c r="O183" i="23" s="1"/>
  <c r="M201" i="23"/>
  <c r="M202" i="23"/>
  <c r="G211" i="23"/>
  <c r="G205" i="23" s="1"/>
  <c r="P74" i="24"/>
  <c r="P171" i="4" s="1"/>
  <c r="F67" i="24"/>
  <c r="F75" i="24"/>
  <c r="F172" i="4" s="1"/>
  <c r="F52" i="24"/>
  <c r="N67" i="24"/>
  <c r="N75" i="24"/>
  <c r="N172" i="4" s="1"/>
  <c r="V67" i="24"/>
  <c r="V75" i="24"/>
  <c r="V172" i="4" s="1"/>
  <c r="V52" i="24"/>
  <c r="H68" i="24"/>
  <c r="H76" i="24"/>
  <c r="H173" i="4" s="1"/>
  <c r="H57" i="24"/>
  <c r="H74" i="24" s="1"/>
  <c r="H171" i="4" s="1"/>
  <c r="O105" i="25"/>
  <c r="O143" i="25"/>
  <c r="O136" i="25" s="1"/>
  <c r="W105" i="25"/>
  <c r="W143" i="25"/>
  <c r="W136" i="25" s="1"/>
  <c r="Q116" i="25"/>
  <c r="Q152" i="25"/>
  <c r="Q146" i="25" s="1"/>
  <c r="C119" i="25"/>
  <c r="C153" i="25"/>
  <c r="S153" i="25"/>
  <c r="S119" i="25"/>
  <c r="D98" i="25"/>
  <c r="L98" i="25"/>
  <c r="T98" i="25"/>
  <c r="I116" i="25"/>
  <c r="I146" i="25"/>
  <c r="F98" i="26"/>
  <c r="V98" i="26"/>
  <c r="G48" i="23"/>
  <c r="O48" i="23"/>
  <c r="W48" i="23"/>
  <c r="W157" i="23" s="1"/>
  <c r="O99" i="23"/>
  <c r="O175" i="23" s="1"/>
  <c r="W99" i="23"/>
  <c r="W175" i="23" s="1"/>
  <c r="E140" i="23"/>
  <c r="M140" i="23"/>
  <c r="U140" i="23"/>
  <c r="G141" i="23"/>
  <c r="C160" i="23"/>
  <c r="K160" i="23"/>
  <c r="G183" i="23"/>
  <c r="E213" i="23"/>
  <c r="S52" i="24"/>
  <c r="V57" i="24"/>
  <c r="U98" i="25"/>
  <c r="G98" i="25"/>
  <c r="S126" i="25"/>
  <c r="S136" i="25"/>
  <c r="I205" i="23"/>
  <c r="Q205" i="23"/>
  <c r="L52" i="24"/>
  <c r="H67" i="24"/>
  <c r="D68" i="24"/>
  <c r="J75" i="24"/>
  <c r="J172" i="4" s="1"/>
  <c r="H105" i="25"/>
  <c r="Q105" i="25"/>
  <c r="J116" i="25"/>
  <c r="S116" i="25"/>
  <c r="B122" i="25"/>
  <c r="U122" i="25"/>
  <c r="H136" i="25"/>
  <c r="P136" i="25"/>
  <c r="D143" i="25"/>
  <c r="D136" i="25" s="1"/>
  <c r="L153" i="25"/>
  <c r="L146" i="25" s="1"/>
  <c r="V153" i="25"/>
  <c r="B119" i="26"/>
  <c r="B153" i="26"/>
  <c r="J119" i="26"/>
  <c r="J153" i="26"/>
  <c r="R119" i="26"/>
  <c r="R153" i="26"/>
  <c r="J154" i="26"/>
  <c r="G152" i="27"/>
  <c r="O152" i="27"/>
  <c r="I153" i="27"/>
  <c r="Q153" i="27"/>
  <c r="K154" i="27"/>
  <c r="S154" i="27"/>
  <c r="H113" i="29"/>
  <c r="P113" i="29"/>
  <c r="M122" i="25"/>
  <c r="C152" i="25"/>
  <c r="M152" i="25"/>
  <c r="M153" i="25"/>
  <c r="W153" i="25"/>
  <c r="W154" i="25"/>
  <c r="D156" i="25"/>
  <c r="L156" i="25"/>
  <c r="T156" i="25"/>
  <c r="F156" i="25"/>
  <c r="G105" i="26"/>
  <c r="G143" i="26"/>
  <c r="O105" i="26"/>
  <c r="O143" i="26"/>
  <c r="W105" i="26"/>
  <c r="W143" i="26"/>
  <c r="I152" i="26"/>
  <c r="Q152" i="26"/>
  <c r="C119" i="26"/>
  <c r="C153" i="26"/>
  <c r="K119" i="26"/>
  <c r="K153" i="26"/>
  <c r="S119" i="26"/>
  <c r="S153" i="26"/>
  <c r="E154" i="26"/>
  <c r="E122" i="26"/>
  <c r="M154" i="26"/>
  <c r="M122" i="26"/>
  <c r="U154" i="26"/>
  <c r="U122" i="26"/>
  <c r="L105" i="26"/>
  <c r="R154" i="26"/>
  <c r="O52" i="24"/>
  <c r="E57" i="24"/>
  <c r="M57" i="24"/>
  <c r="U57" i="24"/>
  <c r="N77" i="24"/>
  <c r="N174" i="4" s="1"/>
  <c r="W77" i="24"/>
  <c r="W174" i="4" s="1"/>
  <c r="S105" i="25"/>
  <c r="C116" i="25"/>
  <c r="U119" i="25"/>
  <c r="E122" i="25"/>
  <c r="N122" i="25"/>
  <c r="W122" i="25"/>
  <c r="B126" i="25"/>
  <c r="J126" i="25"/>
  <c r="R126" i="25"/>
  <c r="B146" i="25"/>
  <c r="R146" i="25"/>
  <c r="D153" i="25"/>
  <c r="D146" i="25" s="1"/>
  <c r="N153" i="25"/>
  <c r="N146" i="25" s="1"/>
  <c r="E156" i="25"/>
  <c r="M156" i="25"/>
  <c r="U156" i="25"/>
  <c r="H105" i="26"/>
  <c r="H143" i="26"/>
  <c r="P105" i="26"/>
  <c r="P143" i="26"/>
  <c r="B152" i="26"/>
  <c r="J152" i="26"/>
  <c r="R152" i="26"/>
  <c r="D119" i="26"/>
  <c r="D153" i="26"/>
  <c r="L119" i="26"/>
  <c r="L153" i="26"/>
  <c r="T119" i="26"/>
  <c r="T153" i="26"/>
  <c r="F154" i="26"/>
  <c r="F122" i="26"/>
  <c r="N154" i="26"/>
  <c r="N122" i="26"/>
  <c r="V154" i="26"/>
  <c r="V122" i="26"/>
  <c r="B110" i="26"/>
  <c r="J110" i="26"/>
  <c r="R110" i="26"/>
  <c r="B116" i="26"/>
  <c r="F152" i="26"/>
  <c r="I152" i="27"/>
  <c r="Q152" i="27"/>
  <c r="C153" i="27"/>
  <c r="K153" i="27"/>
  <c r="S153" i="27"/>
  <c r="J152" i="27"/>
  <c r="M75" i="24"/>
  <c r="M172" i="4" s="1"/>
  <c r="F77" i="24"/>
  <c r="F174" i="4" s="1"/>
  <c r="O77" i="24"/>
  <c r="O174" i="4" s="1"/>
  <c r="F98" i="25"/>
  <c r="N98" i="25"/>
  <c r="V98" i="25"/>
  <c r="K105" i="25"/>
  <c r="M119" i="25"/>
  <c r="F122" i="25"/>
  <c r="O122" i="25"/>
  <c r="E152" i="25"/>
  <c r="E146" i="25" s="1"/>
  <c r="E153" i="25"/>
  <c r="O153" i="25"/>
  <c r="O154" i="25"/>
  <c r="F126" i="26"/>
  <c r="N126" i="26"/>
  <c r="V126" i="26"/>
  <c r="H126" i="26"/>
  <c r="P126" i="26"/>
  <c r="N152" i="26"/>
  <c r="R152" i="27"/>
  <c r="D153" i="27"/>
  <c r="L153" i="27"/>
  <c r="T153" i="27"/>
  <c r="S116" i="27"/>
  <c r="N116" i="25"/>
  <c r="E119" i="25"/>
  <c r="G122" i="25"/>
  <c r="P122" i="25"/>
  <c r="F153" i="25"/>
  <c r="F146" i="25" s="1"/>
  <c r="D152" i="26"/>
  <c r="L152" i="26"/>
  <c r="T152" i="26"/>
  <c r="F153" i="26"/>
  <c r="N153" i="26"/>
  <c r="V153" i="26"/>
  <c r="H154" i="26"/>
  <c r="P154" i="26"/>
  <c r="D105" i="26"/>
  <c r="I116" i="26"/>
  <c r="V152" i="26"/>
  <c r="C152" i="27"/>
  <c r="K152" i="27"/>
  <c r="E153" i="27"/>
  <c r="E119" i="27"/>
  <c r="M153" i="27"/>
  <c r="M119" i="27"/>
  <c r="U153" i="27"/>
  <c r="U119" i="27"/>
  <c r="G154" i="27"/>
  <c r="O154" i="27"/>
  <c r="W154" i="27"/>
  <c r="C110" i="27"/>
  <c r="K110" i="27"/>
  <c r="S110" i="27"/>
  <c r="E110" i="27"/>
  <c r="M110" i="27"/>
  <c r="U110" i="27"/>
  <c r="O122" i="27"/>
  <c r="G153" i="27"/>
  <c r="R84" i="29"/>
  <c r="E52" i="24"/>
  <c r="M52" i="24"/>
  <c r="U52" i="24"/>
  <c r="E67" i="24"/>
  <c r="D110" i="25"/>
  <c r="L110" i="25"/>
  <c r="T110" i="25"/>
  <c r="F116" i="25"/>
  <c r="G119" i="25"/>
  <c r="P119" i="25"/>
  <c r="Q122" i="25"/>
  <c r="S152" i="25"/>
  <c r="G154" i="25"/>
  <c r="E152" i="26"/>
  <c r="M152" i="26"/>
  <c r="U152" i="26"/>
  <c r="G153" i="26"/>
  <c r="O153" i="26"/>
  <c r="W153" i="26"/>
  <c r="I154" i="26"/>
  <c r="Q154" i="26"/>
  <c r="J116" i="26"/>
  <c r="H153" i="26"/>
  <c r="P153" i="27"/>
  <c r="Q84" i="29"/>
  <c r="G84" i="29"/>
  <c r="I84" i="29"/>
  <c r="V152" i="25"/>
  <c r="V146" i="25" s="1"/>
  <c r="V152" i="27"/>
  <c r="H153" i="25"/>
  <c r="H153" i="27"/>
  <c r="J154" i="27"/>
  <c r="J154" i="25"/>
  <c r="J146" i="25" s="1"/>
  <c r="H119" i="25"/>
  <c r="R122" i="25"/>
  <c r="T143" i="25"/>
  <c r="T136" i="25" s="1"/>
  <c r="T105" i="26"/>
  <c r="P153" i="26"/>
  <c r="E152" i="27"/>
  <c r="M152" i="27"/>
  <c r="O153" i="27"/>
  <c r="W153" i="27"/>
  <c r="I154" i="27"/>
  <c r="Q154" i="27"/>
  <c r="G152" i="26"/>
  <c r="O152" i="26"/>
  <c r="W152" i="26"/>
  <c r="I153" i="26"/>
  <c r="Q153" i="26"/>
  <c r="C154" i="26"/>
  <c r="K154" i="26"/>
  <c r="S154" i="26"/>
  <c r="D152" i="27"/>
  <c r="L152" i="27"/>
  <c r="T152" i="27"/>
  <c r="F153" i="27"/>
  <c r="N153" i="27"/>
  <c r="V153" i="27"/>
  <c r="H154" i="27"/>
  <c r="P154" i="27"/>
  <c r="D116" i="27"/>
  <c r="L116" i="27"/>
  <c r="T116" i="27"/>
  <c r="H122" i="27"/>
  <c r="P122" i="27"/>
  <c r="B143" i="27"/>
  <c r="J143" i="27"/>
  <c r="R143" i="27"/>
  <c r="B152" i="27"/>
  <c r="U152" i="27"/>
  <c r="D154" i="27"/>
  <c r="M154" i="27"/>
  <c r="V154" i="27"/>
  <c r="S72" i="33"/>
  <c r="E116" i="27"/>
  <c r="M116" i="27"/>
  <c r="C119" i="27"/>
  <c r="K119" i="27"/>
  <c r="S119" i="27"/>
  <c r="I122" i="27"/>
  <c r="Q122" i="27"/>
  <c r="C143" i="27"/>
  <c r="K143" i="27"/>
  <c r="S143" i="27"/>
  <c r="E154" i="27"/>
  <c r="N154" i="27"/>
  <c r="F84" i="29"/>
  <c r="N84" i="29"/>
  <c r="V84" i="29"/>
  <c r="I119" i="31"/>
  <c r="Q119" i="31"/>
  <c r="C120" i="31"/>
  <c r="K120" i="31"/>
  <c r="S120" i="31"/>
  <c r="E122" i="31"/>
  <c r="M122" i="31"/>
  <c r="U122" i="31"/>
  <c r="W123" i="31"/>
  <c r="F116" i="27"/>
  <c r="N116" i="27"/>
  <c r="D119" i="27"/>
  <c r="L119" i="27"/>
  <c r="T119" i="27"/>
  <c r="B122" i="27"/>
  <c r="R122" i="27"/>
  <c r="W152" i="27"/>
  <c r="F154" i="27"/>
  <c r="G119" i="29"/>
  <c r="G113" i="29" s="1"/>
  <c r="G90" i="29"/>
  <c r="O119" i="29"/>
  <c r="O90" i="29"/>
  <c r="W119" i="29"/>
  <c r="W90" i="29"/>
  <c r="I120" i="29"/>
  <c r="I94" i="29"/>
  <c r="Q120" i="29"/>
  <c r="Q94" i="29"/>
  <c r="C122" i="29"/>
  <c r="C99" i="29"/>
  <c r="K122" i="29"/>
  <c r="K99" i="29"/>
  <c r="S122" i="29"/>
  <c r="S99" i="29"/>
  <c r="E123" i="29"/>
  <c r="E105" i="29"/>
  <c r="M123" i="29"/>
  <c r="M105" i="29"/>
  <c r="U123" i="29"/>
  <c r="U105" i="29"/>
  <c r="F99" i="29"/>
  <c r="J120" i="29"/>
  <c r="P123" i="29"/>
  <c r="I119" i="30"/>
  <c r="Q119" i="30"/>
  <c r="C120" i="30"/>
  <c r="K120" i="30"/>
  <c r="S120" i="30"/>
  <c r="E122" i="30"/>
  <c r="M122" i="30"/>
  <c r="U122" i="30"/>
  <c r="G123" i="30"/>
  <c r="O123" i="30"/>
  <c r="W123" i="30"/>
  <c r="C119" i="30"/>
  <c r="B119" i="31"/>
  <c r="J119" i="31"/>
  <c r="R119" i="31"/>
  <c r="D120" i="31"/>
  <c r="L120" i="31"/>
  <c r="T120" i="31"/>
  <c r="F122" i="31"/>
  <c r="N122" i="31"/>
  <c r="V122" i="31"/>
  <c r="H123" i="31"/>
  <c r="P123" i="31"/>
  <c r="N119" i="31"/>
  <c r="D116" i="26"/>
  <c r="L116" i="26"/>
  <c r="T116" i="26"/>
  <c r="H122" i="26"/>
  <c r="P122" i="26"/>
  <c r="G116" i="27"/>
  <c r="O116" i="27"/>
  <c r="K122" i="27"/>
  <c r="S122" i="27"/>
  <c r="D122" i="29"/>
  <c r="D113" i="29" s="1"/>
  <c r="D99" i="29"/>
  <c r="L122" i="29"/>
  <c r="L113" i="29" s="1"/>
  <c r="L99" i="29"/>
  <c r="T122" i="29"/>
  <c r="T113" i="29" s="1"/>
  <c r="T99" i="29"/>
  <c r="F123" i="29"/>
  <c r="F105" i="29"/>
  <c r="N123" i="29"/>
  <c r="N113" i="29" s="1"/>
  <c r="N105" i="29"/>
  <c r="V123" i="29"/>
  <c r="V113" i="29" s="1"/>
  <c r="V105" i="29"/>
  <c r="R120" i="29"/>
  <c r="B119" i="30"/>
  <c r="J119" i="30"/>
  <c r="R119" i="30"/>
  <c r="D120" i="30"/>
  <c r="L120" i="30"/>
  <c r="T120" i="30"/>
  <c r="F122" i="30"/>
  <c r="N122" i="30"/>
  <c r="V122" i="30"/>
  <c r="H123" i="30"/>
  <c r="P123" i="30"/>
  <c r="K119" i="30"/>
  <c r="B84" i="31"/>
  <c r="J84" i="31"/>
  <c r="R84" i="31"/>
  <c r="D84" i="31"/>
  <c r="L84" i="31"/>
  <c r="T84" i="31"/>
  <c r="V119" i="31"/>
  <c r="E116" i="26"/>
  <c r="M116" i="26"/>
  <c r="U116" i="26"/>
  <c r="I122" i="26"/>
  <c r="Q122" i="26"/>
  <c r="C143" i="26"/>
  <c r="K143" i="26"/>
  <c r="S143" i="26"/>
  <c r="H116" i="27"/>
  <c r="P116" i="27"/>
  <c r="F119" i="27"/>
  <c r="N119" i="27"/>
  <c r="V119" i="27"/>
  <c r="T122" i="27"/>
  <c r="I90" i="29"/>
  <c r="I119" i="29"/>
  <c r="Q90" i="29"/>
  <c r="Q119" i="29"/>
  <c r="C94" i="29"/>
  <c r="C120" i="29"/>
  <c r="K94" i="29"/>
  <c r="K120" i="29"/>
  <c r="S94" i="29"/>
  <c r="S120" i="29"/>
  <c r="S113" i="29" s="1"/>
  <c r="E122" i="29"/>
  <c r="E99" i="29"/>
  <c r="M122" i="29"/>
  <c r="M99" i="29"/>
  <c r="U122" i="29"/>
  <c r="U113" i="29" s="1"/>
  <c r="U99" i="29"/>
  <c r="G123" i="29"/>
  <c r="G105" i="29"/>
  <c r="O123" i="29"/>
  <c r="O105" i="29"/>
  <c r="W123" i="29"/>
  <c r="W105" i="29"/>
  <c r="L94" i="29"/>
  <c r="N99" i="29"/>
  <c r="G122" i="30"/>
  <c r="G99" i="30"/>
  <c r="O122" i="30"/>
  <c r="O99" i="30"/>
  <c r="W122" i="30"/>
  <c r="W99" i="30"/>
  <c r="I123" i="30"/>
  <c r="I105" i="30"/>
  <c r="Q123" i="30"/>
  <c r="Q105" i="30"/>
  <c r="E84" i="30"/>
  <c r="M84" i="30"/>
  <c r="U84" i="30"/>
  <c r="S119" i="30"/>
  <c r="H120" i="31"/>
  <c r="D122" i="31"/>
  <c r="B57" i="33"/>
  <c r="B78" i="33"/>
  <c r="B78" i="35"/>
  <c r="J57" i="33"/>
  <c r="J78" i="33"/>
  <c r="R57" i="33"/>
  <c r="R78" i="33"/>
  <c r="R72" i="33" s="1"/>
  <c r="D79" i="33"/>
  <c r="D60" i="33"/>
  <c r="L79" i="33"/>
  <c r="L60" i="33"/>
  <c r="T79" i="33"/>
  <c r="T60" i="33"/>
  <c r="F63" i="33"/>
  <c r="F80" i="33"/>
  <c r="N63" i="33"/>
  <c r="N80" i="33"/>
  <c r="V63" i="33"/>
  <c r="V80" i="33"/>
  <c r="I116" i="27"/>
  <c r="Q116" i="27"/>
  <c r="O119" i="27"/>
  <c r="W119" i="27"/>
  <c r="B90" i="29"/>
  <c r="B119" i="29"/>
  <c r="B113" i="29" s="1"/>
  <c r="J90" i="29"/>
  <c r="J119" i="29"/>
  <c r="J113" i="29" s="1"/>
  <c r="R90" i="29"/>
  <c r="R119" i="29"/>
  <c r="F113" i="29"/>
  <c r="E120" i="30"/>
  <c r="P120" i="31"/>
  <c r="L122" i="31"/>
  <c r="P51" i="34"/>
  <c r="R116" i="27"/>
  <c r="C84" i="29"/>
  <c r="K84" i="29"/>
  <c r="S84" i="29"/>
  <c r="E84" i="29"/>
  <c r="M84" i="29"/>
  <c r="U84" i="29"/>
  <c r="O84" i="29"/>
  <c r="W84" i="29"/>
  <c r="V99" i="29"/>
  <c r="G84" i="30"/>
  <c r="O84" i="30"/>
  <c r="W84" i="30"/>
  <c r="I84" i="30"/>
  <c r="Q84" i="30"/>
  <c r="M120" i="30"/>
  <c r="B122" i="31"/>
  <c r="B99" i="31"/>
  <c r="J122" i="31"/>
  <c r="J99" i="31"/>
  <c r="R122" i="31"/>
  <c r="R99" i="31"/>
  <c r="D123" i="31"/>
  <c r="D105" i="31"/>
  <c r="L123" i="31"/>
  <c r="L105" i="31"/>
  <c r="T123" i="31"/>
  <c r="T105" i="31"/>
  <c r="T122" i="31"/>
  <c r="Q51" i="33"/>
  <c r="D119" i="30"/>
  <c r="L119" i="30"/>
  <c r="T119" i="30"/>
  <c r="F120" i="30"/>
  <c r="N120" i="30"/>
  <c r="V120" i="30"/>
  <c r="M123" i="31"/>
  <c r="U123" i="31"/>
  <c r="I105" i="31"/>
  <c r="Q105" i="31"/>
  <c r="G119" i="31"/>
  <c r="O119" i="31"/>
  <c r="W119" i="31"/>
  <c r="I120" i="31"/>
  <c r="Q120" i="31"/>
  <c r="G123" i="31"/>
  <c r="E79" i="33"/>
  <c r="E72" i="33" s="1"/>
  <c r="E60" i="33"/>
  <c r="M79" i="33"/>
  <c r="M60" i="33"/>
  <c r="U79" i="33"/>
  <c r="U72" i="33" s="1"/>
  <c r="U60" i="33"/>
  <c r="K57" i="33"/>
  <c r="M72" i="33"/>
  <c r="C80" i="33"/>
  <c r="C72" i="33" s="1"/>
  <c r="H99" i="29"/>
  <c r="P99" i="29"/>
  <c r="D105" i="29"/>
  <c r="L105" i="29"/>
  <c r="T105" i="29"/>
  <c r="C99" i="30"/>
  <c r="K99" i="30"/>
  <c r="S99" i="30"/>
  <c r="G105" i="30"/>
  <c r="O105" i="30"/>
  <c r="W105" i="30"/>
  <c r="E119" i="30"/>
  <c r="M119" i="30"/>
  <c r="U119" i="30"/>
  <c r="F99" i="31"/>
  <c r="N99" i="31"/>
  <c r="V99" i="31"/>
  <c r="B105" i="31"/>
  <c r="J105" i="31"/>
  <c r="R105" i="31"/>
  <c r="H119" i="31"/>
  <c r="P119" i="31"/>
  <c r="K60" i="33"/>
  <c r="M63" i="33"/>
  <c r="K80" i="33"/>
  <c r="K72" i="33" s="1"/>
  <c r="G78" i="35"/>
  <c r="J79" i="35"/>
  <c r="G94" i="29"/>
  <c r="O94" i="29"/>
  <c r="W94" i="29"/>
  <c r="I99" i="29"/>
  <c r="Q99" i="29"/>
  <c r="B90" i="30"/>
  <c r="J90" i="30"/>
  <c r="R90" i="30"/>
  <c r="B94" i="30"/>
  <c r="J94" i="30"/>
  <c r="R94" i="30"/>
  <c r="D99" i="30"/>
  <c r="L99" i="30"/>
  <c r="T99" i="30"/>
  <c r="H105" i="30"/>
  <c r="P105" i="30"/>
  <c r="E90" i="31"/>
  <c r="M90" i="31"/>
  <c r="U90" i="31"/>
  <c r="E94" i="31"/>
  <c r="M94" i="31"/>
  <c r="U94" i="31"/>
  <c r="G99" i="31"/>
  <c r="O99" i="31"/>
  <c r="W99" i="31"/>
  <c r="C105" i="31"/>
  <c r="K105" i="31"/>
  <c r="S105" i="31"/>
  <c r="F51" i="33"/>
  <c r="N51" i="33"/>
  <c r="V51" i="33"/>
  <c r="O63" i="33"/>
  <c r="S80" i="33"/>
  <c r="F78" i="34"/>
  <c r="N78" i="34"/>
  <c r="V78" i="34"/>
  <c r="H79" i="34"/>
  <c r="P79" i="34"/>
  <c r="B80" i="34"/>
  <c r="J80" i="34"/>
  <c r="R80" i="34"/>
  <c r="H78" i="35"/>
  <c r="P78" i="35"/>
  <c r="B79" i="35"/>
  <c r="R79" i="35"/>
  <c r="S51" i="35"/>
  <c r="H94" i="29"/>
  <c r="P94" i="29"/>
  <c r="B99" i="29"/>
  <c r="J99" i="29"/>
  <c r="R99" i="29"/>
  <c r="C94" i="30"/>
  <c r="K94" i="30"/>
  <c r="S94" i="30"/>
  <c r="E99" i="30"/>
  <c r="M99" i="30"/>
  <c r="U99" i="30"/>
  <c r="F94" i="31"/>
  <c r="N94" i="31"/>
  <c r="V94" i="31"/>
  <c r="H99" i="31"/>
  <c r="P99" i="31"/>
  <c r="F78" i="33"/>
  <c r="F72" i="33" s="1"/>
  <c r="F57" i="33"/>
  <c r="N78" i="33"/>
  <c r="N72" i="33" s="1"/>
  <c r="N57" i="33"/>
  <c r="V78" i="33"/>
  <c r="V72" i="33" s="1"/>
  <c r="V57" i="33"/>
  <c r="H79" i="33"/>
  <c r="H60" i="33"/>
  <c r="P79" i="33"/>
  <c r="P60" i="33"/>
  <c r="B80" i="33"/>
  <c r="B63" i="33"/>
  <c r="J80" i="33"/>
  <c r="J63" i="33"/>
  <c r="R80" i="33"/>
  <c r="R63" i="33"/>
  <c r="Q57" i="33"/>
  <c r="B60" i="33"/>
  <c r="G78" i="33"/>
  <c r="G72" i="33" s="1"/>
  <c r="G78" i="34"/>
  <c r="O78" i="34"/>
  <c r="W78" i="34"/>
  <c r="I79" i="34"/>
  <c r="Q79" i="34"/>
  <c r="C80" i="34"/>
  <c r="K80" i="34"/>
  <c r="S80" i="34"/>
  <c r="B79" i="34"/>
  <c r="I72" i="37"/>
  <c r="D94" i="30"/>
  <c r="L94" i="30"/>
  <c r="T94" i="30"/>
  <c r="F99" i="30"/>
  <c r="N99" i="30"/>
  <c r="V99" i="30"/>
  <c r="B105" i="30"/>
  <c r="J105" i="30"/>
  <c r="R105" i="30"/>
  <c r="G94" i="31"/>
  <c r="O94" i="31"/>
  <c r="W94" i="31"/>
  <c r="I99" i="31"/>
  <c r="Q99" i="31"/>
  <c r="E105" i="31"/>
  <c r="M105" i="31"/>
  <c r="U105" i="31"/>
  <c r="C57" i="33"/>
  <c r="S57" i="33"/>
  <c r="C60" i="33"/>
  <c r="O78" i="33"/>
  <c r="O72" i="33" s="1"/>
  <c r="B51" i="34"/>
  <c r="J51" i="34"/>
  <c r="R51" i="34"/>
  <c r="F51" i="34"/>
  <c r="N51" i="34"/>
  <c r="V51" i="34"/>
  <c r="J79" i="34"/>
  <c r="R78" i="35"/>
  <c r="D79" i="35"/>
  <c r="T79" i="35"/>
  <c r="N80" i="35"/>
  <c r="C51" i="35"/>
  <c r="K51" i="35"/>
  <c r="N105" i="31"/>
  <c r="V105" i="31"/>
  <c r="H57" i="33"/>
  <c r="H78" i="33"/>
  <c r="P57" i="33"/>
  <c r="P78" i="33"/>
  <c r="P72" i="33" s="1"/>
  <c r="D63" i="33"/>
  <c r="D80" i="33"/>
  <c r="R60" i="33"/>
  <c r="E63" i="33"/>
  <c r="U63" i="33"/>
  <c r="B72" i="33"/>
  <c r="W78" i="33"/>
  <c r="W72" i="33" s="1"/>
  <c r="C79" i="34"/>
  <c r="K79" i="34"/>
  <c r="S79" i="34"/>
  <c r="R79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G80" i="35"/>
  <c r="O80" i="35"/>
  <c r="O63" i="35"/>
  <c r="W80" i="35"/>
  <c r="W63" i="35"/>
  <c r="D51" i="35"/>
  <c r="L51" i="35"/>
  <c r="T51" i="35"/>
  <c r="F51" i="35"/>
  <c r="N51" i="35"/>
  <c r="V51" i="35"/>
  <c r="H51" i="35"/>
  <c r="P51" i="35"/>
  <c r="H99" i="30"/>
  <c r="P99" i="30"/>
  <c r="C99" i="31"/>
  <c r="K99" i="31"/>
  <c r="S99" i="31"/>
  <c r="W105" i="31"/>
  <c r="B51" i="33"/>
  <c r="J51" i="33"/>
  <c r="R51" i="33"/>
  <c r="S60" i="33"/>
  <c r="G63" i="33"/>
  <c r="W63" i="33"/>
  <c r="B57" i="34"/>
  <c r="B78" i="34"/>
  <c r="J57" i="34"/>
  <c r="J78" i="34"/>
  <c r="R57" i="34"/>
  <c r="R78" i="34"/>
  <c r="D79" i="34"/>
  <c r="D60" i="34"/>
  <c r="L79" i="34"/>
  <c r="L60" i="34"/>
  <c r="T79" i="34"/>
  <c r="T60" i="34"/>
  <c r="F63" i="34"/>
  <c r="F80" i="34"/>
  <c r="N63" i="34"/>
  <c r="N80" i="34"/>
  <c r="V63" i="34"/>
  <c r="V80" i="34"/>
  <c r="D51" i="34"/>
  <c r="L51" i="34"/>
  <c r="T51" i="34"/>
  <c r="D80" i="34"/>
  <c r="E51" i="35"/>
  <c r="M51" i="35"/>
  <c r="U51" i="35"/>
  <c r="B51" i="35"/>
  <c r="J51" i="35"/>
  <c r="R51" i="35"/>
  <c r="L80" i="33"/>
  <c r="L72" i="33" s="1"/>
  <c r="T80" i="33"/>
  <c r="I78" i="34"/>
  <c r="Q78" i="34"/>
  <c r="E80" i="34"/>
  <c r="M80" i="34"/>
  <c r="U80" i="34"/>
  <c r="D78" i="35"/>
  <c r="L78" i="35"/>
  <c r="T78" i="35"/>
  <c r="F79" i="35"/>
  <c r="N79" i="35"/>
  <c r="V79" i="35"/>
  <c r="H80" i="35"/>
  <c r="P80" i="35"/>
  <c r="H63" i="35"/>
  <c r="L79" i="35"/>
  <c r="V80" i="35"/>
  <c r="F57" i="34"/>
  <c r="N57" i="34"/>
  <c r="V57" i="34"/>
  <c r="B63" i="34"/>
  <c r="J63" i="34"/>
  <c r="R63" i="34"/>
  <c r="E78" i="35"/>
  <c r="E57" i="35"/>
  <c r="M78" i="35"/>
  <c r="M57" i="35"/>
  <c r="U78" i="35"/>
  <c r="U57" i="35"/>
  <c r="G79" i="35"/>
  <c r="O79" i="35"/>
  <c r="W79" i="35"/>
  <c r="I80" i="35"/>
  <c r="I63" i="35"/>
  <c r="Q80" i="35"/>
  <c r="Q63" i="35"/>
  <c r="H57" i="35"/>
  <c r="R60" i="35"/>
  <c r="I51" i="37"/>
  <c r="Q51" i="37"/>
  <c r="C51" i="37"/>
  <c r="K51" i="37"/>
  <c r="S51" i="37"/>
  <c r="I79" i="38"/>
  <c r="Q79" i="38"/>
  <c r="G78" i="39"/>
  <c r="O78" i="39"/>
  <c r="W78" i="39"/>
  <c r="I79" i="39"/>
  <c r="Q79" i="39"/>
  <c r="C80" i="39"/>
  <c r="K80" i="39"/>
  <c r="G57" i="34"/>
  <c r="O57" i="34"/>
  <c r="W57" i="34"/>
  <c r="E60" i="34"/>
  <c r="M60" i="34"/>
  <c r="U60" i="34"/>
  <c r="C63" i="34"/>
  <c r="K63" i="34"/>
  <c r="S63" i="34"/>
  <c r="C78" i="34"/>
  <c r="K78" i="34"/>
  <c r="S78" i="34"/>
  <c r="G80" i="34"/>
  <c r="O80" i="34"/>
  <c r="W80" i="34"/>
  <c r="F78" i="35"/>
  <c r="N78" i="35"/>
  <c r="V78" i="35"/>
  <c r="H79" i="35"/>
  <c r="P79" i="35"/>
  <c r="B80" i="35"/>
  <c r="J80" i="35"/>
  <c r="R80" i="35"/>
  <c r="R57" i="35"/>
  <c r="T60" i="35"/>
  <c r="B63" i="35"/>
  <c r="J78" i="35"/>
  <c r="I57" i="37"/>
  <c r="Q60" i="37"/>
  <c r="H57" i="38"/>
  <c r="H78" i="38"/>
  <c r="P57" i="38"/>
  <c r="P78" i="38"/>
  <c r="B79" i="38"/>
  <c r="B60" i="38"/>
  <c r="J79" i="38"/>
  <c r="J60" i="38"/>
  <c r="R79" i="38"/>
  <c r="R60" i="38"/>
  <c r="D63" i="38"/>
  <c r="D80" i="38"/>
  <c r="L63" i="38"/>
  <c r="L80" i="38"/>
  <c r="T63" i="38"/>
  <c r="T80" i="38"/>
  <c r="H51" i="38"/>
  <c r="P51" i="38"/>
  <c r="C51" i="39"/>
  <c r="K51" i="39"/>
  <c r="S51" i="39"/>
  <c r="M51" i="39"/>
  <c r="U51" i="39"/>
  <c r="F60" i="34"/>
  <c r="N60" i="34"/>
  <c r="V60" i="34"/>
  <c r="O78" i="35"/>
  <c r="W78" i="35"/>
  <c r="I79" i="35"/>
  <c r="Q79" i="35"/>
  <c r="C80" i="35"/>
  <c r="K80" i="35"/>
  <c r="S80" i="35"/>
  <c r="B60" i="35"/>
  <c r="C63" i="35"/>
  <c r="L63" i="35"/>
  <c r="D80" i="35"/>
  <c r="D72" i="37"/>
  <c r="L72" i="37"/>
  <c r="T72" i="37"/>
  <c r="I78" i="38"/>
  <c r="Q78" i="38"/>
  <c r="C79" i="38"/>
  <c r="K79" i="38"/>
  <c r="S79" i="38"/>
  <c r="E80" i="38"/>
  <c r="M80" i="38"/>
  <c r="U80" i="38"/>
  <c r="I57" i="39"/>
  <c r="I78" i="39"/>
  <c r="Q57" i="39"/>
  <c r="Q78" i="39"/>
  <c r="C60" i="39"/>
  <c r="C79" i="39"/>
  <c r="K60" i="39"/>
  <c r="K79" i="39"/>
  <c r="S60" i="39"/>
  <c r="S79" i="39"/>
  <c r="E63" i="39"/>
  <c r="E80" i="39"/>
  <c r="M63" i="39"/>
  <c r="M80" i="39"/>
  <c r="U63" i="39"/>
  <c r="U80" i="39"/>
  <c r="T57" i="35"/>
  <c r="D60" i="35"/>
  <c r="V60" i="35"/>
  <c r="F80" i="35"/>
  <c r="G57" i="37"/>
  <c r="G78" i="37"/>
  <c r="G72" i="37" s="1"/>
  <c r="O57" i="37"/>
  <c r="O78" i="37"/>
  <c r="O72" i="37" s="1"/>
  <c r="W57" i="37"/>
  <c r="W78" i="37"/>
  <c r="W72" i="37" s="1"/>
  <c r="C63" i="37"/>
  <c r="C80" i="37"/>
  <c r="K63" i="37"/>
  <c r="K80" i="37"/>
  <c r="S63" i="37"/>
  <c r="S80" i="37"/>
  <c r="B51" i="38"/>
  <c r="J51" i="38"/>
  <c r="R51" i="38"/>
  <c r="D51" i="38"/>
  <c r="L51" i="38"/>
  <c r="T51" i="38"/>
  <c r="E51" i="39"/>
  <c r="I78" i="35"/>
  <c r="Q78" i="35"/>
  <c r="C79" i="35"/>
  <c r="C60" i="35"/>
  <c r="K79" i="35"/>
  <c r="K60" i="35"/>
  <c r="S79" i="35"/>
  <c r="S60" i="35"/>
  <c r="E80" i="35"/>
  <c r="M80" i="35"/>
  <c r="U80" i="35"/>
  <c r="L57" i="35"/>
  <c r="N60" i="35"/>
  <c r="E63" i="35"/>
  <c r="N63" i="35"/>
  <c r="H72" i="37"/>
  <c r="P72" i="37"/>
  <c r="I60" i="34"/>
  <c r="Q60" i="34"/>
  <c r="D57" i="35"/>
  <c r="N57" i="35"/>
  <c r="W57" i="35"/>
  <c r="F60" i="35"/>
  <c r="O60" i="35"/>
  <c r="C79" i="37"/>
  <c r="C72" i="37" s="1"/>
  <c r="C60" i="37"/>
  <c r="K79" i="37"/>
  <c r="K72" i="37" s="1"/>
  <c r="K60" i="37"/>
  <c r="S79" i="37"/>
  <c r="S60" i="37"/>
  <c r="I60" i="37"/>
  <c r="M63" i="37"/>
  <c r="E72" i="37"/>
  <c r="M72" i="37"/>
  <c r="U72" i="37"/>
  <c r="B57" i="37"/>
  <c r="J57" i="37"/>
  <c r="R57" i="37"/>
  <c r="H60" i="37"/>
  <c r="P60" i="37"/>
  <c r="F63" i="37"/>
  <c r="N63" i="37"/>
  <c r="V63" i="37"/>
  <c r="F78" i="37"/>
  <c r="F72" i="37" s="1"/>
  <c r="N78" i="37"/>
  <c r="N72" i="37" s="1"/>
  <c r="V78" i="37"/>
  <c r="V72" i="37" s="1"/>
  <c r="B80" i="37"/>
  <c r="B72" i="37" s="1"/>
  <c r="J80" i="37"/>
  <c r="J72" i="37" s="1"/>
  <c r="R80" i="37"/>
  <c r="R72" i="37" s="1"/>
  <c r="C57" i="38"/>
  <c r="K57" i="38"/>
  <c r="S57" i="38"/>
  <c r="I60" i="38"/>
  <c r="Q60" i="38"/>
  <c r="G63" i="38"/>
  <c r="O63" i="38"/>
  <c r="W63" i="38"/>
  <c r="G78" i="38"/>
  <c r="O78" i="38"/>
  <c r="W78" i="38"/>
  <c r="C80" i="38"/>
  <c r="K80" i="38"/>
  <c r="S80" i="38"/>
  <c r="D57" i="39"/>
  <c r="K63" i="39"/>
  <c r="W63" i="39"/>
  <c r="S78" i="39"/>
  <c r="G80" i="39"/>
  <c r="S80" i="39"/>
  <c r="E81" i="41"/>
  <c r="M81" i="41"/>
  <c r="U81" i="41"/>
  <c r="I96" i="49"/>
  <c r="J78" i="39"/>
  <c r="T78" i="39"/>
  <c r="J79" i="39"/>
  <c r="T79" i="39"/>
  <c r="H80" i="39"/>
  <c r="T80" i="39"/>
  <c r="B90" i="43"/>
  <c r="B72" i="43"/>
  <c r="J90" i="43"/>
  <c r="J72" i="43"/>
  <c r="R90" i="43"/>
  <c r="R72" i="43"/>
  <c r="E69" i="45"/>
  <c r="M69" i="45"/>
  <c r="U69" i="45"/>
  <c r="D60" i="46"/>
  <c r="D77" i="46"/>
  <c r="L60" i="46"/>
  <c r="L77" i="46"/>
  <c r="T60" i="46"/>
  <c r="T77" i="46"/>
  <c r="E60" i="47"/>
  <c r="E77" i="47"/>
  <c r="M60" i="47"/>
  <c r="M77" i="47"/>
  <c r="U60" i="47"/>
  <c r="U77" i="47"/>
  <c r="D57" i="37"/>
  <c r="L57" i="37"/>
  <c r="T57" i="37"/>
  <c r="H63" i="37"/>
  <c r="P63" i="37"/>
  <c r="E57" i="38"/>
  <c r="M57" i="38"/>
  <c r="U57" i="38"/>
  <c r="I63" i="38"/>
  <c r="Q63" i="38"/>
  <c r="P57" i="39"/>
  <c r="C63" i="39"/>
  <c r="O63" i="39"/>
  <c r="K78" i="39"/>
  <c r="U79" i="39"/>
  <c r="B90" i="42"/>
  <c r="D60" i="38"/>
  <c r="L60" i="38"/>
  <c r="T60" i="38"/>
  <c r="E78" i="39"/>
  <c r="M78" i="39"/>
  <c r="U78" i="39"/>
  <c r="G79" i="39"/>
  <c r="G60" i="39"/>
  <c r="O79" i="39"/>
  <c r="O60" i="39"/>
  <c r="W79" i="39"/>
  <c r="W60" i="39"/>
  <c r="I80" i="39"/>
  <c r="Q80" i="39"/>
  <c r="G57" i="39"/>
  <c r="D63" i="39"/>
  <c r="B79" i="39"/>
  <c r="V79" i="39"/>
  <c r="V80" i="39"/>
  <c r="F63" i="41"/>
  <c r="N63" i="41"/>
  <c r="V63" i="41"/>
  <c r="H63" i="41"/>
  <c r="P63" i="41"/>
  <c r="H63" i="43"/>
  <c r="P63" i="43"/>
  <c r="C77" i="45"/>
  <c r="C69" i="45" s="1"/>
  <c r="C60" i="45"/>
  <c r="C77" i="47"/>
  <c r="C77" i="46"/>
  <c r="K77" i="45"/>
  <c r="K69" i="45" s="1"/>
  <c r="K77" i="47"/>
  <c r="K60" i="45"/>
  <c r="K77" i="46"/>
  <c r="S77" i="45"/>
  <c r="S69" i="45" s="1"/>
  <c r="S60" i="45"/>
  <c r="S77" i="46"/>
  <c r="S77" i="47"/>
  <c r="D60" i="37"/>
  <c r="L60" i="37"/>
  <c r="T60" i="37"/>
  <c r="E60" i="38"/>
  <c r="M60" i="38"/>
  <c r="U60" i="38"/>
  <c r="F78" i="39"/>
  <c r="N78" i="39"/>
  <c r="V78" i="39"/>
  <c r="H79" i="39"/>
  <c r="H60" i="39"/>
  <c r="P79" i="39"/>
  <c r="P60" i="39"/>
  <c r="B80" i="39"/>
  <c r="J80" i="39"/>
  <c r="R80" i="39"/>
  <c r="Q63" i="39"/>
  <c r="M79" i="39"/>
  <c r="H90" i="41"/>
  <c r="H81" i="41" s="1"/>
  <c r="H72" i="41"/>
  <c r="P90" i="41"/>
  <c r="P81" i="41" s="1"/>
  <c r="P72" i="41"/>
  <c r="I81" i="41"/>
  <c r="Q81" i="41"/>
  <c r="E60" i="37"/>
  <c r="M60" i="37"/>
  <c r="U60" i="37"/>
  <c r="F60" i="38"/>
  <c r="N60" i="38"/>
  <c r="V60" i="38"/>
  <c r="U57" i="39"/>
  <c r="R63" i="39"/>
  <c r="N79" i="39"/>
  <c r="N80" i="39"/>
  <c r="J81" i="41"/>
  <c r="R81" i="41"/>
  <c r="B90" i="41"/>
  <c r="B81" i="41" s="1"/>
  <c r="E90" i="42"/>
  <c r="E72" i="42"/>
  <c r="M90" i="42"/>
  <c r="M72" i="42"/>
  <c r="U90" i="42"/>
  <c r="U72" i="42"/>
  <c r="I63" i="42"/>
  <c r="Q63" i="42"/>
  <c r="E63" i="42"/>
  <c r="M63" i="42"/>
  <c r="U63" i="42"/>
  <c r="I52" i="45"/>
  <c r="Q52" i="45"/>
  <c r="G60" i="38"/>
  <c r="O60" i="38"/>
  <c r="W60" i="38"/>
  <c r="I63" i="39"/>
  <c r="H103" i="50"/>
  <c r="H80" i="50"/>
  <c r="P103" i="50"/>
  <c r="P80" i="50"/>
  <c r="J104" i="50"/>
  <c r="J83" i="50"/>
  <c r="R104" i="50"/>
  <c r="R83" i="50"/>
  <c r="D105" i="50"/>
  <c r="D87" i="50"/>
  <c r="L105" i="50"/>
  <c r="L87" i="50"/>
  <c r="T105" i="50"/>
  <c r="T87" i="50"/>
  <c r="C90" i="41"/>
  <c r="C81" i="41" s="1"/>
  <c r="K90" i="41"/>
  <c r="K81" i="41" s="1"/>
  <c r="S90" i="41"/>
  <c r="S81" i="41" s="1"/>
  <c r="H90" i="42"/>
  <c r="P90" i="42"/>
  <c r="E90" i="43"/>
  <c r="M90" i="43"/>
  <c r="U90" i="43"/>
  <c r="F60" i="45"/>
  <c r="N60" i="45"/>
  <c r="V60" i="45"/>
  <c r="B77" i="45"/>
  <c r="B69" i="45" s="1"/>
  <c r="E60" i="46"/>
  <c r="E77" i="46"/>
  <c r="M60" i="46"/>
  <c r="M77" i="46"/>
  <c r="U60" i="46"/>
  <c r="U77" i="46"/>
  <c r="F60" i="47"/>
  <c r="F77" i="47"/>
  <c r="N60" i="47"/>
  <c r="N77" i="47"/>
  <c r="V60" i="47"/>
  <c r="V77" i="47"/>
  <c r="D83" i="49"/>
  <c r="I73" i="50"/>
  <c r="Q73" i="50"/>
  <c r="I83" i="50"/>
  <c r="O83" i="51"/>
  <c r="F72" i="41"/>
  <c r="N72" i="41"/>
  <c r="V72" i="41"/>
  <c r="C72" i="42"/>
  <c r="K72" i="42"/>
  <c r="S72" i="42"/>
  <c r="H72" i="43"/>
  <c r="P72" i="43"/>
  <c r="G60" i="45"/>
  <c r="O60" i="45"/>
  <c r="W60" i="45"/>
  <c r="F77" i="46"/>
  <c r="N77" i="46"/>
  <c r="V77" i="46"/>
  <c r="J77" i="46"/>
  <c r="G77" i="47"/>
  <c r="O77" i="47"/>
  <c r="W77" i="47"/>
  <c r="T77" i="47"/>
  <c r="E96" i="49"/>
  <c r="M96" i="49"/>
  <c r="U96" i="49"/>
  <c r="B103" i="50"/>
  <c r="J103" i="50"/>
  <c r="R103" i="50"/>
  <c r="D104" i="50"/>
  <c r="L104" i="50"/>
  <c r="T104" i="50"/>
  <c r="F105" i="50"/>
  <c r="N105" i="50"/>
  <c r="V105" i="50"/>
  <c r="E104" i="50"/>
  <c r="B103" i="51"/>
  <c r="J103" i="51"/>
  <c r="R103" i="51"/>
  <c r="F105" i="51"/>
  <c r="N105" i="51"/>
  <c r="V105" i="51"/>
  <c r="G72" i="41"/>
  <c r="O72" i="41"/>
  <c r="W72" i="41"/>
  <c r="D72" i="42"/>
  <c r="L72" i="42"/>
  <c r="T72" i="42"/>
  <c r="I72" i="43"/>
  <c r="Q72" i="43"/>
  <c r="I77" i="45"/>
  <c r="I69" i="45" s="1"/>
  <c r="G77" i="46"/>
  <c r="O77" i="46"/>
  <c r="W77" i="46"/>
  <c r="H77" i="47"/>
  <c r="P77" i="47"/>
  <c r="D96" i="49"/>
  <c r="L96" i="49"/>
  <c r="T96" i="49"/>
  <c r="F96" i="49"/>
  <c r="V96" i="49"/>
  <c r="C103" i="51"/>
  <c r="K103" i="51"/>
  <c r="S103" i="51"/>
  <c r="G105" i="51"/>
  <c r="O105" i="51"/>
  <c r="W105" i="51"/>
  <c r="Q60" i="45"/>
  <c r="J77" i="45"/>
  <c r="J69" i="45" s="1"/>
  <c r="H77" i="46"/>
  <c r="P77" i="46"/>
  <c r="R77" i="46"/>
  <c r="I77" i="47"/>
  <c r="Q77" i="47"/>
  <c r="M83" i="49"/>
  <c r="M104" i="50"/>
  <c r="D103" i="51"/>
  <c r="D80" i="51"/>
  <c r="L103" i="51"/>
  <c r="L80" i="51"/>
  <c r="T103" i="51"/>
  <c r="T80" i="51"/>
  <c r="H105" i="51"/>
  <c r="H87" i="51"/>
  <c r="P105" i="51"/>
  <c r="P87" i="51"/>
  <c r="D73" i="51"/>
  <c r="L73" i="51"/>
  <c r="T73" i="51"/>
  <c r="H73" i="51"/>
  <c r="P73" i="51"/>
  <c r="I72" i="41"/>
  <c r="Q72" i="41"/>
  <c r="F72" i="42"/>
  <c r="N72" i="42"/>
  <c r="V72" i="42"/>
  <c r="C72" i="43"/>
  <c r="K72" i="43"/>
  <c r="S72" i="43"/>
  <c r="R60" i="45"/>
  <c r="I77" i="46"/>
  <c r="Q77" i="46"/>
  <c r="B77" i="47"/>
  <c r="J77" i="47"/>
  <c r="R77" i="47"/>
  <c r="B103" i="49"/>
  <c r="B80" i="49"/>
  <c r="J103" i="49"/>
  <c r="J80" i="49"/>
  <c r="R103" i="49"/>
  <c r="R80" i="49"/>
  <c r="F105" i="49"/>
  <c r="F87" i="49"/>
  <c r="N105" i="49"/>
  <c r="N96" i="49" s="1"/>
  <c r="N87" i="49"/>
  <c r="V105" i="49"/>
  <c r="V87" i="49"/>
  <c r="D73" i="49"/>
  <c r="L73" i="49"/>
  <c r="T73" i="49"/>
  <c r="F73" i="49"/>
  <c r="N73" i="49"/>
  <c r="V73" i="49"/>
  <c r="T83" i="49"/>
  <c r="E103" i="51"/>
  <c r="E80" i="51"/>
  <c r="M103" i="51"/>
  <c r="M80" i="51"/>
  <c r="U103" i="51"/>
  <c r="U80" i="51"/>
  <c r="I105" i="51"/>
  <c r="I87" i="51"/>
  <c r="Q105" i="51"/>
  <c r="Q87" i="51"/>
  <c r="E73" i="51"/>
  <c r="M73" i="51"/>
  <c r="U73" i="51"/>
  <c r="I73" i="51"/>
  <c r="D77" i="47"/>
  <c r="C103" i="49"/>
  <c r="C80" i="49"/>
  <c r="K103" i="49"/>
  <c r="K80" i="49"/>
  <c r="S103" i="49"/>
  <c r="S80" i="49"/>
  <c r="G105" i="49"/>
  <c r="G96" i="49" s="1"/>
  <c r="G87" i="49"/>
  <c r="O105" i="49"/>
  <c r="O96" i="49" s="1"/>
  <c r="O87" i="49"/>
  <c r="W105" i="49"/>
  <c r="W96" i="49" s="1"/>
  <c r="W87" i="49"/>
  <c r="U83" i="49"/>
  <c r="K103" i="50"/>
  <c r="U104" i="50"/>
  <c r="F73" i="51"/>
  <c r="N73" i="51"/>
  <c r="V73" i="51"/>
  <c r="F83" i="51"/>
  <c r="D60" i="45"/>
  <c r="L60" i="45"/>
  <c r="T60" i="45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G73" i="50"/>
  <c r="O73" i="50"/>
  <c r="W73" i="50"/>
  <c r="C73" i="50"/>
  <c r="K73" i="50"/>
  <c r="S73" i="50"/>
  <c r="G73" i="51"/>
  <c r="O73" i="51"/>
  <c r="W73" i="51"/>
  <c r="Q73" i="51"/>
  <c r="G83" i="51"/>
  <c r="H60" i="46"/>
  <c r="P60" i="46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I60" i="46"/>
  <c r="Q60" i="46"/>
  <c r="B60" i="47"/>
  <c r="J60" i="47"/>
  <c r="R60" i="47"/>
  <c r="I80" i="49"/>
  <c r="Q80" i="49"/>
  <c r="G83" i="49"/>
  <c r="O83" i="49"/>
  <c r="W83" i="49"/>
  <c r="C104" i="49"/>
  <c r="K104" i="49"/>
  <c r="S104" i="49"/>
  <c r="F80" i="50"/>
  <c r="N80" i="50"/>
  <c r="V80" i="50"/>
  <c r="D83" i="50"/>
  <c r="L83" i="50"/>
  <c r="T83" i="50"/>
  <c r="H104" i="50"/>
  <c r="P104" i="50"/>
  <c r="C80" i="51"/>
  <c r="K80" i="51"/>
  <c r="S80" i="51"/>
  <c r="I83" i="51"/>
  <c r="Q83" i="51"/>
  <c r="E104" i="51"/>
  <c r="M104" i="51"/>
  <c r="U104" i="51"/>
  <c r="H87" i="49"/>
  <c r="P87" i="49"/>
  <c r="E87" i="50"/>
  <c r="M87" i="50"/>
  <c r="U87" i="50"/>
  <c r="B87" i="51"/>
  <c r="J87" i="51"/>
  <c r="R87" i="51"/>
  <c r="I87" i="49"/>
  <c r="Q87" i="49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S96" i="49" l="1"/>
  <c r="K96" i="49"/>
  <c r="R96" i="49"/>
  <c r="C96" i="49"/>
  <c r="J96" i="49"/>
  <c r="B96" i="49"/>
  <c r="S72" i="37"/>
  <c r="D72" i="33"/>
  <c r="H72" i="33"/>
  <c r="J72" i="33"/>
  <c r="T72" i="33"/>
  <c r="O113" i="29"/>
  <c r="K113" i="29"/>
  <c r="C113" i="29"/>
  <c r="Q113" i="29"/>
  <c r="R113" i="29"/>
  <c r="W113" i="29"/>
  <c r="E113" i="29"/>
  <c r="M113" i="29"/>
  <c r="I113" i="29"/>
  <c r="S146" i="25"/>
  <c r="G146" i="25"/>
  <c r="H146" i="25"/>
  <c r="M146" i="25"/>
  <c r="R74" i="24"/>
  <c r="R171" i="4" s="1"/>
  <c r="R69" i="4"/>
  <c r="R142" i="4" s="1"/>
  <c r="O146" i="25"/>
  <c r="K146" i="25"/>
  <c r="W146" i="25"/>
  <c r="C146" i="25"/>
  <c r="G74" i="24"/>
  <c r="G171" i="4" s="1"/>
  <c r="N74" i="24"/>
  <c r="N171" i="4" s="1"/>
  <c r="N116" i="4"/>
  <c r="S161" i="23"/>
  <c r="S61" i="20"/>
  <c r="S57" i="20"/>
  <c r="S56" i="20" s="1"/>
  <c r="I157" i="23"/>
  <c r="W137" i="23"/>
  <c r="W60" i="20"/>
  <c r="S157" i="23"/>
  <c r="K161" i="23"/>
  <c r="K61" i="20"/>
  <c r="S163" i="23"/>
  <c r="L194" i="23"/>
  <c r="L132" i="23"/>
  <c r="U144" i="23"/>
  <c r="U60" i="20"/>
  <c r="H61" i="20"/>
  <c r="H154" i="23"/>
  <c r="H158" i="23"/>
  <c r="H57" i="20"/>
  <c r="H56" i="20" s="1"/>
  <c r="T139" i="23"/>
  <c r="T132" i="23" s="1"/>
  <c r="T143" i="23"/>
  <c r="T60" i="20"/>
  <c r="C161" i="23"/>
  <c r="C61" i="20"/>
  <c r="C57" i="20"/>
  <c r="C56" i="20" s="1"/>
  <c r="E132" i="23"/>
  <c r="H146" i="23"/>
  <c r="O137" i="23"/>
  <c r="O60" i="20"/>
  <c r="S155" i="23"/>
  <c r="S151" i="23"/>
  <c r="W141" i="23"/>
  <c r="M144" i="23"/>
  <c r="M60" i="20"/>
  <c r="S160" i="23"/>
  <c r="R132" i="23"/>
  <c r="L139" i="23"/>
  <c r="L60" i="20"/>
  <c r="B78" i="20"/>
  <c r="B169" i="4" s="1"/>
  <c r="U141" i="23"/>
  <c r="U132" i="23" s="1"/>
  <c r="S153" i="23"/>
  <c r="H165" i="23"/>
  <c r="B160" i="23"/>
  <c r="J132" i="23"/>
  <c r="V132" i="23"/>
  <c r="W132" i="23"/>
  <c r="J160" i="23"/>
  <c r="S170" i="23"/>
  <c r="S165" i="23" s="1"/>
  <c r="S172" i="23"/>
  <c r="S62" i="20"/>
  <c r="O132" i="23"/>
  <c r="F161" i="23"/>
  <c r="F146" i="23" s="1"/>
  <c r="F61" i="20"/>
  <c r="G132" i="23"/>
  <c r="V146" i="23"/>
  <c r="C79" i="20"/>
  <c r="C170" i="4" s="1"/>
  <c r="O141" i="23"/>
  <c r="K165" i="23"/>
  <c r="U139" i="23"/>
  <c r="O171" i="23"/>
  <c r="F194" i="23"/>
  <c r="M139" i="23"/>
  <c r="D132" i="23"/>
  <c r="M141" i="23"/>
  <c r="M132" i="23" s="1"/>
  <c r="S158" i="23"/>
  <c r="B132" i="23"/>
  <c r="K57" i="20"/>
  <c r="K56" i="20" s="1"/>
  <c r="K158" i="23"/>
  <c r="H160" i="23"/>
  <c r="N176" i="23"/>
  <c r="N165" i="23" s="1"/>
  <c r="N62" i="20"/>
  <c r="K153" i="23"/>
  <c r="F194" i="21"/>
  <c r="M194" i="23"/>
  <c r="R194" i="23"/>
  <c r="D194" i="23"/>
  <c r="P205" i="23"/>
  <c r="W194" i="21"/>
  <c r="O194" i="21"/>
  <c r="G194" i="21"/>
  <c r="V190" i="19"/>
  <c r="E160" i="19"/>
  <c r="T192" i="19"/>
  <c r="T81" i="16"/>
  <c r="M79" i="16"/>
  <c r="M108" i="4" s="1"/>
  <c r="M110" i="4"/>
  <c r="T178" i="19"/>
  <c r="L178" i="19"/>
  <c r="G160" i="19"/>
  <c r="D178" i="19"/>
  <c r="I160" i="19"/>
  <c r="E178" i="19"/>
  <c r="M178" i="19"/>
  <c r="Q172" i="19"/>
  <c r="Q160" i="19" s="1"/>
  <c r="L229" i="19"/>
  <c r="L81" i="16"/>
  <c r="P160" i="19"/>
  <c r="T77" i="16"/>
  <c r="T76" i="16" s="1"/>
  <c r="H160" i="19"/>
  <c r="L168" i="18"/>
  <c r="L164" i="18"/>
  <c r="L167" i="18"/>
  <c r="L217" i="18"/>
  <c r="L163" i="18"/>
  <c r="K174" i="18"/>
  <c r="S168" i="18"/>
  <c r="S170" i="18"/>
  <c r="U166" i="18"/>
  <c r="K168" i="18"/>
  <c r="S165" i="18"/>
  <c r="L166" i="18"/>
  <c r="S167" i="18"/>
  <c r="L165" i="18"/>
  <c r="S169" i="18"/>
  <c r="L162" i="18"/>
  <c r="K167" i="18"/>
  <c r="S164" i="18"/>
  <c r="S173" i="18"/>
  <c r="K164" i="18"/>
  <c r="S161" i="18"/>
  <c r="S160" i="18" s="1"/>
  <c r="K169" i="18"/>
  <c r="L171" i="18"/>
  <c r="L175" i="18"/>
  <c r="Q166" i="18"/>
  <c r="K161" i="18"/>
  <c r="K160" i="18" s="1"/>
  <c r="K173" i="18"/>
  <c r="L170" i="18"/>
  <c r="L160" i="18" s="1"/>
  <c r="D170" i="18"/>
  <c r="L169" i="18"/>
  <c r="L97" i="16"/>
  <c r="L95" i="16" s="1"/>
  <c r="D169" i="18"/>
  <c r="R174" i="17"/>
  <c r="D173" i="18"/>
  <c r="B62" i="4"/>
  <c r="B135" i="4" s="1"/>
  <c r="J173" i="17"/>
  <c r="J53" i="16"/>
  <c r="R161" i="17"/>
  <c r="V175" i="17"/>
  <c r="V53" i="16"/>
  <c r="R171" i="17"/>
  <c r="R164" i="17"/>
  <c r="R160" i="17" s="1"/>
  <c r="G175" i="17"/>
  <c r="G53" i="16"/>
  <c r="D165" i="18"/>
  <c r="V162" i="17"/>
  <c r="R170" i="17"/>
  <c r="G169" i="17"/>
  <c r="F175" i="17"/>
  <c r="F53" i="16"/>
  <c r="D168" i="18"/>
  <c r="R167" i="17"/>
  <c r="G174" i="17"/>
  <c r="U174" i="17"/>
  <c r="U169" i="17"/>
  <c r="U160" i="17" s="1"/>
  <c r="U165" i="17"/>
  <c r="U53" i="16"/>
  <c r="U161" i="17"/>
  <c r="D175" i="18"/>
  <c r="D167" i="18"/>
  <c r="E174" i="17"/>
  <c r="E161" i="17"/>
  <c r="E53" i="16"/>
  <c r="E165" i="17"/>
  <c r="K95" i="16"/>
  <c r="D161" i="18"/>
  <c r="D174" i="18"/>
  <c r="D164" i="18"/>
  <c r="G167" i="17"/>
  <c r="G168" i="17"/>
  <c r="R166" i="17"/>
  <c r="G165" i="17"/>
  <c r="G169" i="18"/>
  <c r="G160" i="18" s="1"/>
  <c r="G97" i="16"/>
  <c r="G95" i="16" s="1"/>
  <c r="D171" i="18"/>
  <c r="J163" i="17"/>
  <c r="J160" i="17" s="1"/>
  <c r="V174" i="17"/>
  <c r="V160" i="17" s="1"/>
  <c r="O175" i="17"/>
  <c r="O53" i="16"/>
  <c r="R173" i="17"/>
  <c r="R53" i="16"/>
  <c r="D163" i="18"/>
  <c r="D160" i="18" s="1"/>
  <c r="G217" i="19"/>
  <c r="V161" i="17"/>
  <c r="F174" i="17"/>
  <c r="R169" i="17"/>
  <c r="R172" i="17"/>
  <c r="R162" i="17"/>
  <c r="G161" i="17"/>
  <c r="J172" i="17"/>
  <c r="N175" i="17"/>
  <c r="N53" i="16"/>
  <c r="B52" i="16"/>
  <c r="B61" i="4" s="1"/>
  <c r="B134" i="4" s="1"/>
  <c r="D95" i="16"/>
  <c r="D172" i="18"/>
  <c r="M160" i="17"/>
  <c r="E160" i="17"/>
  <c r="L173" i="18"/>
  <c r="F167" i="17"/>
  <c r="F160" i="17" s="1"/>
  <c r="O162" i="17"/>
  <c r="O160" i="17" s="1"/>
  <c r="L172" i="18"/>
  <c r="R165" i="17"/>
  <c r="G162" i="17"/>
  <c r="G160" i="17" s="1"/>
  <c r="F170" i="17"/>
  <c r="W62" i="4"/>
  <c r="W135" i="4" s="1"/>
  <c r="O169" i="18"/>
  <c r="O160" i="18" s="1"/>
  <c r="O97" i="16"/>
  <c r="O95" i="16" s="1"/>
  <c r="R175" i="17"/>
  <c r="R168" i="17"/>
  <c r="H229" i="17"/>
  <c r="J233" i="15"/>
  <c r="J76" i="12"/>
  <c r="J71" i="12"/>
  <c r="J70" i="12" s="1"/>
  <c r="I253" i="15"/>
  <c r="I78" i="12"/>
  <c r="E233" i="15"/>
  <c r="E76" i="12"/>
  <c r="H253" i="15"/>
  <c r="H78" i="12"/>
  <c r="D233" i="15"/>
  <c r="D76" i="12"/>
  <c r="I71" i="12"/>
  <c r="I70" i="12" s="1"/>
  <c r="R75" i="12"/>
  <c r="R73" i="12" s="1"/>
  <c r="R102" i="4" s="1"/>
  <c r="K104" i="4"/>
  <c r="H71" i="12"/>
  <c r="H70" i="12" s="1"/>
  <c r="C233" i="15"/>
  <c r="C76" i="12"/>
  <c r="C5" i="7"/>
  <c r="C53" i="7" s="1"/>
  <c r="P75" i="12"/>
  <c r="P104" i="4" s="1"/>
  <c r="B253" i="15"/>
  <c r="B78" i="12"/>
  <c r="B107" i="4" s="1"/>
  <c r="P253" i="15"/>
  <c r="P71" i="12"/>
  <c r="P70" i="12" s="1"/>
  <c r="P78" i="12"/>
  <c r="P107" i="4" s="1"/>
  <c r="B233" i="15"/>
  <c r="B71" i="12"/>
  <c r="B70" i="12" s="1"/>
  <c r="B76" i="12"/>
  <c r="M75" i="12"/>
  <c r="M104" i="4" s="1"/>
  <c r="K105" i="4"/>
  <c r="J253" i="15"/>
  <c r="J78" i="12"/>
  <c r="J107" i="4" s="1"/>
  <c r="E63" i="12"/>
  <c r="O86" i="12"/>
  <c r="O98" i="12"/>
  <c r="O159" i="4" s="1"/>
  <c r="O57" i="4"/>
  <c r="O132" i="4" s="1"/>
  <c r="G5" i="4"/>
  <c r="G3" i="4"/>
  <c r="G128" i="4" s="1"/>
  <c r="H86" i="12"/>
  <c r="H57" i="4"/>
  <c r="H132" i="4" s="1"/>
  <c r="F3" i="4"/>
  <c r="F128" i="4" s="1"/>
  <c r="Q73" i="12"/>
  <c r="Q102" i="4" s="1"/>
  <c r="G86" i="12"/>
  <c r="G98" i="12"/>
  <c r="G159" i="4" s="1"/>
  <c r="G57" i="4"/>
  <c r="G132" i="4" s="1"/>
  <c r="W86" i="12"/>
  <c r="W57" i="4"/>
  <c r="W132" i="4" s="1"/>
  <c r="O5" i="4"/>
  <c r="O3" i="4"/>
  <c r="O128" i="4" s="1"/>
  <c r="N98" i="12"/>
  <c r="N159" i="4" s="1"/>
  <c r="W63" i="12"/>
  <c r="O63" i="12"/>
  <c r="O96" i="12" s="1"/>
  <c r="O157" i="4" s="1"/>
  <c r="H5" i="7"/>
  <c r="H54" i="7" s="1"/>
  <c r="W5" i="4"/>
  <c r="W3" i="4"/>
  <c r="W128" i="4" s="1"/>
  <c r="W98" i="12"/>
  <c r="W159" i="4" s="1"/>
  <c r="N5" i="4"/>
  <c r="N3" i="4"/>
  <c r="N128" i="4" s="1"/>
  <c r="Q5" i="7"/>
  <c r="Q53" i="7" s="1"/>
  <c r="E5" i="7"/>
  <c r="E54" i="7" s="1"/>
  <c r="P86" i="12"/>
  <c r="P57" i="4"/>
  <c r="P132" i="4" s="1"/>
  <c r="V3" i="4"/>
  <c r="V128" i="4" s="1"/>
  <c r="N147" i="11"/>
  <c r="N56" i="8"/>
  <c r="N101" i="4" s="1"/>
  <c r="L147" i="11"/>
  <c r="L56" i="8"/>
  <c r="L101" i="4" s="1"/>
  <c r="W136" i="11"/>
  <c r="W52" i="8"/>
  <c r="W51" i="8" s="1"/>
  <c r="W55" i="8"/>
  <c r="K147" i="11"/>
  <c r="K56" i="8"/>
  <c r="K101" i="4" s="1"/>
  <c r="W147" i="11"/>
  <c r="W56" i="8"/>
  <c r="W101" i="4" s="1"/>
  <c r="P100" i="4"/>
  <c r="H54" i="8"/>
  <c r="H99" i="4" s="1"/>
  <c r="P5" i="7"/>
  <c r="P54" i="7" s="1"/>
  <c r="O136" i="11"/>
  <c r="O55" i="8"/>
  <c r="O52" i="8"/>
  <c r="O51" i="8" s="1"/>
  <c r="B100" i="4"/>
  <c r="B54" i="8"/>
  <c r="B99" i="4" s="1"/>
  <c r="V147" i="11"/>
  <c r="V56" i="8"/>
  <c r="V101" i="4" s="1"/>
  <c r="T147" i="11"/>
  <c r="T56" i="8"/>
  <c r="T101" i="4" s="1"/>
  <c r="C100" i="4"/>
  <c r="S147" i="11"/>
  <c r="S56" i="8"/>
  <c r="O147" i="11"/>
  <c r="O56" i="8"/>
  <c r="O101" i="4" s="1"/>
  <c r="R100" i="4"/>
  <c r="R54" i="8"/>
  <c r="R99" i="4" s="1"/>
  <c r="S59" i="8"/>
  <c r="S65" i="8"/>
  <c r="S154" i="4" s="1"/>
  <c r="T59" i="8"/>
  <c r="T65" i="8"/>
  <c r="T154" i="4" s="1"/>
  <c r="C59" i="8"/>
  <c r="N52" i="4"/>
  <c r="N129" i="4" s="1"/>
  <c r="L59" i="8"/>
  <c r="C65" i="8"/>
  <c r="C154" i="4" s="1"/>
  <c r="L65" i="8"/>
  <c r="L154" i="4" s="1"/>
  <c r="D59" i="8"/>
  <c r="D65" i="8"/>
  <c r="D154" i="4" s="1"/>
  <c r="F59" i="8"/>
  <c r="F52" i="4"/>
  <c r="F129" i="4" s="1"/>
  <c r="F65" i="8"/>
  <c r="F154" i="4" s="1"/>
  <c r="E65" i="8"/>
  <c r="E154" i="4" s="1"/>
  <c r="E52" i="4"/>
  <c r="E129" i="4" s="1"/>
  <c r="G5" i="7"/>
  <c r="G52" i="7" s="1"/>
  <c r="K5" i="7"/>
  <c r="K53" i="7" s="1"/>
  <c r="R5" i="7"/>
  <c r="R54" i="7" s="1"/>
  <c r="J5" i="7"/>
  <c r="J54" i="7" s="1"/>
  <c r="B5" i="7"/>
  <c r="B54" i="7" s="1"/>
  <c r="W5" i="7"/>
  <c r="W54" i="7" s="1"/>
  <c r="U65" i="8"/>
  <c r="U154" i="4" s="1"/>
  <c r="U52" i="4"/>
  <c r="U129" i="4" s="1"/>
  <c r="O5" i="7"/>
  <c r="O52" i="7" s="1"/>
  <c r="K59" i="8"/>
  <c r="U5" i="7"/>
  <c r="U53" i="7" s="1"/>
  <c r="N5" i="7"/>
  <c r="N55" i="7" s="1"/>
  <c r="F5" i="7"/>
  <c r="F55" i="7" s="1"/>
  <c r="S5" i="7"/>
  <c r="S55" i="7" s="1"/>
  <c r="L48" i="6"/>
  <c r="L43" i="6"/>
  <c r="G42" i="6"/>
  <c r="G43" i="6"/>
  <c r="G48" i="6"/>
  <c r="H5" i="5"/>
  <c r="R47" i="6"/>
  <c r="R44" i="6"/>
  <c r="R45" i="6"/>
  <c r="R42" i="6"/>
  <c r="C52" i="7"/>
  <c r="B44" i="6"/>
  <c r="B42" i="6"/>
  <c r="B45" i="6"/>
  <c r="J42" i="6"/>
  <c r="J48" i="6"/>
  <c r="O46" i="6"/>
  <c r="U45" i="6"/>
  <c r="O44" i="6"/>
  <c r="M47" i="6"/>
  <c r="I45" i="6"/>
  <c r="S44" i="6"/>
  <c r="I43" i="6"/>
  <c r="C44" i="6"/>
  <c r="M43" i="6"/>
  <c r="M41" i="6" s="1"/>
  <c r="C42" i="6"/>
  <c r="U48" i="6"/>
  <c r="M48" i="6"/>
  <c r="P5" i="6"/>
  <c r="P47" i="6" s="1"/>
  <c r="S43" i="6"/>
  <c r="I47" i="6"/>
  <c r="C48" i="6"/>
  <c r="C47" i="6"/>
  <c r="M45" i="6"/>
  <c r="S42" i="6"/>
  <c r="I48" i="6"/>
  <c r="I44" i="6"/>
  <c r="U44" i="6"/>
  <c r="E45" i="6"/>
  <c r="M46" i="6"/>
  <c r="I42" i="6"/>
  <c r="T5" i="7"/>
  <c r="T52" i="7" s="1"/>
  <c r="U43" i="6"/>
  <c r="U41" i="6" s="1"/>
  <c r="P27" i="5"/>
  <c r="O42" i="6"/>
  <c r="C46" i="6"/>
  <c r="D27" i="5"/>
  <c r="H27" i="5"/>
  <c r="O45" i="6"/>
  <c r="K47" i="6"/>
  <c r="K41" i="6" s="1"/>
  <c r="O43" i="6"/>
  <c r="O48" i="6"/>
  <c r="S46" i="6"/>
  <c r="S47" i="6"/>
  <c r="L27" i="5"/>
  <c r="S45" i="6"/>
  <c r="W46" i="6"/>
  <c r="W41" i="6" s="1"/>
  <c r="T44" i="6"/>
  <c r="T47" i="6"/>
  <c r="T45" i="6"/>
  <c r="T42" i="6"/>
  <c r="T43" i="6"/>
  <c r="T48" i="6"/>
  <c r="P45" i="6"/>
  <c r="P42" i="6"/>
  <c r="P46" i="6"/>
  <c r="P43" i="6"/>
  <c r="P44" i="6"/>
  <c r="J96" i="12"/>
  <c r="J157" i="4" s="1"/>
  <c r="J55" i="4"/>
  <c r="J130" i="4" s="1"/>
  <c r="T45" i="5"/>
  <c r="T46" i="5"/>
  <c r="T44" i="5"/>
  <c r="T47" i="5"/>
  <c r="T42" i="5"/>
  <c r="T43" i="5"/>
  <c r="B96" i="12"/>
  <c r="B157" i="4" s="1"/>
  <c r="B55" i="4"/>
  <c r="B130" i="4" s="1"/>
  <c r="C229" i="19"/>
  <c r="C192" i="19"/>
  <c r="C188" i="19"/>
  <c r="C185" i="19"/>
  <c r="C191" i="19"/>
  <c r="C183" i="19"/>
  <c r="C187" i="19"/>
  <c r="C81" i="16"/>
  <c r="J229" i="19"/>
  <c r="J191" i="19"/>
  <c r="J187" i="19"/>
  <c r="J183" i="19"/>
  <c r="J192" i="19"/>
  <c r="J188" i="19"/>
  <c r="J185" i="19"/>
  <c r="J81" i="16"/>
  <c r="Q191" i="19"/>
  <c r="Q187" i="19"/>
  <c r="Q183" i="19"/>
  <c r="Q229" i="19"/>
  <c r="Q192" i="19"/>
  <c r="Q188" i="19"/>
  <c r="Q185" i="19"/>
  <c r="Q81" i="16"/>
  <c r="Q77" i="16"/>
  <c r="Q76" i="16" s="1"/>
  <c r="B167" i="19"/>
  <c r="B217" i="19"/>
  <c r="B176" i="19"/>
  <c r="B172" i="19"/>
  <c r="B168" i="19"/>
  <c r="B173" i="19"/>
  <c r="B169" i="19"/>
  <c r="B165" i="19"/>
  <c r="B80" i="16"/>
  <c r="B77" i="16"/>
  <c r="B76" i="16" s="1"/>
  <c r="E253" i="15"/>
  <c r="E78" i="12"/>
  <c r="E71" i="12"/>
  <c r="E70" i="12" s="1"/>
  <c r="R65" i="8"/>
  <c r="R154" i="4" s="1"/>
  <c r="R59" i="8"/>
  <c r="R52" i="4"/>
  <c r="J54" i="8"/>
  <c r="J99" i="4" s="1"/>
  <c r="J100" i="4"/>
  <c r="O74" i="24"/>
  <c r="O171" i="4" s="1"/>
  <c r="O69" i="4"/>
  <c r="O142" i="4" s="1"/>
  <c r="S74" i="24"/>
  <c r="S171" i="4" s="1"/>
  <c r="S69" i="4"/>
  <c r="S142" i="4" s="1"/>
  <c r="O158" i="23"/>
  <c r="O154" i="23"/>
  <c r="O163" i="23"/>
  <c r="O155" i="23"/>
  <c r="O151" i="23"/>
  <c r="O161" i="23"/>
  <c r="O61" i="20"/>
  <c r="O57" i="20"/>
  <c r="O56" i="20" s="1"/>
  <c r="V74" i="24"/>
  <c r="V171" i="4" s="1"/>
  <c r="V69" i="4"/>
  <c r="V142" i="4" s="1"/>
  <c r="V176" i="23"/>
  <c r="V170" i="23"/>
  <c r="V165" i="23" s="1"/>
  <c r="V179" i="23"/>
  <c r="V172" i="23"/>
  <c r="V57" i="20"/>
  <c r="V56" i="20" s="1"/>
  <c r="V62" i="20"/>
  <c r="E179" i="23"/>
  <c r="E170" i="23"/>
  <c r="E172" i="23"/>
  <c r="E176" i="23"/>
  <c r="E62" i="20"/>
  <c r="U171" i="23"/>
  <c r="O153" i="23"/>
  <c r="I176" i="23"/>
  <c r="I170" i="23"/>
  <c r="I179" i="23"/>
  <c r="I172" i="23"/>
  <c r="I175" i="23"/>
  <c r="I62" i="20"/>
  <c r="R161" i="23"/>
  <c r="R158" i="23"/>
  <c r="R154" i="23"/>
  <c r="R61" i="20"/>
  <c r="R57" i="20"/>
  <c r="R56" i="20" s="1"/>
  <c r="R163" i="23"/>
  <c r="R155" i="23"/>
  <c r="R151" i="23"/>
  <c r="P146" i="23"/>
  <c r="J161" i="23"/>
  <c r="J158" i="23"/>
  <c r="J154" i="23"/>
  <c r="J151" i="23"/>
  <c r="J61" i="20"/>
  <c r="J57" i="20"/>
  <c r="J56" i="20" s="1"/>
  <c r="J163" i="23"/>
  <c r="J155" i="23"/>
  <c r="T161" i="23"/>
  <c r="T158" i="23"/>
  <c r="T154" i="23"/>
  <c r="T163" i="23"/>
  <c r="T155" i="23"/>
  <c r="T151" i="23"/>
  <c r="T160" i="23"/>
  <c r="T61" i="20"/>
  <c r="T57" i="20"/>
  <c r="T56" i="20" s="1"/>
  <c r="R176" i="23"/>
  <c r="R170" i="23"/>
  <c r="R179" i="23"/>
  <c r="R172" i="23"/>
  <c r="R62" i="20"/>
  <c r="R175" i="23"/>
  <c r="R65" i="4"/>
  <c r="R138" i="4" s="1"/>
  <c r="B229" i="19"/>
  <c r="B191" i="19"/>
  <c r="B187" i="19"/>
  <c r="B183" i="19"/>
  <c r="B192" i="19"/>
  <c r="B188" i="19"/>
  <c r="B185" i="19"/>
  <c r="B81" i="16"/>
  <c r="I191" i="19"/>
  <c r="I187" i="19"/>
  <c r="I183" i="19"/>
  <c r="I229" i="19"/>
  <c r="I192" i="19"/>
  <c r="I188" i="19"/>
  <c r="I185" i="19"/>
  <c r="I81" i="16"/>
  <c r="I77" i="16"/>
  <c r="I76" i="16" s="1"/>
  <c r="R190" i="19"/>
  <c r="Q184" i="19"/>
  <c r="O184" i="19"/>
  <c r="S167" i="19"/>
  <c r="S176" i="19"/>
  <c r="S172" i="19"/>
  <c r="S168" i="19"/>
  <c r="S217" i="19"/>
  <c r="S173" i="19"/>
  <c r="S169" i="19"/>
  <c r="S165" i="19"/>
  <c r="S80" i="16"/>
  <c r="S77" i="16"/>
  <c r="S76" i="16" s="1"/>
  <c r="O160" i="19"/>
  <c r="K217" i="18"/>
  <c r="L174" i="17"/>
  <c r="L170" i="17"/>
  <c r="L166" i="17"/>
  <c r="L162" i="17"/>
  <c r="L175" i="17"/>
  <c r="L167" i="17"/>
  <c r="L163" i="17"/>
  <c r="L172" i="17"/>
  <c r="L168" i="17"/>
  <c r="L164" i="17"/>
  <c r="L173" i="17"/>
  <c r="L169" i="17"/>
  <c r="L165" i="17"/>
  <c r="L161" i="17"/>
  <c r="L53" i="16"/>
  <c r="C173" i="17"/>
  <c r="C169" i="17"/>
  <c r="C165" i="17"/>
  <c r="C161" i="17"/>
  <c r="C53" i="16"/>
  <c r="C174" i="17"/>
  <c r="C170" i="17"/>
  <c r="C166" i="17"/>
  <c r="C162" i="17"/>
  <c r="C175" i="17"/>
  <c r="C167" i="17"/>
  <c r="C163" i="17"/>
  <c r="C172" i="17"/>
  <c r="C168" i="17"/>
  <c r="C164" i="17"/>
  <c r="T253" i="15"/>
  <c r="T78" i="12"/>
  <c r="T71" i="12"/>
  <c r="T70" i="12" s="1"/>
  <c r="B160" i="18"/>
  <c r="N160" i="17"/>
  <c r="H217" i="19"/>
  <c r="H172" i="17"/>
  <c r="H168" i="17"/>
  <c r="H164" i="17"/>
  <c r="H173" i="17"/>
  <c r="H169" i="17"/>
  <c r="H165" i="17"/>
  <c r="H161" i="17"/>
  <c r="H53" i="16"/>
  <c r="H174" i="17"/>
  <c r="H170" i="17"/>
  <c r="H166" i="17"/>
  <c r="H162" i="17"/>
  <c r="H175" i="17"/>
  <c r="H167" i="17"/>
  <c r="H163" i="17"/>
  <c r="D98" i="12"/>
  <c r="D159" i="4" s="1"/>
  <c r="D86" i="12"/>
  <c r="D63" i="12"/>
  <c r="D57" i="4"/>
  <c r="D132" i="4" s="1"/>
  <c r="F136" i="11"/>
  <c r="F55" i="8"/>
  <c r="F52" i="8"/>
  <c r="F51" i="8" s="1"/>
  <c r="N96" i="12"/>
  <c r="N157" i="4" s="1"/>
  <c r="N55" i="4"/>
  <c r="J65" i="8"/>
  <c r="J154" i="4" s="1"/>
  <c r="J59" i="8"/>
  <c r="J52" i="4"/>
  <c r="I59" i="8"/>
  <c r="I65" i="8"/>
  <c r="I154" i="4" s="1"/>
  <c r="I52" i="4"/>
  <c r="I63" i="12"/>
  <c r="I98" i="12"/>
  <c r="I159" i="4" s="1"/>
  <c r="I86" i="12"/>
  <c r="I57" i="4"/>
  <c r="I132" i="4" s="1"/>
  <c r="H59" i="8"/>
  <c r="H65" i="8"/>
  <c r="H154" i="4" s="1"/>
  <c r="H52" i="4"/>
  <c r="L46" i="6"/>
  <c r="R43" i="6"/>
  <c r="J44" i="6"/>
  <c r="B48" i="6"/>
  <c r="O233" i="15"/>
  <c r="O71" i="12"/>
  <c r="O70" i="12" s="1"/>
  <c r="O76" i="12"/>
  <c r="U54" i="7"/>
  <c r="C184" i="19"/>
  <c r="L98" i="12"/>
  <c r="L159" i="4" s="1"/>
  <c r="L86" i="12"/>
  <c r="L63" i="12"/>
  <c r="L57" i="4"/>
  <c r="L132" i="4" s="1"/>
  <c r="N136" i="11"/>
  <c r="N55" i="8"/>
  <c r="N52" i="8"/>
  <c r="N51" i="8" s="1"/>
  <c r="V96" i="12"/>
  <c r="V157" i="4" s="1"/>
  <c r="V55" i="4"/>
  <c r="G158" i="23"/>
  <c r="G154" i="23"/>
  <c r="G163" i="23"/>
  <c r="G155" i="23"/>
  <c r="G151" i="23"/>
  <c r="G161" i="23"/>
  <c r="G61" i="20"/>
  <c r="G57" i="20"/>
  <c r="G56" i="20" s="1"/>
  <c r="F179" i="23"/>
  <c r="F172" i="23"/>
  <c r="F176" i="23"/>
  <c r="F57" i="20"/>
  <c r="F56" i="20" s="1"/>
  <c r="F170" i="23"/>
  <c r="F62" i="20"/>
  <c r="U161" i="23"/>
  <c r="U158" i="23"/>
  <c r="U154" i="23"/>
  <c r="U163" i="23"/>
  <c r="U155" i="23"/>
  <c r="U151" i="23"/>
  <c r="U61" i="20"/>
  <c r="U57" i="20"/>
  <c r="U56" i="20" s="1"/>
  <c r="G153" i="23"/>
  <c r="Q163" i="23"/>
  <c r="Q155" i="23"/>
  <c r="Q151" i="23"/>
  <c r="Q161" i="23"/>
  <c r="Q158" i="23"/>
  <c r="Q154" i="23"/>
  <c r="Q61" i="20"/>
  <c r="J65" i="4"/>
  <c r="J138" i="4" s="1"/>
  <c r="V176" i="19"/>
  <c r="V172" i="19"/>
  <c r="V168" i="19"/>
  <c r="V173" i="19"/>
  <c r="V169" i="19"/>
  <c r="V165" i="19"/>
  <c r="V217" i="19"/>
  <c r="V167" i="19"/>
  <c r="V80" i="16"/>
  <c r="V77" i="16"/>
  <c r="V76" i="16" s="1"/>
  <c r="U176" i="19"/>
  <c r="U172" i="19"/>
  <c r="U168" i="19"/>
  <c r="U173" i="19"/>
  <c r="U169" i="19"/>
  <c r="U165" i="19"/>
  <c r="U217" i="19"/>
  <c r="U167" i="19"/>
  <c r="U171" i="19"/>
  <c r="U80" i="16"/>
  <c r="U77" i="16"/>
  <c r="U76" i="16" s="1"/>
  <c r="J190" i="19"/>
  <c r="Q190" i="19"/>
  <c r="G191" i="19"/>
  <c r="G187" i="19"/>
  <c r="G183" i="19"/>
  <c r="G229" i="19"/>
  <c r="G192" i="19"/>
  <c r="G188" i="19"/>
  <c r="G185" i="19"/>
  <c r="G81" i="16"/>
  <c r="G77" i="16"/>
  <c r="G76" i="16" s="1"/>
  <c r="W160" i="18"/>
  <c r="V173" i="18"/>
  <c r="V167" i="18"/>
  <c r="V163" i="18"/>
  <c r="V175" i="18"/>
  <c r="V168" i="18"/>
  <c r="V164" i="18"/>
  <c r="V217" i="18"/>
  <c r="V174" i="18"/>
  <c r="V170" i="18"/>
  <c r="V165" i="18"/>
  <c r="V161" i="18"/>
  <c r="V172" i="18"/>
  <c r="V162" i="18"/>
  <c r="V169" i="18"/>
  <c r="V97" i="16"/>
  <c r="V95" i="16" s="1"/>
  <c r="W253" i="15"/>
  <c r="W78" i="12"/>
  <c r="W107" i="4" s="1"/>
  <c r="D174" i="17"/>
  <c r="D170" i="17"/>
  <c r="D166" i="17"/>
  <c r="D162" i="17"/>
  <c r="D175" i="17"/>
  <c r="D167" i="17"/>
  <c r="D163" i="17"/>
  <c r="D172" i="17"/>
  <c r="D168" i="17"/>
  <c r="D164" i="17"/>
  <c r="D173" i="17"/>
  <c r="D169" i="17"/>
  <c r="D165" i="17"/>
  <c r="D161" i="17"/>
  <c r="D53" i="16"/>
  <c r="L253" i="15"/>
  <c r="L78" i="12"/>
  <c r="L71" i="12"/>
  <c r="L70" i="12" s="1"/>
  <c r="M100" i="16"/>
  <c r="M163" i="4" s="1"/>
  <c r="M61" i="4"/>
  <c r="M134" i="4" s="1"/>
  <c r="D217" i="18"/>
  <c r="P96" i="12"/>
  <c r="P157" i="4" s="1"/>
  <c r="P55" i="4"/>
  <c r="P130" i="4" s="1"/>
  <c r="U253" i="15"/>
  <c r="U78" i="12"/>
  <c r="U107" i="4" s="1"/>
  <c r="U71" i="12"/>
  <c r="U70" i="12" s="1"/>
  <c r="F96" i="12"/>
  <c r="F157" i="4" s="1"/>
  <c r="F55" i="4"/>
  <c r="P101" i="16"/>
  <c r="P164" i="4" s="1"/>
  <c r="P52" i="16"/>
  <c r="P91" i="16"/>
  <c r="P89" i="16" s="1"/>
  <c r="P62" i="4"/>
  <c r="P135" i="4" s="1"/>
  <c r="W96" i="12"/>
  <c r="W157" i="4" s="1"/>
  <c r="W55" i="4"/>
  <c r="W130" i="4" s="1"/>
  <c r="U147" i="11"/>
  <c r="U56" i="8"/>
  <c r="U52" i="8"/>
  <c r="U51" i="8" s="1"/>
  <c r="B65" i="8"/>
  <c r="B154" i="4" s="1"/>
  <c r="B59" i="8"/>
  <c r="B52" i="4"/>
  <c r="D136" i="11"/>
  <c r="D52" i="8"/>
  <c r="D51" i="8" s="1"/>
  <c r="D55" i="8"/>
  <c r="M55" i="7"/>
  <c r="E44" i="6"/>
  <c r="J43" i="6"/>
  <c r="U27" i="5"/>
  <c r="W158" i="23"/>
  <c r="W154" i="23"/>
  <c r="W163" i="23"/>
  <c r="W155" i="23"/>
  <c r="W151" i="23"/>
  <c r="W161" i="23"/>
  <c r="W61" i="20"/>
  <c r="W57" i="20"/>
  <c r="W56" i="20" s="1"/>
  <c r="E147" i="11"/>
  <c r="E56" i="8"/>
  <c r="E52" i="8"/>
  <c r="E51" i="8" s="1"/>
  <c r="G59" i="8"/>
  <c r="G65" i="8"/>
  <c r="G154" i="4" s="1"/>
  <c r="G52" i="4"/>
  <c r="N158" i="23"/>
  <c r="N154" i="23"/>
  <c r="N163" i="23"/>
  <c r="N155" i="23"/>
  <c r="N151" i="23"/>
  <c r="N161" i="23"/>
  <c r="N61" i="20"/>
  <c r="N57" i="20"/>
  <c r="N56" i="20" s="1"/>
  <c r="N153" i="23"/>
  <c r="M161" i="23"/>
  <c r="M158" i="23"/>
  <c r="M154" i="23"/>
  <c r="M163" i="23"/>
  <c r="M155" i="23"/>
  <c r="M151" i="23"/>
  <c r="M61" i="20"/>
  <c r="M57" i="20"/>
  <c r="M56" i="20" s="1"/>
  <c r="F171" i="23"/>
  <c r="O157" i="23"/>
  <c r="S146" i="23"/>
  <c r="I163" i="23"/>
  <c r="I155" i="23"/>
  <c r="I151" i="23"/>
  <c r="I161" i="23"/>
  <c r="I158" i="23"/>
  <c r="I154" i="23"/>
  <c r="I61" i="20"/>
  <c r="N157" i="23"/>
  <c r="G165" i="23"/>
  <c r="B176" i="23"/>
  <c r="B179" i="23"/>
  <c r="B170" i="23"/>
  <c r="B172" i="23"/>
  <c r="B175" i="23"/>
  <c r="B57" i="20"/>
  <c r="B56" i="20" s="1"/>
  <c r="B62" i="20"/>
  <c r="L161" i="23"/>
  <c r="L158" i="23"/>
  <c r="L154" i="23"/>
  <c r="L163" i="23"/>
  <c r="L155" i="23"/>
  <c r="L151" i="23"/>
  <c r="L160" i="23"/>
  <c r="L61" i="20"/>
  <c r="L57" i="20"/>
  <c r="L56" i="20" s="1"/>
  <c r="R171" i="23"/>
  <c r="R153" i="23"/>
  <c r="P143" i="23"/>
  <c r="P139" i="23"/>
  <c r="P144" i="23"/>
  <c r="P140" i="23"/>
  <c r="P60" i="20"/>
  <c r="P57" i="20"/>
  <c r="P56" i="20" s="1"/>
  <c r="P137" i="23"/>
  <c r="B65" i="4"/>
  <c r="B138" i="4" s="1"/>
  <c r="J184" i="19"/>
  <c r="B171" i="19"/>
  <c r="N176" i="19"/>
  <c r="N172" i="19"/>
  <c r="N168" i="19"/>
  <c r="N217" i="19"/>
  <c r="N173" i="19"/>
  <c r="N169" i="19"/>
  <c r="N165" i="19"/>
  <c r="N167" i="19"/>
  <c r="N80" i="16"/>
  <c r="N77" i="16"/>
  <c r="N76" i="16" s="1"/>
  <c r="C190" i="19"/>
  <c r="U65" i="4"/>
  <c r="U138" i="4" s="1"/>
  <c r="B190" i="19"/>
  <c r="V185" i="19"/>
  <c r="V191" i="19"/>
  <c r="V187" i="19"/>
  <c r="V183" i="19"/>
  <c r="V192" i="19"/>
  <c r="V188" i="19"/>
  <c r="V229" i="19"/>
  <c r="V81" i="16"/>
  <c r="B184" i="19"/>
  <c r="G184" i="19"/>
  <c r="S171" i="19"/>
  <c r="I166" i="18"/>
  <c r="R171" i="18"/>
  <c r="N173" i="18"/>
  <c r="N175" i="18"/>
  <c r="N167" i="18"/>
  <c r="N163" i="18"/>
  <c r="N174" i="18"/>
  <c r="N168" i="18"/>
  <c r="N164" i="18"/>
  <c r="N170" i="18"/>
  <c r="N172" i="18"/>
  <c r="N165" i="18"/>
  <c r="N161" i="18"/>
  <c r="N217" i="18"/>
  <c r="N169" i="18"/>
  <c r="N162" i="18"/>
  <c r="N171" i="18"/>
  <c r="N97" i="16"/>
  <c r="N95" i="16" s="1"/>
  <c r="U217" i="18"/>
  <c r="U174" i="18"/>
  <c r="U170" i="18"/>
  <c r="U169" i="18"/>
  <c r="U167" i="18"/>
  <c r="U163" i="18"/>
  <c r="U175" i="18"/>
  <c r="U168" i="18"/>
  <c r="U164" i="18"/>
  <c r="U173" i="18"/>
  <c r="U165" i="18"/>
  <c r="U161" i="18"/>
  <c r="U172" i="18"/>
  <c r="U162" i="18"/>
  <c r="U97" i="16"/>
  <c r="U95" i="16" s="1"/>
  <c r="O253" i="15"/>
  <c r="O78" i="12"/>
  <c r="O107" i="4" s="1"/>
  <c r="V253" i="15"/>
  <c r="V78" i="12"/>
  <c r="V107" i="4" s="1"/>
  <c r="L171" i="17"/>
  <c r="D253" i="15"/>
  <c r="D78" i="12"/>
  <c r="D71" i="12"/>
  <c r="D70" i="12" s="1"/>
  <c r="J160" i="18"/>
  <c r="I172" i="17"/>
  <c r="I168" i="17"/>
  <c r="I164" i="17"/>
  <c r="I173" i="17"/>
  <c r="I169" i="17"/>
  <c r="I165" i="17"/>
  <c r="I161" i="17"/>
  <c r="I53" i="16"/>
  <c r="I174" i="17"/>
  <c r="I170" i="17"/>
  <c r="I166" i="17"/>
  <c r="I162" i="17"/>
  <c r="I175" i="17"/>
  <c r="I167" i="17"/>
  <c r="I163" i="17"/>
  <c r="I171" i="17"/>
  <c r="H96" i="12"/>
  <c r="H157" i="4" s="1"/>
  <c r="H55" i="4"/>
  <c r="H130" i="4" s="1"/>
  <c r="P160" i="17"/>
  <c r="I136" i="11"/>
  <c r="I55" i="8"/>
  <c r="I52" i="8"/>
  <c r="I51" i="8" s="1"/>
  <c r="E42" i="6"/>
  <c r="G45" i="6"/>
  <c r="B43" i="6"/>
  <c r="L47" i="6"/>
  <c r="H43" i="5"/>
  <c r="V27" i="5"/>
  <c r="M27" i="5"/>
  <c r="S27" i="5"/>
  <c r="R27" i="5"/>
  <c r="W27" i="5"/>
  <c r="E116" i="4"/>
  <c r="M179" i="23"/>
  <c r="M176" i="23"/>
  <c r="M170" i="23"/>
  <c r="M172" i="23"/>
  <c r="M62" i="20"/>
  <c r="K116" i="4"/>
  <c r="W153" i="23"/>
  <c r="I52" i="7"/>
  <c r="E161" i="23"/>
  <c r="E158" i="23"/>
  <c r="E154" i="23"/>
  <c r="E163" i="23"/>
  <c r="E155" i="23"/>
  <c r="E151" i="23"/>
  <c r="E61" i="20"/>
  <c r="E57" i="20"/>
  <c r="E56" i="20" s="1"/>
  <c r="T176" i="23"/>
  <c r="T179" i="23"/>
  <c r="T170" i="23"/>
  <c r="T172" i="23"/>
  <c r="T62" i="20"/>
  <c r="T171" i="23"/>
  <c r="C74" i="24"/>
  <c r="C171" i="4" s="1"/>
  <c r="C69" i="4"/>
  <c r="C142" i="4" s="1"/>
  <c r="W160" i="23"/>
  <c r="M205" i="23"/>
  <c r="Q74" i="24"/>
  <c r="Q171" i="4" s="1"/>
  <c r="Q69" i="4"/>
  <c r="Q142" i="4" s="1"/>
  <c r="G157" i="23"/>
  <c r="K146" i="23"/>
  <c r="J176" i="23"/>
  <c r="J170" i="23"/>
  <c r="J179" i="23"/>
  <c r="J172" i="23"/>
  <c r="J62" i="20"/>
  <c r="C65" i="4"/>
  <c r="C138" i="4" s="1"/>
  <c r="F176" i="19"/>
  <c r="F172" i="19"/>
  <c r="F168" i="19"/>
  <c r="F217" i="19"/>
  <c r="F173" i="19"/>
  <c r="F169" i="19"/>
  <c r="F165" i="19"/>
  <c r="F167" i="19"/>
  <c r="F80" i="16"/>
  <c r="F77" i="16"/>
  <c r="F76" i="16" s="1"/>
  <c r="S65" i="4"/>
  <c r="S138" i="4" s="1"/>
  <c r="P191" i="19"/>
  <c r="P187" i="19"/>
  <c r="P183" i="19"/>
  <c r="P229" i="19"/>
  <c r="P192" i="19"/>
  <c r="P188" i="19"/>
  <c r="P185" i="19"/>
  <c r="P81" i="16"/>
  <c r="P77" i="16"/>
  <c r="P76" i="16" s="1"/>
  <c r="N185" i="19"/>
  <c r="N191" i="19"/>
  <c r="N187" i="19"/>
  <c r="N183" i="19"/>
  <c r="N229" i="19"/>
  <c r="N192" i="19"/>
  <c r="N188" i="19"/>
  <c r="N81" i="16"/>
  <c r="V171" i="19"/>
  <c r="P160" i="18"/>
  <c r="W191" i="19"/>
  <c r="W187" i="19"/>
  <c r="W183" i="19"/>
  <c r="W192" i="19"/>
  <c r="W188" i="19"/>
  <c r="W229" i="19"/>
  <c r="W185" i="19"/>
  <c r="W81" i="16"/>
  <c r="W77" i="16"/>
  <c r="W76" i="16" s="1"/>
  <c r="K167" i="19"/>
  <c r="K176" i="19"/>
  <c r="K172" i="19"/>
  <c r="K168" i="19"/>
  <c r="K217" i="19"/>
  <c r="K173" i="19"/>
  <c r="K169" i="19"/>
  <c r="K165" i="19"/>
  <c r="K80" i="16"/>
  <c r="K77" i="16"/>
  <c r="K76" i="16" s="1"/>
  <c r="F173" i="18"/>
  <c r="F167" i="18"/>
  <c r="F163" i="18"/>
  <c r="F170" i="18"/>
  <c r="F168" i="18"/>
  <c r="F164" i="18"/>
  <c r="F172" i="18"/>
  <c r="F165" i="18"/>
  <c r="F161" i="18"/>
  <c r="F169" i="18"/>
  <c r="F175" i="18"/>
  <c r="F171" i="18"/>
  <c r="F162" i="18"/>
  <c r="F217" i="18"/>
  <c r="F174" i="18"/>
  <c r="F97" i="16"/>
  <c r="F95" i="16" s="1"/>
  <c r="M217" i="18"/>
  <c r="M174" i="18"/>
  <c r="M170" i="18"/>
  <c r="M171" i="18"/>
  <c r="M175" i="18"/>
  <c r="M167" i="18"/>
  <c r="M163" i="18"/>
  <c r="M173" i="18"/>
  <c r="M168" i="18"/>
  <c r="M164" i="18"/>
  <c r="M172" i="18"/>
  <c r="M165" i="18"/>
  <c r="M161" i="18"/>
  <c r="M169" i="18"/>
  <c r="M162" i="18"/>
  <c r="M97" i="16"/>
  <c r="M95" i="16" s="1"/>
  <c r="V166" i="18"/>
  <c r="T160" i="18"/>
  <c r="W160" i="19"/>
  <c r="C160" i="18"/>
  <c r="C217" i="18"/>
  <c r="G253" i="15"/>
  <c r="G78" i="12"/>
  <c r="G107" i="4" s="1"/>
  <c r="N253" i="15"/>
  <c r="N78" i="12"/>
  <c r="N107" i="4" s="1"/>
  <c r="D171" i="17"/>
  <c r="V233" i="15"/>
  <c r="V71" i="12"/>
  <c r="V70" i="12" s="1"/>
  <c r="V76" i="12"/>
  <c r="W160" i="17"/>
  <c r="T91" i="16"/>
  <c r="T89" i="16" s="1"/>
  <c r="T101" i="16"/>
  <c r="T164" i="4" s="1"/>
  <c r="T52" i="16"/>
  <c r="T62" i="4"/>
  <c r="T135" i="4" s="1"/>
  <c r="Q52" i="16"/>
  <c r="Q91" i="16"/>
  <c r="Q89" i="16" s="1"/>
  <c r="Q101" i="16"/>
  <c r="Q164" i="4" s="1"/>
  <c r="Q62" i="4"/>
  <c r="Q135" i="4" s="1"/>
  <c r="G96" i="12"/>
  <c r="G157" i="4" s="1"/>
  <c r="G55" i="4"/>
  <c r="G130" i="4" s="1"/>
  <c r="S98" i="12"/>
  <c r="S159" i="4" s="1"/>
  <c r="S86" i="12"/>
  <c r="S63" i="12"/>
  <c r="S57" i="4"/>
  <c r="S132" i="4" s="1"/>
  <c r="U96" i="12"/>
  <c r="U157" i="4" s="1"/>
  <c r="U55" i="4"/>
  <c r="E48" i="6"/>
  <c r="G46" i="6"/>
  <c r="V53" i="7"/>
  <c r="I53" i="7"/>
  <c r="H46" i="5"/>
  <c r="H48" i="5"/>
  <c r="N27" i="5"/>
  <c r="G233" i="15"/>
  <c r="G71" i="12"/>
  <c r="G70" i="12" s="1"/>
  <c r="G76" i="12"/>
  <c r="E27" i="5"/>
  <c r="K27" i="5"/>
  <c r="Q27" i="5"/>
  <c r="V116" i="4"/>
  <c r="K65" i="4"/>
  <c r="K138" i="4" s="1"/>
  <c r="I217" i="18"/>
  <c r="I172" i="18"/>
  <c r="I165" i="18"/>
  <c r="I161" i="18"/>
  <c r="I169" i="18"/>
  <c r="I162" i="18"/>
  <c r="I175" i="18"/>
  <c r="I174" i="18"/>
  <c r="I173" i="18"/>
  <c r="I167" i="18"/>
  <c r="I163" i="18"/>
  <c r="I170" i="18"/>
  <c r="I168" i="18"/>
  <c r="I164" i="18"/>
  <c r="I97" i="16"/>
  <c r="I95" i="16" s="1"/>
  <c r="Q136" i="11"/>
  <c r="Q55" i="8"/>
  <c r="Q52" i="8"/>
  <c r="Q51" i="8" s="1"/>
  <c r="T46" i="6"/>
  <c r="U74" i="24"/>
  <c r="U171" i="4" s="1"/>
  <c r="U69" i="4"/>
  <c r="U142" i="4" s="1"/>
  <c r="Q160" i="23"/>
  <c r="Q143" i="23"/>
  <c r="Q139" i="23"/>
  <c r="Q144" i="23"/>
  <c r="Q140" i="23"/>
  <c r="Q137" i="23"/>
  <c r="Q132" i="23" s="1"/>
  <c r="Q57" i="20"/>
  <c r="Q56" i="20" s="1"/>
  <c r="Q60" i="20"/>
  <c r="L176" i="23"/>
  <c r="L179" i="23"/>
  <c r="L170" i="23"/>
  <c r="L172" i="23"/>
  <c r="L62" i="20"/>
  <c r="O160" i="23"/>
  <c r="E171" i="23"/>
  <c r="C146" i="23"/>
  <c r="G160" i="23"/>
  <c r="L175" i="23"/>
  <c r="T157" i="23"/>
  <c r="J153" i="23"/>
  <c r="H191" i="19"/>
  <c r="H187" i="19"/>
  <c r="H183" i="19"/>
  <c r="H229" i="19"/>
  <c r="H192" i="19"/>
  <c r="H188" i="19"/>
  <c r="H185" i="19"/>
  <c r="H81" i="16"/>
  <c r="H77" i="16"/>
  <c r="H76" i="16" s="1"/>
  <c r="M65" i="4"/>
  <c r="M138" i="4" s="1"/>
  <c r="F185" i="19"/>
  <c r="F191" i="19"/>
  <c r="F187" i="19"/>
  <c r="F183" i="19"/>
  <c r="F229" i="19"/>
  <c r="F192" i="19"/>
  <c r="F188" i="19"/>
  <c r="F81" i="16"/>
  <c r="N171" i="19"/>
  <c r="R217" i="18"/>
  <c r="R175" i="18"/>
  <c r="R165" i="18"/>
  <c r="R161" i="18"/>
  <c r="R172" i="18"/>
  <c r="R169" i="18"/>
  <c r="R162" i="18"/>
  <c r="R167" i="18"/>
  <c r="R163" i="18"/>
  <c r="R174" i="18"/>
  <c r="R173" i="18"/>
  <c r="R168" i="18"/>
  <c r="R164" i="18"/>
  <c r="R170" i="18"/>
  <c r="R97" i="16"/>
  <c r="R95" i="16" s="1"/>
  <c r="P184" i="19"/>
  <c r="H160" i="18"/>
  <c r="G190" i="19"/>
  <c r="E217" i="18"/>
  <c r="E174" i="18"/>
  <c r="E170" i="18"/>
  <c r="E173" i="18"/>
  <c r="E167" i="18"/>
  <c r="E163" i="18"/>
  <c r="E168" i="18"/>
  <c r="E164" i="18"/>
  <c r="E172" i="18"/>
  <c r="E165" i="18"/>
  <c r="E161" i="18"/>
  <c r="E169" i="18"/>
  <c r="E175" i="18"/>
  <c r="E171" i="18"/>
  <c r="E162" i="18"/>
  <c r="E97" i="16"/>
  <c r="E95" i="16" s="1"/>
  <c r="B160" i="17"/>
  <c r="F253" i="15"/>
  <c r="F78" i="12"/>
  <c r="F107" i="4" s="1"/>
  <c r="W61" i="4"/>
  <c r="W134" i="4" s="1"/>
  <c r="N233" i="15"/>
  <c r="N71" i="12"/>
  <c r="N70" i="12" s="1"/>
  <c r="N76" i="12"/>
  <c r="S171" i="17"/>
  <c r="T160" i="17"/>
  <c r="M253" i="15"/>
  <c r="M78" i="12"/>
  <c r="M71" i="12"/>
  <c r="M70" i="12" s="1"/>
  <c r="R98" i="12"/>
  <c r="R159" i="4" s="1"/>
  <c r="R86" i="12"/>
  <c r="R57" i="4"/>
  <c r="R132" i="4" s="1"/>
  <c r="Q160" i="17"/>
  <c r="K98" i="12"/>
  <c r="K159" i="4" s="1"/>
  <c r="K86" i="12"/>
  <c r="K63" i="12"/>
  <c r="K57" i="4"/>
  <c r="K132" i="4" s="1"/>
  <c r="M147" i="11"/>
  <c r="M56" i="8"/>
  <c r="M52" i="8"/>
  <c r="M51" i="8" s="1"/>
  <c r="G47" i="6"/>
  <c r="P48" i="6"/>
  <c r="M52" i="7"/>
  <c r="E46" i="6"/>
  <c r="T48" i="5"/>
  <c r="R46" i="6"/>
  <c r="F27" i="5"/>
  <c r="C27" i="5"/>
  <c r="J27" i="5"/>
  <c r="I27" i="5"/>
  <c r="O27" i="5"/>
  <c r="Q176" i="23"/>
  <c r="Q170" i="23"/>
  <c r="Q179" i="23"/>
  <c r="Q62" i="20"/>
  <c r="Q172" i="23"/>
  <c r="O191" i="19"/>
  <c r="O187" i="19"/>
  <c r="O183" i="19"/>
  <c r="O229" i="19"/>
  <c r="O192" i="19"/>
  <c r="O188" i="19"/>
  <c r="O185" i="19"/>
  <c r="O81" i="16"/>
  <c r="O77" i="16"/>
  <c r="O76" i="16" s="1"/>
  <c r="E96" i="12"/>
  <c r="E157" i="4" s="1"/>
  <c r="E55" i="4"/>
  <c r="Q59" i="8"/>
  <c r="Q65" i="8"/>
  <c r="Q154" i="4" s="1"/>
  <c r="Q52" i="4"/>
  <c r="M74" i="24"/>
  <c r="M171" i="4" s="1"/>
  <c r="M69" i="4"/>
  <c r="M142" i="4" s="1"/>
  <c r="U116" i="4"/>
  <c r="Q175" i="23"/>
  <c r="W176" i="23"/>
  <c r="W172" i="23"/>
  <c r="W170" i="23"/>
  <c r="W179" i="23"/>
  <c r="W171" i="23"/>
  <c r="W62" i="20"/>
  <c r="H116" i="4"/>
  <c r="F74" i="24"/>
  <c r="F171" i="4" s="1"/>
  <c r="F69" i="4"/>
  <c r="F142" i="4" s="1"/>
  <c r="T116" i="4"/>
  <c r="I143" i="23"/>
  <c r="I139" i="23"/>
  <c r="I144" i="23"/>
  <c r="I140" i="23"/>
  <c r="I137" i="23"/>
  <c r="I57" i="20"/>
  <c r="I56" i="20" s="1"/>
  <c r="I60" i="20"/>
  <c r="D176" i="23"/>
  <c r="D179" i="23"/>
  <c r="D170" i="23"/>
  <c r="D172" i="23"/>
  <c r="D62" i="20"/>
  <c r="Q153" i="23"/>
  <c r="I74" i="24"/>
  <c r="I171" i="4" s="1"/>
  <c r="I69" i="4"/>
  <c r="I142" i="4" s="1"/>
  <c r="M175" i="23"/>
  <c r="N132" i="23"/>
  <c r="U153" i="23"/>
  <c r="D161" i="23"/>
  <c r="D158" i="23"/>
  <c r="D154" i="23"/>
  <c r="D163" i="23"/>
  <c r="D155" i="23"/>
  <c r="D151" i="23"/>
  <c r="D61" i="20"/>
  <c r="D57" i="20"/>
  <c r="D56" i="20" s="1"/>
  <c r="D160" i="23"/>
  <c r="U157" i="23"/>
  <c r="F132" i="23"/>
  <c r="S192" i="19"/>
  <c r="S188" i="19"/>
  <c r="S229" i="19"/>
  <c r="S185" i="19"/>
  <c r="S183" i="19"/>
  <c r="S187" i="19"/>
  <c r="S191" i="19"/>
  <c r="S81" i="16"/>
  <c r="I184" i="19"/>
  <c r="R167" i="19"/>
  <c r="R176" i="19"/>
  <c r="R172" i="19"/>
  <c r="R168" i="19"/>
  <c r="R217" i="19"/>
  <c r="R173" i="19"/>
  <c r="R169" i="19"/>
  <c r="R165" i="19"/>
  <c r="R80" i="16"/>
  <c r="R77" i="16"/>
  <c r="R76" i="16" s="1"/>
  <c r="F171" i="19"/>
  <c r="U160" i="23"/>
  <c r="F190" i="19"/>
  <c r="F166" i="18"/>
  <c r="S184" i="19"/>
  <c r="F233" i="15"/>
  <c r="F71" i="12"/>
  <c r="F70" i="12" s="1"/>
  <c r="F76" i="12"/>
  <c r="J98" i="12"/>
  <c r="J159" i="4" s="1"/>
  <c r="J86" i="12"/>
  <c r="J57" i="4"/>
  <c r="J132" i="4" s="1"/>
  <c r="U104" i="4"/>
  <c r="C98" i="12"/>
  <c r="C159" i="4" s="1"/>
  <c r="C86" i="12"/>
  <c r="C63" i="12"/>
  <c r="C57" i="4"/>
  <c r="C132" i="4" s="1"/>
  <c r="M96" i="12"/>
  <c r="M157" i="4" s="1"/>
  <c r="M55" i="4"/>
  <c r="T136" i="11"/>
  <c r="T52" i="8"/>
  <c r="T51" i="8" s="1"/>
  <c r="T55" i="8"/>
  <c r="W59" i="8"/>
  <c r="W65" i="8"/>
  <c r="W154" i="4" s="1"/>
  <c r="W52" i="4"/>
  <c r="M53" i="7"/>
  <c r="H5" i="6"/>
  <c r="J45" i="6"/>
  <c r="L42" i="6"/>
  <c r="G44" i="6"/>
  <c r="D5" i="7"/>
  <c r="F5" i="6"/>
  <c r="F48" i="6" s="1"/>
  <c r="D5" i="6"/>
  <c r="D46" i="6" s="1"/>
  <c r="C55" i="7"/>
  <c r="V5" i="6"/>
  <c r="V48" i="6" s="1"/>
  <c r="I55" i="7"/>
  <c r="L45" i="6"/>
  <c r="L5" i="5"/>
  <c r="J46" i="6"/>
  <c r="J47" i="6"/>
  <c r="W233" i="15"/>
  <c r="W71" i="12"/>
  <c r="W70" i="12" s="1"/>
  <c r="W76" i="12"/>
  <c r="B47" i="6"/>
  <c r="K173" i="17"/>
  <c r="K169" i="17"/>
  <c r="K165" i="17"/>
  <c r="K161" i="17"/>
  <c r="K160" i="17" s="1"/>
  <c r="K53" i="16"/>
  <c r="K174" i="17"/>
  <c r="K170" i="17"/>
  <c r="K166" i="17"/>
  <c r="K162" i="17"/>
  <c r="K175" i="17"/>
  <c r="K167" i="17"/>
  <c r="K163" i="17"/>
  <c r="K172" i="17"/>
  <c r="K168" i="17"/>
  <c r="K164" i="17"/>
  <c r="L136" i="11"/>
  <c r="L52" i="8"/>
  <c r="L51" i="8" s="1"/>
  <c r="L55" i="8"/>
  <c r="R96" i="12"/>
  <c r="R157" i="4" s="1"/>
  <c r="R55" i="4"/>
  <c r="R130" i="4" s="1"/>
  <c r="I54" i="7"/>
  <c r="E74" i="24"/>
  <c r="E171" i="4" s="1"/>
  <c r="E69" i="4"/>
  <c r="E142" i="4" s="1"/>
  <c r="M116" i="4"/>
  <c r="L74" i="24"/>
  <c r="L171" i="4" s="1"/>
  <c r="L69" i="4"/>
  <c r="L142" i="4" s="1"/>
  <c r="O176" i="23"/>
  <c r="O172" i="23"/>
  <c r="O179" i="23"/>
  <c r="O170" i="23"/>
  <c r="O62" i="20"/>
  <c r="L116" i="4"/>
  <c r="U179" i="23"/>
  <c r="U176" i="23"/>
  <c r="U170" i="23"/>
  <c r="U172" i="23"/>
  <c r="U62" i="20"/>
  <c r="V175" i="23"/>
  <c r="E175" i="23"/>
  <c r="R157" i="23"/>
  <c r="M153" i="23"/>
  <c r="M157" i="23"/>
  <c r="D175" i="23"/>
  <c r="L157" i="23"/>
  <c r="K229" i="19"/>
  <c r="K192" i="19"/>
  <c r="K188" i="19"/>
  <c r="K185" i="19"/>
  <c r="K191" i="19"/>
  <c r="K183" i="19"/>
  <c r="K187" i="19"/>
  <c r="K81" i="16"/>
  <c r="R229" i="19"/>
  <c r="R191" i="19"/>
  <c r="R187" i="19"/>
  <c r="R183" i="19"/>
  <c r="R192" i="19"/>
  <c r="R188" i="19"/>
  <c r="R185" i="19"/>
  <c r="R81" i="16"/>
  <c r="H184" i="19"/>
  <c r="E65" i="4"/>
  <c r="E138" i="4" s="1"/>
  <c r="J167" i="19"/>
  <c r="J176" i="19"/>
  <c r="J172" i="19"/>
  <c r="J168" i="19"/>
  <c r="J217" i="19"/>
  <c r="J173" i="19"/>
  <c r="J169" i="19"/>
  <c r="J165" i="19"/>
  <c r="J80" i="16"/>
  <c r="J77" i="16"/>
  <c r="J76" i="16" s="1"/>
  <c r="Q217" i="18"/>
  <c r="Q172" i="18"/>
  <c r="Q170" i="18"/>
  <c r="Q165" i="18"/>
  <c r="Q161" i="18"/>
  <c r="Q169" i="18"/>
  <c r="Q162" i="18"/>
  <c r="Q167" i="18"/>
  <c r="Q163" i="18"/>
  <c r="Q175" i="18"/>
  <c r="Q174" i="18"/>
  <c r="Q173" i="18"/>
  <c r="Q168" i="18"/>
  <c r="Q164" i="18"/>
  <c r="Q97" i="16"/>
  <c r="Q95" i="16" s="1"/>
  <c r="I190" i="19"/>
  <c r="C167" i="19"/>
  <c r="C217" i="19"/>
  <c r="C176" i="19"/>
  <c r="C172" i="19"/>
  <c r="C168" i="19"/>
  <c r="C173" i="19"/>
  <c r="C169" i="19"/>
  <c r="C165" i="19"/>
  <c r="C160" i="19" s="1"/>
  <c r="C80" i="16"/>
  <c r="C77" i="16"/>
  <c r="C76" i="16" s="1"/>
  <c r="S173" i="17"/>
  <c r="S169" i="17"/>
  <c r="S165" i="17"/>
  <c r="S161" i="17"/>
  <c r="S53" i="16"/>
  <c r="S174" i="17"/>
  <c r="S170" i="17"/>
  <c r="S166" i="17"/>
  <c r="S162" i="17"/>
  <c r="S175" i="17"/>
  <c r="S167" i="17"/>
  <c r="S163" i="17"/>
  <c r="S172" i="17"/>
  <c r="S168" i="17"/>
  <c r="S164" i="17"/>
  <c r="C171" i="17"/>
  <c r="H171" i="17"/>
  <c r="T98" i="12"/>
  <c r="T159" i="4" s="1"/>
  <c r="T86" i="12"/>
  <c r="T63" i="12"/>
  <c r="T57" i="4"/>
  <c r="T132" i="4" s="1"/>
  <c r="V136" i="11"/>
  <c r="V55" i="8"/>
  <c r="V52" i="8"/>
  <c r="V51" i="8" s="1"/>
  <c r="B98" i="12"/>
  <c r="B159" i="4" s="1"/>
  <c r="B86" i="12"/>
  <c r="B57" i="4"/>
  <c r="B132" i="4" s="1"/>
  <c r="Q63" i="12"/>
  <c r="Q98" i="12"/>
  <c r="Q159" i="4" s="1"/>
  <c r="Q86" i="12"/>
  <c r="Q57" i="4"/>
  <c r="Q132" i="4" s="1"/>
  <c r="O59" i="8"/>
  <c r="O65" i="8"/>
  <c r="O154" i="4" s="1"/>
  <c r="O52" i="4"/>
  <c r="P59" i="8"/>
  <c r="P65" i="8"/>
  <c r="P154" i="4" s="1"/>
  <c r="P52" i="4"/>
  <c r="E43" i="6"/>
  <c r="E52" i="7"/>
  <c r="M54" i="7"/>
  <c r="N5" i="6"/>
  <c r="N48" i="6" s="1"/>
  <c r="L44" i="6"/>
  <c r="V54" i="7"/>
  <c r="L5" i="7"/>
  <c r="L54" i="7" s="1"/>
  <c r="V55" i="7"/>
  <c r="D5" i="5"/>
  <c r="R48" i="6"/>
  <c r="B46" i="6"/>
  <c r="B27" i="5"/>
  <c r="B5" i="5" s="1"/>
  <c r="G27" i="5"/>
  <c r="S115" i="4" l="1"/>
  <c r="S79" i="20"/>
  <c r="S170" i="4" s="1"/>
  <c r="C114" i="4"/>
  <c r="C78" i="20"/>
  <c r="C169" i="4" s="1"/>
  <c r="C59" i="20"/>
  <c r="U146" i="23"/>
  <c r="T113" i="4"/>
  <c r="T77" i="20"/>
  <c r="T168" i="4" s="1"/>
  <c r="N115" i="4"/>
  <c r="N79" i="20"/>
  <c r="N170" i="4" s="1"/>
  <c r="H114" i="4"/>
  <c r="H78" i="20"/>
  <c r="H169" i="4" s="1"/>
  <c r="H59" i="20"/>
  <c r="F165" i="23"/>
  <c r="U113" i="4"/>
  <c r="U77" i="20"/>
  <c r="U168" i="4" s="1"/>
  <c r="L113" i="4"/>
  <c r="L77" i="20"/>
  <c r="L168" i="4" s="1"/>
  <c r="K114" i="4"/>
  <c r="K78" i="20"/>
  <c r="K169" i="4" s="1"/>
  <c r="K59" i="20"/>
  <c r="N146" i="23"/>
  <c r="M113" i="4"/>
  <c r="M77" i="20"/>
  <c r="M168" i="4" s="1"/>
  <c r="W113" i="4"/>
  <c r="W77" i="20"/>
  <c r="W168" i="4" s="1"/>
  <c r="S114" i="4"/>
  <c r="S78" i="20"/>
  <c r="S169" i="4" s="1"/>
  <c r="S59" i="20"/>
  <c r="P132" i="23"/>
  <c r="O113" i="4"/>
  <c r="O77" i="20"/>
  <c r="O168" i="4" s="1"/>
  <c r="F114" i="4"/>
  <c r="F78" i="20"/>
  <c r="F169" i="4" s="1"/>
  <c r="Q54" i="7"/>
  <c r="K160" i="19"/>
  <c r="E53" i="7"/>
  <c r="L110" i="4"/>
  <c r="L102" i="16"/>
  <c r="L165" i="4" s="1"/>
  <c r="L79" i="16"/>
  <c r="L108" i="4" s="1"/>
  <c r="S53" i="7"/>
  <c r="E55" i="7"/>
  <c r="C54" i="7"/>
  <c r="C47" i="7" s="1"/>
  <c r="W52" i="7"/>
  <c r="F54" i="7"/>
  <c r="T110" i="4"/>
  <c r="T102" i="16"/>
  <c r="T165" i="4" s="1"/>
  <c r="T79" i="16"/>
  <c r="T108" i="4" s="1"/>
  <c r="N178" i="19"/>
  <c r="U160" i="19"/>
  <c r="C178" i="19"/>
  <c r="R91" i="16"/>
  <c r="R89" i="16" s="1"/>
  <c r="R52" i="16"/>
  <c r="R61" i="4" s="1"/>
  <c r="R134" i="4" s="1"/>
  <c r="R62" i="4"/>
  <c r="R135" i="4" s="1"/>
  <c r="O101" i="16"/>
  <c r="O164" i="4" s="1"/>
  <c r="O62" i="4"/>
  <c r="O135" i="4" s="1"/>
  <c r="O91" i="16"/>
  <c r="O89" i="16" s="1"/>
  <c r="O52" i="16"/>
  <c r="O61" i="4" s="1"/>
  <c r="O134" i="4" s="1"/>
  <c r="F91" i="16"/>
  <c r="F89" i="16" s="1"/>
  <c r="F62" i="4"/>
  <c r="F135" i="4" s="1"/>
  <c r="F52" i="16"/>
  <c r="F61" i="4" s="1"/>
  <c r="F134" i="4" s="1"/>
  <c r="G101" i="16"/>
  <c r="G164" i="4" s="1"/>
  <c r="G62" i="4"/>
  <c r="G135" i="4" s="1"/>
  <c r="G91" i="16"/>
  <c r="G89" i="16" s="1"/>
  <c r="G52" i="16"/>
  <c r="G61" i="4" s="1"/>
  <c r="G134" i="4" s="1"/>
  <c r="E160" i="18"/>
  <c r="V91" i="16"/>
  <c r="V89" i="16" s="1"/>
  <c r="V62" i="4"/>
  <c r="V135" i="4" s="1"/>
  <c r="V52" i="16"/>
  <c r="V61" i="4" s="1"/>
  <c r="V134" i="4" s="1"/>
  <c r="N91" i="16"/>
  <c r="N89" i="16" s="1"/>
  <c r="N62" i="4"/>
  <c r="N135" i="4" s="1"/>
  <c r="N52" i="16"/>
  <c r="N61" i="4" s="1"/>
  <c r="N134" i="4" s="1"/>
  <c r="J91" i="16"/>
  <c r="J89" i="16" s="1"/>
  <c r="J62" i="4"/>
  <c r="J135" i="4" s="1"/>
  <c r="J52" i="16"/>
  <c r="J61" i="4" s="1"/>
  <c r="J134" i="4" s="1"/>
  <c r="E91" i="16"/>
  <c r="E89" i="16" s="1"/>
  <c r="E62" i="4"/>
  <c r="E135" i="4" s="1"/>
  <c r="E101" i="16"/>
  <c r="E164" i="4" s="1"/>
  <c r="E52" i="16"/>
  <c r="U91" i="16"/>
  <c r="U89" i="16" s="1"/>
  <c r="U62" i="4"/>
  <c r="U135" i="4" s="1"/>
  <c r="U52" i="16"/>
  <c r="U61" i="4" s="1"/>
  <c r="U134" i="4" s="1"/>
  <c r="P52" i="7"/>
  <c r="Q52" i="7"/>
  <c r="Q55" i="7"/>
  <c r="N53" i="7"/>
  <c r="N52" i="7"/>
  <c r="B105" i="4"/>
  <c r="B75" i="12"/>
  <c r="C105" i="4"/>
  <c r="C75" i="12"/>
  <c r="P55" i="7"/>
  <c r="D105" i="4"/>
  <c r="D75" i="12"/>
  <c r="D104" i="4" s="1"/>
  <c r="H107" i="4"/>
  <c r="H73" i="12"/>
  <c r="H102" i="4" s="1"/>
  <c r="E105" i="4"/>
  <c r="E75" i="12"/>
  <c r="E104" i="4" s="1"/>
  <c r="R104" i="4"/>
  <c r="I107" i="4"/>
  <c r="I73" i="12"/>
  <c r="I102" i="4" s="1"/>
  <c r="G54" i="7"/>
  <c r="P73" i="12"/>
  <c r="P102" i="4" s="1"/>
  <c r="J75" i="12"/>
  <c r="J105" i="4"/>
  <c r="T54" i="7"/>
  <c r="H53" i="7"/>
  <c r="H52" i="7"/>
  <c r="J55" i="7"/>
  <c r="O55" i="4"/>
  <c r="O130" i="4" s="1"/>
  <c r="F52" i="7"/>
  <c r="H55" i="7"/>
  <c r="U73" i="12"/>
  <c r="U102" i="4" s="1"/>
  <c r="R52" i="7"/>
  <c r="S101" i="4"/>
  <c r="S54" i="8"/>
  <c r="S99" i="4" s="1"/>
  <c r="K55" i="7"/>
  <c r="R55" i="7"/>
  <c r="B52" i="7"/>
  <c r="O100" i="4"/>
  <c r="O54" i="8"/>
  <c r="O99" i="4" s="1"/>
  <c r="W55" i="7"/>
  <c r="G55" i="7"/>
  <c r="O54" i="7"/>
  <c r="B55" i="7"/>
  <c r="J52" i="7"/>
  <c r="B53" i="7"/>
  <c r="P53" i="7"/>
  <c r="W100" i="4"/>
  <c r="W54" i="8"/>
  <c r="W99" i="4" s="1"/>
  <c r="G53" i="7"/>
  <c r="G47" i="7" s="1"/>
  <c r="R53" i="7"/>
  <c r="J53" i="7"/>
  <c r="K54" i="8"/>
  <c r="K99" i="4" s="1"/>
  <c r="W53" i="7"/>
  <c r="K52" i="7"/>
  <c r="U52" i="7"/>
  <c r="U55" i="7"/>
  <c r="N54" i="7"/>
  <c r="O55" i="7"/>
  <c r="F53" i="7"/>
  <c r="S52" i="7"/>
  <c r="K54" i="7"/>
  <c r="O53" i="7"/>
  <c r="S54" i="7"/>
  <c r="T53" i="7"/>
  <c r="L55" i="7"/>
  <c r="I41" i="6"/>
  <c r="P5" i="5"/>
  <c r="S41" i="6"/>
  <c r="N46" i="6"/>
  <c r="T55" i="7"/>
  <c r="T41" i="5"/>
  <c r="H42" i="5"/>
  <c r="H44" i="5"/>
  <c r="H45" i="5"/>
  <c r="H47" i="5"/>
  <c r="R41" i="6"/>
  <c r="V46" i="6"/>
  <c r="L52" i="7"/>
  <c r="H41" i="5"/>
  <c r="B41" i="6"/>
  <c r="C41" i="6"/>
  <c r="G41" i="6"/>
  <c r="V47" i="7"/>
  <c r="J41" i="6"/>
  <c r="O41" i="6"/>
  <c r="H42" i="6"/>
  <c r="H46" i="6"/>
  <c r="H43" i="6"/>
  <c r="H47" i="6"/>
  <c r="H45" i="6"/>
  <c r="H44" i="6"/>
  <c r="D53" i="7"/>
  <c r="F75" i="12"/>
  <c r="F105" i="4"/>
  <c r="R160" i="19"/>
  <c r="S178" i="19"/>
  <c r="Q165" i="23"/>
  <c r="J5" i="5"/>
  <c r="H178" i="19"/>
  <c r="Q59" i="20"/>
  <c r="Q113" i="4"/>
  <c r="Q77" i="20"/>
  <c r="Q168" i="4" s="1"/>
  <c r="V75" i="12"/>
  <c r="V105" i="4"/>
  <c r="W110" i="4"/>
  <c r="W102" i="16"/>
  <c r="W165" i="4" s="1"/>
  <c r="W79" i="16"/>
  <c r="J115" i="4"/>
  <c r="J79" i="20"/>
  <c r="J170" i="4" s="1"/>
  <c r="E114" i="4"/>
  <c r="E59" i="20"/>
  <c r="E78" i="20"/>
  <c r="E169" i="4" s="1"/>
  <c r="V5" i="5"/>
  <c r="I54" i="8"/>
  <c r="I99" i="4" s="1"/>
  <c r="I100" i="4"/>
  <c r="I160" i="17"/>
  <c r="U160" i="18"/>
  <c r="V178" i="19"/>
  <c r="I146" i="23"/>
  <c r="G129" i="4"/>
  <c r="D91" i="16"/>
  <c r="D101" i="16"/>
  <c r="D164" i="4" s="1"/>
  <c r="D52" i="16"/>
  <c r="D62" i="4"/>
  <c r="D135" i="4" s="1"/>
  <c r="V160" i="18"/>
  <c r="V79" i="16"/>
  <c r="V109" i="4"/>
  <c r="V101" i="16"/>
  <c r="V164" i="4" s="1"/>
  <c r="G59" i="20"/>
  <c r="G114" i="4"/>
  <c r="G78" i="20"/>
  <c r="G169" i="4" s="1"/>
  <c r="C91" i="16"/>
  <c r="C101" i="16"/>
  <c r="C164" i="4" s="1"/>
  <c r="C52" i="16"/>
  <c r="C62" i="4"/>
  <c r="C135" i="4" s="1"/>
  <c r="L91" i="16"/>
  <c r="L101" i="16"/>
  <c r="L164" i="4" s="1"/>
  <c r="L52" i="16"/>
  <c r="L62" i="4"/>
  <c r="L135" i="4" s="1"/>
  <c r="T114" i="4"/>
  <c r="T59" i="20"/>
  <c r="T78" i="20"/>
  <c r="T169" i="4" s="1"/>
  <c r="R59" i="20"/>
  <c r="R114" i="4"/>
  <c r="R78" i="20"/>
  <c r="R169" i="4" s="1"/>
  <c r="I165" i="23"/>
  <c r="O146" i="23"/>
  <c r="B44" i="5"/>
  <c r="B42" i="5"/>
  <c r="B47" i="5"/>
  <c r="B45" i="5"/>
  <c r="B43" i="5"/>
  <c r="I5" i="5"/>
  <c r="I48" i="5" s="1"/>
  <c r="F54" i="8"/>
  <c r="F99" i="4" s="1"/>
  <c r="F100" i="4"/>
  <c r="D44" i="5"/>
  <c r="D46" i="5"/>
  <c r="D47" i="5"/>
  <c r="D42" i="5"/>
  <c r="D43" i="5"/>
  <c r="D45" i="5"/>
  <c r="K96" i="12"/>
  <c r="K157" i="4" s="1"/>
  <c r="K55" i="4"/>
  <c r="N160" i="19"/>
  <c r="B165" i="23"/>
  <c r="O129" i="4"/>
  <c r="V42" i="6"/>
  <c r="V45" i="6"/>
  <c r="V43" i="6"/>
  <c r="V47" i="6"/>
  <c r="V44" i="6"/>
  <c r="D52" i="7"/>
  <c r="T54" i="8"/>
  <c r="T99" i="4" s="1"/>
  <c r="T100" i="4"/>
  <c r="E130" i="4"/>
  <c r="C5" i="5"/>
  <c r="M47" i="7"/>
  <c r="R160" i="18"/>
  <c r="L115" i="4"/>
  <c r="L79" i="20"/>
  <c r="L170" i="4" s="1"/>
  <c r="Q5" i="5"/>
  <c r="Q48" i="5" s="1"/>
  <c r="E48" i="5"/>
  <c r="E5" i="5"/>
  <c r="U130" i="4"/>
  <c r="U51" i="4"/>
  <c r="T61" i="4"/>
  <c r="T134" i="4" s="1"/>
  <c r="F160" i="18"/>
  <c r="T115" i="4"/>
  <c r="T79" i="20"/>
  <c r="T170" i="4" s="1"/>
  <c r="E146" i="23"/>
  <c r="I47" i="7"/>
  <c r="M165" i="23"/>
  <c r="P59" i="20"/>
  <c r="P113" i="4"/>
  <c r="P77" i="20"/>
  <c r="P168" i="4" s="1"/>
  <c r="U5" i="5"/>
  <c r="U48" i="5" s="1"/>
  <c r="D54" i="7"/>
  <c r="U101" i="4"/>
  <c r="U54" i="8"/>
  <c r="U99" i="4" s="1"/>
  <c r="D160" i="17"/>
  <c r="Q146" i="23"/>
  <c r="N130" i="4"/>
  <c r="D96" i="12"/>
  <c r="D157" i="4" s="1"/>
  <c r="D55" i="4"/>
  <c r="H101" i="16"/>
  <c r="H164" i="4" s="1"/>
  <c r="H52" i="16"/>
  <c r="H91" i="16"/>
  <c r="H62" i="4"/>
  <c r="H135" i="4" s="1"/>
  <c r="T107" i="4"/>
  <c r="T73" i="12"/>
  <c r="T102" i="4" s="1"/>
  <c r="C160" i="17"/>
  <c r="L160" i="17"/>
  <c r="B178" i="19"/>
  <c r="R115" i="4"/>
  <c r="R79" i="20"/>
  <c r="R170" i="4" s="1"/>
  <c r="J178" i="19"/>
  <c r="Q115" i="4"/>
  <c r="Q79" i="20"/>
  <c r="Q170" i="4" s="1"/>
  <c r="K5" i="5"/>
  <c r="O75" i="12"/>
  <c r="O105" i="4"/>
  <c r="K178" i="19"/>
  <c r="O115" i="4"/>
  <c r="O79" i="20"/>
  <c r="O170" i="4" s="1"/>
  <c r="L54" i="8"/>
  <c r="L99" i="4" s="1"/>
  <c r="L100" i="4"/>
  <c r="W75" i="12"/>
  <c r="W105" i="4"/>
  <c r="M130" i="4"/>
  <c r="M51" i="4"/>
  <c r="I59" i="20"/>
  <c r="I113" i="4"/>
  <c r="I77" i="20"/>
  <c r="I168" i="4" s="1"/>
  <c r="W79" i="20"/>
  <c r="W170" i="4" s="1"/>
  <c r="W115" i="4"/>
  <c r="O178" i="19"/>
  <c r="F178" i="19"/>
  <c r="Q54" i="8"/>
  <c r="Q100" i="4"/>
  <c r="N110" i="4"/>
  <c r="N102" i="16"/>
  <c r="N165" i="4" s="1"/>
  <c r="P178" i="19"/>
  <c r="W5" i="5"/>
  <c r="E41" i="6"/>
  <c r="D107" i="4"/>
  <c r="D73" i="12"/>
  <c r="D102" i="4" s="1"/>
  <c r="L114" i="4"/>
  <c r="L59" i="20"/>
  <c r="L78" i="20"/>
  <c r="L169" i="4" s="1"/>
  <c r="M114" i="4"/>
  <c r="M59" i="20"/>
  <c r="M78" i="20"/>
  <c r="M169" i="4" s="1"/>
  <c r="G146" i="23"/>
  <c r="N54" i="8"/>
  <c r="N99" i="4" s="1"/>
  <c r="N100" i="4"/>
  <c r="H160" i="17"/>
  <c r="I178" i="19"/>
  <c r="T146" i="23"/>
  <c r="V115" i="4"/>
  <c r="V79" i="20"/>
  <c r="V170" i="4" s="1"/>
  <c r="V59" i="20"/>
  <c r="E73" i="12"/>
  <c r="E107" i="4"/>
  <c r="B79" i="16"/>
  <c r="B109" i="4"/>
  <c r="B101" i="16"/>
  <c r="B164" i="4" s="1"/>
  <c r="Q178" i="19"/>
  <c r="S91" i="16"/>
  <c r="S101" i="16"/>
  <c r="S164" i="4" s="1"/>
  <c r="S52" i="16"/>
  <c r="S62" i="4"/>
  <c r="S135" i="4" s="1"/>
  <c r="F42" i="6"/>
  <c r="F45" i="6"/>
  <c r="F43" i="6"/>
  <c r="F47" i="6"/>
  <c r="F44" i="6"/>
  <c r="E101" i="4"/>
  <c r="E54" i="8"/>
  <c r="E99" i="4" s="1"/>
  <c r="B48" i="5"/>
  <c r="I52" i="16"/>
  <c r="I91" i="16"/>
  <c r="I101" i="16"/>
  <c r="I164" i="4" s="1"/>
  <c r="I62" i="4"/>
  <c r="I135" i="4" s="1"/>
  <c r="F130" i="4"/>
  <c r="F51" i="4"/>
  <c r="R110" i="4"/>
  <c r="R102" i="16"/>
  <c r="R165" i="4" s="1"/>
  <c r="K110" i="4"/>
  <c r="K102" i="16"/>
  <c r="K165" i="4" s="1"/>
  <c r="J79" i="16"/>
  <c r="J109" i="4"/>
  <c r="J101" i="16"/>
  <c r="J164" i="4" s="1"/>
  <c r="Q160" i="18"/>
  <c r="J160" i="19"/>
  <c r="U115" i="4"/>
  <c r="U79" i="20"/>
  <c r="U170" i="4" s="1"/>
  <c r="O165" i="23"/>
  <c r="D114" i="4"/>
  <c r="D59" i="20"/>
  <c r="D78" i="20"/>
  <c r="D169" i="4" s="1"/>
  <c r="D115" i="4"/>
  <c r="D79" i="20"/>
  <c r="D170" i="4" s="1"/>
  <c r="M107" i="4"/>
  <c r="M73" i="12"/>
  <c r="H110" i="4"/>
  <c r="H102" i="16"/>
  <c r="H165" i="4" s="1"/>
  <c r="H79" i="16"/>
  <c r="H108" i="4" s="1"/>
  <c r="L165" i="23"/>
  <c r="G75" i="12"/>
  <c r="G105" i="4"/>
  <c r="B46" i="5"/>
  <c r="M160" i="18"/>
  <c r="F79" i="16"/>
  <c r="F109" i="4"/>
  <c r="F101" i="16"/>
  <c r="F164" i="4" s="1"/>
  <c r="J165" i="23"/>
  <c r="T165" i="23"/>
  <c r="D55" i="7"/>
  <c r="N160" i="18"/>
  <c r="B59" i="20"/>
  <c r="B115" i="4"/>
  <c r="B79" i="20"/>
  <c r="B170" i="4" s="1"/>
  <c r="M146" i="23"/>
  <c r="W59" i="20"/>
  <c r="W114" i="4"/>
  <c r="W78" i="20"/>
  <c r="W169" i="4" s="1"/>
  <c r="D54" i="8"/>
  <c r="D99" i="4" s="1"/>
  <c r="D100" i="4"/>
  <c r="L107" i="4"/>
  <c r="L73" i="12"/>
  <c r="L102" i="4" s="1"/>
  <c r="G178" i="19"/>
  <c r="U79" i="16"/>
  <c r="U109" i="4"/>
  <c r="U101" i="16"/>
  <c r="U164" i="4" s="1"/>
  <c r="V160" i="19"/>
  <c r="H129" i="4"/>
  <c r="I96" i="12"/>
  <c r="I157" i="4" s="1"/>
  <c r="I55" i="4"/>
  <c r="I130" i="4" s="1"/>
  <c r="J129" i="4"/>
  <c r="B160" i="19"/>
  <c r="P41" i="6"/>
  <c r="F110" i="4"/>
  <c r="F102" i="16"/>
  <c r="F165" i="4" s="1"/>
  <c r="M48" i="5"/>
  <c r="M5" i="5"/>
  <c r="V130" i="4"/>
  <c r="V51" i="4"/>
  <c r="S79" i="16"/>
  <c r="S108" i="4" s="1"/>
  <c r="S109" i="4"/>
  <c r="H48" i="6"/>
  <c r="U114" i="4"/>
  <c r="U59" i="20"/>
  <c r="U78" i="20"/>
  <c r="U169" i="4" s="1"/>
  <c r="E165" i="23"/>
  <c r="D48" i="5"/>
  <c r="V54" i="8"/>
  <c r="V99" i="4" s="1"/>
  <c r="V100" i="4"/>
  <c r="E47" i="7"/>
  <c r="R178" i="19"/>
  <c r="L46" i="5"/>
  <c r="L45" i="5"/>
  <c r="L44" i="5"/>
  <c r="L47" i="5"/>
  <c r="L42" i="5"/>
  <c r="L43" i="5"/>
  <c r="L41" i="6"/>
  <c r="D146" i="23"/>
  <c r="I132" i="23"/>
  <c r="M101" i="4"/>
  <c r="M54" i="8"/>
  <c r="M99" i="4" s="1"/>
  <c r="I160" i="18"/>
  <c r="R5" i="5"/>
  <c r="V110" i="4"/>
  <c r="V102" i="16"/>
  <c r="V165" i="4" s="1"/>
  <c r="L146" i="23"/>
  <c r="I114" i="4"/>
  <c r="I78" i="20"/>
  <c r="I169" i="4" s="1"/>
  <c r="N114" i="4"/>
  <c r="N78" i="20"/>
  <c r="N169" i="4" s="1"/>
  <c r="N59" i="20"/>
  <c r="B51" i="4"/>
  <c r="B129" i="4"/>
  <c r="P61" i="4"/>
  <c r="P134" i="4" s="1"/>
  <c r="R165" i="23"/>
  <c r="J59" i="20"/>
  <c r="J114" i="4"/>
  <c r="J78" i="20"/>
  <c r="J169" i="4" s="1"/>
  <c r="R146" i="23"/>
  <c r="I115" i="4"/>
  <c r="I79" i="20"/>
  <c r="I170" i="4" s="1"/>
  <c r="E115" i="4"/>
  <c r="E79" i="20"/>
  <c r="E170" i="4" s="1"/>
  <c r="F5" i="5"/>
  <c r="N5" i="5"/>
  <c r="S96" i="12"/>
  <c r="S157" i="4" s="1"/>
  <c r="S55" i="4"/>
  <c r="G110" i="4"/>
  <c r="G79" i="16"/>
  <c r="G102" i="16"/>
  <c r="G165" i="4" s="1"/>
  <c r="O59" i="20"/>
  <c r="O114" i="4"/>
  <c r="O78" i="20"/>
  <c r="O169" i="4" s="1"/>
  <c r="S160" i="17"/>
  <c r="F46" i="6"/>
  <c r="R79" i="16"/>
  <c r="R109" i="4"/>
  <c r="R101" i="16"/>
  <c r="R164" i="4" s="1"/>
  <c r="M115" i="4"/>
  <c r="M79" i="20"/>
  <c r="M170" i="4" s="1"/>
  <c r="F115" i="4"/>
  <c r="F79" i="20"/>
  <c r="F170" i="4" s="1"/>
  <c r="F59" i="20"/>
  <c r="S160" i="19"/>
  <c r="L53" i="7"/>
  <c r="Q96" i="12"/>
  <c r="Q157" i="4" s="1"/>
  <c r="Q55" i="4"/>
  <c r="Q130" i="4" s="1"/>
  <c r="T96" i="12"/>
  <c r="T157" i="4" s="1"/>
  <c r="T55" i="4"/>
  <c r="G5" i="5"/>
  <c r="G48" i="5" s="1"/>
  <c r="N42" i="6"/>
  <c r="N45" i="6"/>
  <c r="N43" i="6"/>
  <c r="N47" i="6"/>
  <c r="N44" i="6"/>
  <c r="P129" i="4"/>
  <c r="C79" i="16"/>
  <c r="C108" i="4" s="1"/>
  <c r="C109" i="4"/>
  <c r="U165" i="23"/>
  <c r="K91" i="16"/>
  <c r="K101" i="16"/>
  <c r="K164" i="4" s="1"/>
  <c r="K52" i="16"/>
  <c r="K62" i="4"/>
  <c r="K135" i="4" s="1"/>
  <c r="L48" i="5"/>
  <c r="D45" i="6"/>
  <c r="D42" i="6"/>
  <c r="D47" i="6"/>
  <c r="D43" i="6"/>
  <c r="D48" i="6"/>
  <c r="D44" i="6"/>
  <c r="W129" i="4"/>
  <c r="W51" i="4"/>
  <c r="C96" i="12"/>
  <c r="C157" i="4" s="1"/>
  <c r="C55" i="4"/>
  <c r="S110" i="4"/>
  <c r="S102" i="16"/>
  <c r="S165" i="4" s="1"/>
  <c r="D165" i="23"/>
  <c r="W165" i="23"/>
  <c r="Q129" i="4"/>
  <c r="O110" i="4"/>
  <c r="O79" i="16"/>
  <c r="O102" i="16"/>
  <c r="O165" i="4" s="1"/>
  <c r="O5" i="5"/>
  <c r="N75" i="12"/>
  <c r="N105" i="4"/>
  <c r="Q61" i="4"/>
  <c r="Q134" i="4" s="1"/>
  <c r="K79" i="16"/>
  <c r="K108" i="4" s="1"/>
  <c r="K109" i="4"/>
  <c r="W178" i="19"/>
  <c r="P110" i="4"/>
  <c r="P79" i="16"/>
  <c r="P108" i="4" s="1"/>
  <c r="P102" i="16"/>
  <c r="P165" i="4" s="1"/>
  <c r="F160" i="19"/>
  <c r="S5" i="5"/>
  <c r="N79" i="16"/>
  <c r="N109" i="4"/>
  <c r="N101" i="16"/>
  <c r="N164" i="4" s="1"/>
  <c r="W146" i="23"/>
  <c r="Q114" i="4"/>
  <c r="Q78" i="20"/>
  <c r="Q169" i="4" s="1"/>
  <c r="L96" i="12"/>
  <c r="L157" i="4" s="1"/>
  <c r="L55" i="4"/>
  <c r="I129" i="4"/>
  <c r="I79" i="16"/>
  <c r="I108" i="4" s="1"/>
  <c r="I110" i="4"/>
  <c r="I102" i="16"/>
  <c r="I165" i="4" s="1"/>
  <c r="B110" i="4"/>
  <c r="B102" i="16"/>
  <c r="B165" i="4" s="1"/>
  <c r="J146" i="23"/>
  <c r="R51" i="4"/>
  <c r="R129" i="4"/>
  <c r="Q79" i="16"/>
  <c r="Q108" i="4" s="1"/>
  <c r="Q110" i="4"/>
  <c r="Q102" i="16"/>
  <c r="Q165" i="4" s="1"/>
  <c r="J110" i="4"/>
  <c r="J102" i="16"/>
  <c r="J165" i="4" s="1"/>
  <c r="C110" i="4"/>
  <c r="C102" i="16"/>
  <c r="C165" i="4" s="1"/>
  <c r="T41" i="6"/>
  <c r="K112" i="4" l="1"/>
  <c r="K76" i="20"/>
  <c r="K167" i="4" s="1"/>
  <c r="H112" i="4"/>
  <c r="H76" i="20"/>
  <c r="H167" i="4" s="1"/>
  <c r="K98" i="4"/>
  <c r="C112" i="4"/>
  <c r="C76" i="20"/>
  <c r="C167" i="4" s="1"/>
  <c r="F47" i="7"/>
  <c r="S76" i="20"/>
  <c r="S167" i="4" s="1"/>
  <c r="S112" i="4"/>
  <c r="S98" i="4" s="1"/>
  <c r="Q47" i="7"/>
  <c r="T100" i="16"/>
  <c r="T163" i="4" s="1"/>
  <c r="P47" i="7"/>
  <c r="H47" i="7"/>
  <c r="B47" i="7"/>
  <c r="Q100" i="16"/>
  <c r="Q163" i="4" s="1"/>
  <c r="E100" i="16"/>
  <c r="E163" i="4" s="1"/>
  <c r="E61" i="4"/>
  <c r="N51" i="4"/>
  <c r="J51" i="4"/>
  <c r="G51" i="4"/>
  <c r="O51" i="4"/>
  <c r="P51" i="4"/>
  <c r="N47" i="7"/>
  <c r="R47" i="7"/>
  <c r="T47" i="7"/>
  <c r="C104" i="4"/>
  <c r="C73" i="12"/>
  <c r="C102" i="4" s="1"/>
  <c r="H98" i="4"/>
  <c r="B73" i="12"/>
  <c r="B102" i="4" s="1"/>
  <c r="B104" i="4"/>
  <c r="J73" i="12"/>
  <c r="J102" i="4" s="1"/>
  <c r="J104" i="4"/>
  <c r="S47" i="7"/>
  <c r="O47" i="7"/>
  <c r="J47" i="7"/>
  <c r="U47" i="7"/>
  <c r="K47" i="7"/>
  <c r="W47" i="7"/>
  <c r="L47" i="7"/>
  <c r="D47" i="7"/>
  <c r="P44" i="5"/>
  <c r="P42" i="5"/>
  <c r="P45" i="5"/>
  <c r="P43" i="5"/>
  <c r="P46" i="5"/>
  <c r="P47" i="5"/>
  <c r="P48" i="5"/>
  <c r="C45" i="5"/>
  <c r="C43" i="5"/>
  <c r="C42" i="5"/>
  <c r="C46" i="5"/>
  <c r="C44" i="5"/>
  <c r="C47" i="5"/>
  <c r="F73" i="12"/>
  <c r="F104" i="4"/>
  <c r="I89" i="16"/>
  <c r="I112" i="4"/>
  <c r="I98" i="4" s="1"/>
  <c r="I76" i="20"/>
  <c r="W104" i="4"/>
  <c r="W73" i="12"/>
  <c r="K45" i="5"/>
  <c r="K43" i="5"/>
  <c r="K47" i="5"/>
  <c r="K42" i="5"/>
  <c r="K46" i="5"/>
  <c r="K44" i="5"/>
  <c r="C48" i="5"/>
  <c r="K130" i="4"/>
  <c r="C89" i="16"/>
  <c r="V108" i="4"/>
  <c r="V100" i="16"/>
  <c r="D130" i="4"/>
  <c r="E112" i="4"/>
  <c r="E76" i="20"/>
  <c r="E167" i="4" s="1"/>
  <c r="V73" i="12"/>
  <c r="V104" i="4"/>
  <c r="O112" i="4"/>
  <c r="O76" i="20"/>
  <c r="O167" i="4" s="1"/>
  <c r="I100" i="16"/>
  <c r="I163" i="4" s="1"/>
  <c r="I61" i="4"/>
  <c r="B108" i="4"/>
  <c r="B100" i="16"/>
  <c r="K48" i="5"/>
  <c r="L100" i="16"/>
  <c r="L163" i="4" s="1"/>
  <c r="L61" i="4"/>
  <c r="L134" i="4" s="1"/>
  <c r="J44" i="5"/>
  <c r="J42" i="5"/>
  <c r="J47" i="5"/>
  <c r="J45" i="5"/>
  <c r="J46" i="5"/>
  <c r="J43" i="5"/>
  <c r="R43" i="5"/>
  <c r="R42" i="5"/>
  <c r="R47" i="5"/>
  <c r="R44" i="5"/>
  <c r="R45" i="5"/>
  <c r="R46" i="5"/>
  <c r="O108" i="4"/>
  <c r="O100" i="16"/>
  <c r="O163" i="4" s="1"/>
  <c r="G104" i="4"/>
  <c r="G73" i="12"/>
  <c r="Q112" i="4"/>
  <c r="Q76" i="20"/>
  <c r="Q167" i="4" s="1"/>
  <c r="N108" i="4"/>
  <c r="N100" i="16"/>
  <c r="N163" i="4" s="1"/>
  <c r="T130" i="4"/>
  <c r="T51" i="4"/>
  <c r="N42" i="5"/>
  <c r="N44" i="5"/>
  <c r="N46" i="5"/>
  <c r="N45" i="5"/>
  <c r="N47" i="5"/>
  <c r="N43" i="5"/>
  <c r="K89" i="16"/>
  <c r="F112" i="4"/>
  <c r="F76" i="20"/>
  <c r="N48" i="5"/>
  <c r="U108" i="4"/>
  <c r="U100" i="16"/>
  <c r="F108" i="4"/>
  <c r="F100" i="16"/>
  <c r="H89" i="16"/>
  <c r="J48" i="5"/>
  <c r="G44" i="5"/>
  <c r="G42" i="5"/>
  <c r="G47" i="5"/>
  <c r="G45" i="5"/>
  <c r="G43" i="5"/>
  <c r="G46" i="5"/>
  <c r="D112" i="4"/>
  <c r="D98" i="4" s="1"/>
  <c r="D76" i="20"/>
  <c r="D167" i="4" s="1"/>
  <c r="Q45" i="5"/>
  <c r="Q44" i="5"/>
  <c r="Q42" i="5"/>
  <c r="Q47" i="5"/>
  <c r="Q43" i="5"/>
  <c r="Q46" i="5"/>
  <c r="K100" i="16"/>
  <c r="K163" i="4" s="1"/>
  <c r="K61" i="4"/>
  <c r="K134" i="4" s="1"/>
  <c r="Q51" i="4"/>
  <c r="F45" i="5"/>
  <c r="F47" i="5"/>
  <c r="F46" i="5"/>
  <c r="F43" i="5"/>
  <c r="F42" i="5"/>
  <c r="F44" i="5"/>
  <c r="N112" i="4"/>
  <c r="N76" i="20"/>
  <c r="B112" i="4"/>
  <c r="B76" i="20"/>
  <c r="B167" i="4" s="1"/>
  <c r="S100" i="16"/>
  <c r="S163" i="4" s="1"/>
  <c r="S61" i="4"/>
  <c r="S134" i="4" s="1"/>
  <c r="E102" i="4"/>
  <c r="H100" i="16"/>
  <c r="H163" i="4" s="1"/>
  <c r="H61" i="4"/>
  <c r="V41" i="6"/>
  <c r="B41" i="5"/>
  <c r="R112" i="4"/>
  <c r="R76" i="20"/>
  <c r="L89" i="16"/>
  <c r="W108" i="4"/>
  <c r="W100" i="16"/>
  <c r="W163" i="4" s="1"/>
  <c r="S130" i="4"/>
  <c r="R48" i="5"/>
  <c r="C130" i="4"/>
  <c r="D41" i="6"/>
  <c r="L130" i="4"/>
  <c r="L51" i="4"/>
  <c r="S42" i="5"/>
  <c r="S47" i="5"/>
  <c r="S44" i="5"/>
  <c r="S45" i="5"/>
  <c r="S43" i="5"/>
  <c r="S46" i="5"/>
  <c r="O44" i="5"/>
  <c r="O45" i="5"/>
  <c r="O46" i="5"/>
  <c r="O47" i="5"/>
  <c r="O43" i="5"/>
  <c r="O42" i="5"/>
  <c r="N41" i="6"/>
  <c r="R108" i="4"/>
  <c r="R100" i="16"/>
  <c r="R163" i="4" s="1"/>
  <c r="G108" i="4"/>
  <c r="G100" i="16"/>
  <c r="G163" i="4" s="1"/>
  <c r="F48" i="5"/>
  <c r="P100" i="16"/>
  <c r="P163" i="4" s="1"/>
  <c r="L41" i="5"/>
  <c r="J108" i="4"/>
  <c r="J100" i="16"/>
  <c r="M112" i="4"/>
  <c r="M76" i="20"/>
  <c r="M167" i="4" s="1"/>
  <c r="W46" i="5"/>
  <c r="W44" i="5"/>
  <c r="W45" i="5"/>
  <c r="W42" i="5"/>
  <c r="W47" i="5"/>
  <c r="W43" i="5"/>
  <c r="P112" i="4"/>
  <c r="P98" i="4" s="1"/>
  <c r="P76" i="20"/>
  <c r="E45" i="5"/>
  <c r="E46" i="5"/>
  <c r="E47" i="5"/>
  <c r="E42" i="5"/>
  <c r="E44" i="5"/>
  <c r="E43" i="5"/>
  <c r="D100" i="16"/>
  <c r="D163" i="4" s="1"/>
  <c r="D61" i="4"/>
  <c r="D134" i="4" s="1"/>
  <c r="V44" i="5"/>
  <c r="V42" i="5"/>
  <c r="V46" i="5"/>
  <c r="V43" i="5"/>
  <c r="V45" i="5"/>
  <c r="V47" i="5"/>
  <c r="U112" i="4"/>
  <c r="U76" i="20"/>
  <c r="U167" i="4" s="1"/>
  <c r="Q99" i="4"/>
  <c r="Q98" i="4" s="1"/>
  <c r="I43" i="5"/>
  <c r="I46" i="5"/>
  <c r="I45" i="5"/>
  <c r="I42" i="5"/>
  <c r="I47" i="5"/>
  <c r="I44" i="5"/>
  <c r="C100" i="16"/>
  <c r="C163" i="4" s="1"/>
  <c r="C61" i="4"/>
  <c r="C134" i="4" s="1"/>
  <c r="D89" i="16"/>
  <c r="F41" i="6"/>
  <c r="L112" i="4"/>
  <c r="L98" i="4" s="1"/>
  <c r="L76" i="20"/>
  <c r="L167" i="4" s="1"/>
  <c r="O104" i="4"/>
  <c r="O73" i="12"/>
  <c r="H41" i="6"/>
  <c r="N73" i="12"/>
  <c r="N104" i="4"/>
  <c r="S48" i="5"/>
  <c r="O48" i="5"/>
  <c r="J112" i="4"/>
  <c r="J76" i="20"/>
  <c r="J167" i="4" s="1"/>
  <c r="M46" i="5"/>
  <c r="M45" i="5"/>
  <c r="M47" i="5"/>
  <c r="M42" i="5"/>
  <c r="M44" i="5"/>
  <c r="M43" i="5"/>
  <c r="W112" i="4"/>
  <c r="W76" i="20"/>
  <c r="W167" i="4" s="1"/>
  <c r="M102" i="4"/>
  <c r="M98" i="4" s="1"/>
  <c r="S89" i="16"/>
  <c r="V112" i="4"/>
  <c r="V76" i="20"/>
  <c r="W48" i="5"/>
  <c r="U46" i="5"/>
  <c r="U45" i="5"/>
  <c r="U47" i="5"/>
  <c r="U42" i="5"/>
  <c r="U44" i="5"/>
  <c r="U43" i="5"/>
  <c r="D41" i="5"/>
  <c r="T112" i="4"/>
  <c r="T98" i="4" s="1"/>
  <c r="T76" i="20"/>
  <c r="G112" i="4"/>
  <c r="G76" i="20"/>
  <c r="G167" i="4" s="1"/>
  <c r="V48" i="5"/>
  <c r="U98" i="4" l="1"/>
  <c r="C98" i="4"/>
  <c r="E98" i="4"/>
  <c r="E134" i="4"/>
  <c r="E51" i="4"/>
  <c r="S51" i="4"/>
  <c r="B98" i="4"/>
  <c r="B153" i="4" s="1"/>
  <c r="K41" i="5"/>
  <c r="P41" i="5"/>
  <c r="U153" i="4"/>
  <c r="M153" i="4"/>
  <c r="P153" i="4"/>
  <c r="V167" i="4"/>
  <c r="W41" i="5"/>
  <c r="S153" i="4"/>
  <c r="R167" i="4"/>
  <c r="N167" i="4"/>
  <c r="N41" i="5"/>
  <c r="L153" i="4"/>
  <c r="Q41" i="5"/>
  <c r="C41" i="5"/>
  <c r="M41" i="5"/>
  <c r="J163" i="4"/>
  <c r="G102" i="4"/>
  <c r="G98" i="4" s="1"/>
  <c r="I134" i="4"/>
  <c r="I51" i="4"/>
  <c r="N102" i="4"/>
  <c r="N98" i="4" s="1"/>
  <c r="V41" i="5"/>
  <c r="P167" i="4"/>
  <c r="J98" i="4"/>
  <c r="F41" i="5"/>
  <c r="T153" i="4"/>
  <c r="R41" i="5"/>
  <c r="J41" i="5"/>
  <c r="D51" i="4"/>
  <c r="K51" i="4"/>
  <c r="T167" i="4"/>
  <c r="V163" i="4"/>
  <c r="I41" i="5"/>
  <c r="R98" i="4"/>
  <c r="G41" i="5"/>
  <c r="F163" i="4"/>
  <c r="F102" i="4"/>
  <c r="F98" i="4" s="1"/>
  <c r="O102" i="4"/>
  <c r="O98" i="4" s="1"/>
  <c r="E41" i="5"/>
  <c r="S41" i="5"/>
  <c r="C51" i="4"/>
  <c r="Q153" i="4"/>
  <c r="W102" i="4"/>
  <c r="W98" i="4" s="1"/>
  <c r="V102" i="4"/>
  <c r="V98" i="4" s="1"/>
  <c r="I167" i="4"/>
  <c r="U41" i="5"/>
  <c r="O41" i="5"/>
  <c r="H134" i="4"/>
  <c r="H51" i="4"/>
  <c r="U163" i="4"/>
  <c r="F167" i="4"/>
  <c r="B163" i="4"/>
  <c r="E153" i="4" l="1"/>
  <c r="K153" i="4"/>
  <c r="D153" i="4"/>
  <c r="J153" i="4"/>
  <c r="I153" i="4"/>
  <c r="F153" i="4"/>
  <c r="V153" i="4"/>
  <c r="O153" i="4"/>
  <c r="H153" i="4"/>
  <c r="G153" i="4"/>
  <c r="C153" i="4"/>
  <c r="W153" i="4"/>
  <c r="R153" i="4"/>
  <c r="N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<sst xmlns="http://schemas.openxmlformats.org/spreadsheetml/2006/main" count="8364" uniqueCount="3249">
  <si>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</si>
  <si>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</si>
  <si>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</si>
  <si>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</si>
  <si>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</si>
  <si>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</si>
  <si>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</si>
  <si>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</si>
  <si>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</si>
  <si>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</si>
  <si>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LT</t>
  </si>
  <si>
    <t>Lithuania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</si>
  <si>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</si>
  <si>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</si>
  <si>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</si>
  <si>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</si>
  <si>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</si>
  <si>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</si>
  <si>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</si>
  <si>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</si>
  <si>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</si>
  <si>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</si>
  <si>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</si>
  <si>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</si>
  <si>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</si>
  <si>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</si>
  <si>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</si>
  <si>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</si>
  <si>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</si>
  <si>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</si>
  <si>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</si>
  <si>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</si>
  <si>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</si>
  <si>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</si>
  <si>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</si>
  <si>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</si>
  <si>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</si>
  <si>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</si>
  <si>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</si>
  <si>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</si>
  <si>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</si>
  <si>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</si>
  <si>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</si>
  <si>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</si>
  <si>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</si>
  <si>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</si>
  <si>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</si>
  <si>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</si>
  <si>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</si>
  <si>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</si>
  <si>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</si>
  <si>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</si>
  <si>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</si>
  <si>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</si>
  <si>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</si>
  <si>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</si>
  <si>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</si>
  <si>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</si>
  <si>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</si>
  <si>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</si>
  <si>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</si>
  <si>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</si>
  <si>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</si>
  <si>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</si>
  <si>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</si>
  <si>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</si>
  <si>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</si>
  <si>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</si>
  <si>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</si>
  <si>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</si>
  <si>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</si>
  <si>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</si>
  <si>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</si>
  <si>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</si>
  <si>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</si>
  <si>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</si>
  <si>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</si>
  <si>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</si>
  <si>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</si>
  <si>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</si>
  <si>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</si>
  <si>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</si>
  <si>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</si>
  <si>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</si>
  <si>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</si>
  <si>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</si>
  <si>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</si>
  <si>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</si>
  <si>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</si>
  <si>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</si>
  <si>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</si>
  <si>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</si>
  <si>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</si>
  <si>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</si>
  <si>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</si>
  <si>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</si>
  <si>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</si>
  <si>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</si>
  <si>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</si>
  <si>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</si>
  <si>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</si>
  <si>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</si>
  <si>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</si>
  <si>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</si>
  <si>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</si>
  <si>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</si>
  <si>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</si>
  <si>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</si>
  <si>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</si>
  <si>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</si>
  <si>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</si>
  <si>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</si>
  <si>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PROCESS_EMI.ktCO2.LT.NSI.TOTAL</t>
  </si>
  <si>
    <t>Market shares of CO2 emissions (%)</t>
  </si>
  <si>
    <t>VA.Meuro2015.LT.ISI.BF_BOF</t>
  </si>
  <si>
    <t>VA.Meuro2015.LT.ISI.EAF</t>
  </si>
  <si>
    <t>Physical output (kt steel)</t>
  </si>
  <si>
    <t>OUTPUT.kt.LT.ISI.BF_BOF</t>
  </si>
  <si>
    <t>OUTPUT.kt.LT.ISI.EAF</t>
  </si>
  <si>
    <t>Installed capacity (kt steel production)</t>
  </si>
  <si>
    <t>CAP.kt.LT.ISI.BF_BOF</t>
  </si>
  <si>
    <t>CAP.kt.LT.ISI.EAF</t>
  </si>
  <si>
    <t>Capacity investment (kt steel production)</t>
  </si>
  <si>
    <t>NEWCAP.kt.LT.ISI.BF_BOF</t>
  </si>
  <si>
    <t>NEWCAP.kt.LT.ISI.EAF</t>
  </si>
  <si>
    <t>Decommissioned capacity (kt steel production)</t>
  </si>
  <si>
    <t>Idle capacity (kt steel production)</t>
  </si>
  <si>
    <t>FEC.ktoe.LT.ISI.TOTAL.TOTAL.TOTAL.TOTAL</t>
  </si>
  <si>
    <t>FEC.ktoe.LT.ISI.TOTAL.TOTAL.TOTAL.NONCOKE_SOLIDS</t>
  </si>
  <si>
    <t>FEC.ktoe.LT.ISI.TOTAL.TOTAL.TOTAL.COKE</t>
  </si>
  <si>
    <t>FEC.ktoe.LT.ISI.TOTAL.TOTAL.TOTAL.RFG</t>
  </si>
  <si>
    <t>FEC.ktoe.LT.ISI.TOTAL.TOTAL.TOTAL.LPG</t>
  </si>
  <si>
    <t>FEC.ktoe.LT.ISI.TOTAL.TOTAL.TOTAL.DIESEL</t>
  </si>
  <si>
    <t>FEC.ktoe.LT.ISI.TOTAL.TOTAL.TOTAL.RFO</t>
  </si>
  <si>
    <t>FEC.ktoe.LT.ISI.TOTAL.TOTAL.TOTAL.OTHER</t>
  </si>
  <si>
    <t>FEC.ktoe.LT.ISI.TOTAL.TOTAL.TOTAL.NG</t>
  </si>
  <si>
    <t>FEC.ktoe.LT.ISI.TOTAL.TOTAL.TOTAL.DERIVED</t>
  </si>
  <si>
    <t>FEC.ktoe.LT.ISI.TOTAL.TOTAL.TOTAL.BIOMASS_WASTE</t>
  </si>
  <si>
    <t>FEC.ktoe.LT.ISI.TOTAL.TOTAL.TOTAL.BIOGAS</t>
  </si>
  <si>
    <t>FEC.ktoe.LT.ISI.TOTAL.TOTAL.TOTAL.LIQBIO</t>
  </si>
  <si>
    <t>FEC.ktoe.LT.ISI.TOTAL.TOTAL.TOTAL.SOLAR</t>
  </si>
  <si>
    <t>FEC.ktoe.LT.ISI.TOTAL.TOTAL.TOTAL.GEO</t>
  </si>
  <si>
    <t>FEC.ktoe.LT.ISI.TOTAL.TOTAL.TOTAL.AMBIENT</t>
  </si>
  <si>
    <t>FEC.ktoe.LT.ISI.TOTAL.TOTAL.TOTAL.STEAM_DISTR</t>
  </si>
  <si>
    <t>FEC.ktoe.LT.ISI.TOTAL.TOTAL.TOTAL.ELEC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</si>
  <si>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</si>
  <si>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</si>
  <si>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</si>
  <si>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</si>
  <si>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</si>
  <si>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</si>
  <si>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</si>
  <si>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</si>
  <si>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</si>
  <si>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FEC.ktoe.LT.ISI.BF_BOF.TOTAL.TOTAL.TOTAL</t>
  </si>
  <si>
    <t>FEC.ktoe.LT.ISI.BF_BOF.LIGHT.GENERIC.ELEC</t>
  </si>
  <si>
    <t>FEC.ktoe.LT.ISI.BF_BOF.AIRCOMP.GENERIC.ELEC</t>
  </si>
  <si>
    <t>FEC.ktoe.LT.ISI.BF_BOF.MOTOR.GENERIC.ELEC</t>
  </si>
  <si>
    <t>FEC.ktoe.LT.ISI.BF_BOF.FANS.GENERIC.ELEC</t>
  </si>
  <si>
    <t>FEC.ktoe.LT.ISI.BF_BOF.LOW_ENTH.TOTAL.TOTAL</t>
  </si>
  <si>
    <t>Diesel oil and liquid biofuels</t>
  </si>
  <si>
    <t>FEC.ktoe.LT.ISI.BF_BOF.LOW_ENTH.THERM.DIESEL_LIQBIO</t>
  </si>
  <si>
    <t>Natural gas and biogas</t>
  </si>
  <si>
    <t>FEC.ktoe.LT.ISI.BF_BOF.LOW_ENTH.THERM.NG_BIOGAS</t>
  </si>
  <si>
    <t>FEC.ktoe.LT.ISI.BF_BOF.LOW_ENTH.THERM.SOLAR_GEO</t>
  </si>
  <si>
    <t>FEC.ktoe.LT.ISI.BF_BOF.LOW_ENTH.HP.AMBIENT</t>
  </si>
  <si>
    <t>FEC.ktoe.LT.ISI.BF_BOF.LOW_ENTH.THERM.ELEC</t>
  </si>
  <si>
    <t>Steel: Sinter/Pellet-making</t>
  </si>
  <si>
    <t>FEC.ktoe.LT.ISI.BF_BOF.SINTERING.TOTAL.TOTAL</t>
  </si>
  <si>
    <t>FEC.ktoe.LT.ISI.BF_BOF.SINTERING.THERM.NONCOKE_SOLIDS</t>
  </si>
  <si>
    <t>FEC.ktoe.LT.ISI.BF_BOF.SINTERING.THERM.RFO</t>
  </si>
  <si>
    <t>FEC.ktoe.LT.ISI.BF_BOF.SINTERING.THERM.NG_BIOGAS</t>
  </si>
  <si>
    <t>FEC.ktoe.LT.ISI.BF_BOF.SINTERING.THERM.DERIVED</t>
  </si>
  <si>
    <t>FEC.ktoe.LT.ISI.BF_BOF.SINTERING.THERM.ELEC</t>
  </si>
  <si>
    <t>Steel: Blast /Basic oxygen furnace</t>
  </si>
  <si>
    <t>FEC.ktoe.LT.ISI.BF_BOF.BLAST_FURNACE.TOTAL.TOTAL</t>
  </si>
  <si>
    <t>FEC.ktoe.LT.ISI.BF_BOF.BLAST_FURNACE.THERM.NONCOKE_SOLIDS</t>
  </si>
  <si>
    <t>FEC.ktoe.LT.ISI.BF_BOF.BLAST_FURNACE.THERM.COKE</t>
  </si>
  <si>
    <t>FEC.ktoe.LT.ISI.BF_BOF.BLAST_FURNACE.THERM.RFO</t>
  </si>
  <si>
    <t>FEC.ktoe.LT.ISI.BF_BOF.BLAST_FURNACE.THERM.NG_BIOGAS</t>
  </si>
  <si>
    <t>FEC.ktoe.LT.ISI.BF_BOF.BLAST_FURNACE.THERM.DERIVED</t>
  </si>
  <si>
    <t>Steel: Furnaces, refining and rolling</t>
  </si>
  <si>
    <t>FEC.ktoe.LT.ISI.BF_BOF.REFINING.TOTAL.TOTAL</t>
  </si>
  <si>
    <t>Steel: Furnaces, refining and rolling - Thermal</t>
  </si>
  <si>
    <t>FEC.ktoe.LT.ISI.BF_BOF.REFINING.THERM.TOTAL</t>
  </si>
  <si>
    <t>FEC.ktoe.LT.ISI.BF_BOF.REFINING.THERM.LPG</t>
  </si>
  <si>
    <t>FEC.ktoe.LT.ISI.BF_BOF.REFINING.THERM.DIESEL_LIQBIO</t>
  </si>
  <si>
    <t>FEC.ktoe.LT.ISI.BF_BOF.REFINING.THERM.RFO</t>
  </si>
  <si>
    <t>FEC.ktoe.LT.ISI.BF_BOF.REFINING.THERM.NG_BIOGAS</t>
  </si>
  <si>
    <t>Steel: Furnaces, refining and rolling - Electric</t>
  </si>
  <si>
    <t>FEC.ktoe.LT.ISI.BF_BOF.REFINING.ELEC.ELEC</t>
  </si>
  <si>
    <t>Steel: Product finishing</t>
  </si>
  <si>
    <t>Steel: Product finishing - Thermal</t>
  </si>
  <si>
    <t>FEC.ktoe.LT.ISI.BF_BOF.FINISHING.THERM.TOTAL</t>
  </si>
  <si>
    <t>FEC.ktoe.LT.ISI.BF_BOF.FINISHING.THERM.LPG</t>
  </si>
  <si>
    <t>FEC.ktoe.LT.ISI.BF_BOF.FINISHING.THERM.DIESEL_LIQBIO</t>
  </si>
  <si>
    <t>FEC.ktoe.LT.ISI.BF_BOF.FINISHING.THERM.NG_BIOGAS</t>
  </si>
  <si>
    <t>Steel: Product finishing - Steam</t>
  </si>
  <si>
    <t>FEC.ktoe.LT.ISI.BF_BOF.FINISHING_STEAM.TOTAL.TOTAL</t>
  </si>
  <si>
    <t>FEC.ktoe.LT.ISI.BF_BOF.FINISHING_STEAM.STEAM.NONCOKE_SOLIDS</t>
  </si>
  <si>
    <t>FEC.ktoe.LT.ISI.BF_BOF.FINISHING_STEAM.STEAM.RFG</t>
  </si>
  <si>
    <t>FEC.ktoe.LT.ISI.BF_BOF.FINISHING_STEAM.STEAM.LPG</t>
  </si>
  <si>
    <t>FEC.ktoe.LT.ISI.BF_BOF.FINISHING_STEAM.STEAM.DIESEL_LIQBIO</t>
  </si>
  <si>
    <t>FEC.ktoe.LT.ISI.BF_BOF.FINISHING_STEAM.STEAM.RFO</t>
  </si>
  <si>
    <t>FEC.ktoe.LT.ISI.BF_BOF.FINISHING_STEAM.STEAM.OTHER</t>
  </si>
  <si>
    <t>FEC.ktoe.LT.ISI.BF_BOF.FINISHING_STEAM.STEAM.NG_BIOGAS</t>
  </si>
  <si>
    <t>FEC.ktoe.LT.ISI.BF_BOF.FINISHING_STEAM.STEAM.DERIVED</t>
  </si>
  <si>
    <t>FEC.ktoe.LT.ISI.BF_BOF.FINISHING_STEAM.STEAM.BIOMASS_WASTE</t>
  </si>
  <si>
    <t>FEC.ktoe.LT.ISI.BF_BOF.FINISHING_STEAM.STEAM.STEAM_DISTR</t>
  </si>
  <si>
    <t>Steel: Product finishing - Electric</t>
  </si>
  <si>
    <t>FEC.ktoe.LT.ISI.BF_BOF.FINISHING.ELEC.ELEC</t>
  </si>
  <si>
    <t>FEC.ktoe.LT.ISI.EAF.TOTAL.TOTAL.TOTAL</t>
  </si>
  <si>
    <t>FEC.ktoe.LT.ISI.EAF.LIGHT.GENERIC.ELEC</t>
  </si>
  <si>
    <t>FEC.ktoe.LT.ISI.EAF.AIRCOMP.GENERIC.ELEC</t>
  </si>
  <si>
    <t>FEC.ktoe.LT.ISI.EAF.MOTOR.GENERIC.ELEC</t>
  </si>
  <si>
    <t>FEC.ktoe.LT.ISI.EAF.FANS.GENERIC.ELEC</t>
  </si>
  <si>
    <t>FEC.ktoe.LT.ISI.EAF.LOW_ENTH.TOTAL.TOTAL</t>
  </si>
  <si>
    <t>FEC.ktoe.LT.ISI.EAF.LOW_ENTH.THERM.DIESEL_LIQBIO</t>
  </si>
  <si>
    <t>FEC.ktoe.LT.ISI.EAF.LOW_ENTH.THERM.NG_BIOGAS</t>
  </si>
  <si>
    <t>FEC.ktoe.LT.ISI.EAF.LOW_ENTH.THERM.SOLAR_GEO</t>
  </si>
  <si>
    <t>FEC.ktoe.LT.ISI.EAF.LOW_ENTH.HP.AMBIENT</t>
  </si>
  <si>
    <t>FEC.ktoe.LT.ISI.EAF.LOW_ENTH.THERM.ELEC</t>
  </si>
  <si>
    <t>Steel: Smelters</t>
  </si>
  <si>
    <t>FEC.ktoe.LT.ISI.EAF.SMELTING.TOTAL.TOTAL</t>
  </si>
  <si>
    <t>FEC.ktoe.LT.ISI.EAF.SMELTING.THERM.NONCOKE_SOLIDS</t>
  </si>
  <si>
    <t>FEC.ktoe.LT.ISI.EAF.SMELTING.THERM.RFO</t>
  </si>
  <si>
    <t>FEC.ktoe.LT.ISI.EAF.SMELTING.THERM.NG_BIOGAS</t>
  </si>
  <si>
    <t>FEC.ktoe.LT.ISI.EAF.SMELTING.THERM.DERIVED</t>
  </si>
  <si>
    <t>Steel: Electric arc</t>
  </si>
  <si>
    <t>FEC.ktoe.LT.ISI.EAF.ARC_FURNACE.ELEC.ELEC</t>
  </si>
  <si>
    <t>FEC.ktoe.LT.ISI.EAF.REFINING.TOTAL.TOTAL</t>
  </si>
  <si>
    <t>FEC.ktoe.LT.ISI.EAF.REFINING.THERM.TOTAL</t>
  </si>
  <si>
    <t>FEC.ktoe.LT.ISI.EAF.REFINING.THERM.LPG</t>
  </si>
  <si>
    <t>FEC.ktoe.LT.ISI.EAF.REFINING.THERM.DIESEL_LIQBIO</t>
  </si>
  <si>
    <t>FEC.ktoe.LT.ISI.EAF.REFINING.THERM.RFO</t>
  </si>
  <si>
    <t>FEC.ktoe.LT.ISI.EAF.REFINING.THERM.NG_BIOGAS</t>
  </si>
  <si>
    <t>FEC.ktoe.LT.ISI.EAF.REFINING.ELEC.ELEC</t>
  </si>
  <si>
    <t>FEC.ktoe.LT.ISI.EAF.FINISHING.THERM.TOTAL</t>
  </si>
  <si>
    <t>FEC.ktoe.LT.ISI.EAF.FINISHING.THERM.LPG</t>
  </si>
  <si>
    <t>FEC.ktoe.LT.ISI.EAF.FINISHING.THERM.DIESEL_LIQBIO</t>
  </si>
  <si>
    <t>FEC.ktoe.LT.ISI.EAF.FINISHING.THERM.NG_BIOGAS</t>
  </si>
  <si>
    <t>FEC.ktoe.LT.ISI.EAF.FINISHING_STEAM.TOTAL.TOTAL</t>
  </si>
  <si>
    <t>FEC.ktoe.LT.ISI.EAF.FINISHING_STEAM.STEAM.NONCOKE_SOLIDS</t>
  </si>
  <si>
    <t>FEC.ktoe.LT.ISI.EAF.FINISHING_STEAM.STEAM.RFG</t>
  </si>
  <si>
    <t>FEC.ktoe.LT.ISI.EAF.FINISHING_STEAM.STEAM.LPG</t>
  </si>
  <si>
    <t>FEC.ktoe.LT.ISI.EAF.FINISHING_STEAM.STEAM.DIESEL_LIQBIO</t>
  </si>
  <si>
    <t>FEC.ktoe.LT.ISI.EAF.FINISHING_STEAM.STEAM.RFO</t>
  </si>
  <si>
    <t>FEC.ktoe.LT.ISI.EAF.FINISHING_STEAM.STEAM.OTHER</t>
  </si>
  <si>
    <t>FEC.ktoe.LT.ISI.EAF.FINISHING_STEAM.STEAM.NG_BIOGAS</t>
  </si>
  <si>
    <t>FEC.ktoe.LT.ISI.EAF.FINISHING_STEAM.STEAM.DERIVED</t>
  </si>
  <si>
    <t>FEC.ktoe.LT.ISI.EAF.FINISHING_STEAM.STEAM.BIOMASS_WASTE</t>
  </si>
  <si>
    <t>FEC.ktoe.LT.ISI.EAF.FINISHING_STEAM.STEAM.STEAM_DISTR</t>
  </si>
  <si>
    <t>FEC.ktoe.LT.ISI.EAF.FINISHING.ELEC.ELEC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</si>
  <si>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</si>
  <si>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</si>
  <si>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</si>
  <si>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UED.ktoe.LT.ISI.BF_BOF.TOTAL.TOTAL.TOTAL</t>
  </si>
  <si>
    <t>UED.ktoe.LT.ISI.BF_BOF.LIGHT.GENERIC.ELEC</t>
  </si>
  <si>
    <t>UED.ktoe.LT.ISI.BF_BOF.AIRCOMP.GENERIC.ELEC</t>
  </si>
  <si>
    <t>UED.ktoe.LT.ISI.BF_BOF.MOTOR.GENERIC.ELEC</t>
  </si>
  <si>
    <t>UED.ktoe.LT.ISI.BF_BOF.FANS.GENERIC.ELEC</t>
  </si>
  <si>
    <t>UED.ktoe.LT.ISI.BF_BOF.LOW_ENTH.TOTAL.TOTAL</t>
  </si>
  <si>
    <t>UED.ktoe.LT.ISI.BF_BOF.LOW_ENTH.THERM.DIESEL_LIQBIO</t>
  </si>
  <si>
    <t>UED.ktoe.LT.ISI.BF_BOF.LOW_ENTH.THERM.NG_BIOGAS</t>
  </si>
  <si>
    <t>UED.ktoe.LT.ISI.BF_BOF.LOW_ENTH.THERM.SOLAR_GEO</t>
  </si>
  <si>
    <t>UED.ktoe.LT.ISI.BF_BOF.LOW_ENTH.HP.AMBIENT</t>
  </si>
  <si>
    <t>UED.ktoe.LT.ISI.BF_BOF.LOW_ENTH.THERM.ELEC</t>
  </si>
  <si>
    <t>UED.ktoe.LT.ISI.BF_BOF.SINTERING.TOTAL.TOTAL</t>
  </si>
  <si>
    <t>UED.ktoe.LT.ISI.BF_BOF.SINTERING.THERM.NONCOKE_SOLIDS</t>
  </si>
  <si>
    <t>UED.ktoe.LT.ISI.BF_BOF.SINTERING.THERM.RFO</t>
  </si>
  <si>
    <t>UED.ktoe.LT.ISI.BF_BOF.SINTERING.THERM.NG_BIOGAS</t>
  </si>
  <si>
    <t>UED.ktoe.LT.ISI.BF_BOF.SINTERING.THERM.DERIVED</t>
  </si>
  <si>
    <t>UED.ktoe.LT.ISI.BF_BOF.SINTERING.THERM.ELEC</t>
  </si>
  <si>
    <t>UED.ktoe.LT.ISI.BF_BOF.BLAST_FURNACE.TOTAL.TOTAL</t>
  </si>
  <si>
    <t>UED.ktoe.LT.ISI.BF_BOF.BLAST_FURNACE.THERM.NONCOKE_SOLIDS</t>
  </si>
  <si>
    <t>UED.ktoe.LT.ISI.BF_BOF.BLAST_FURNACE.THERM.COKE</t>
  </si>
  <si>
    <t>UED.ktoe.LT.ISI.BF_BOF.BLAST_FURNACE.THERM.RFO</t>
  </si>
  <si>
    <t>UED.ktoe.LT.ISI.BF_BOF.BLAST_FURNACE.THERM.NG_BIOGAS</t>
  </si>
  <si>
    <t>UED.ktoe.LT.ISI.BF_BOF.BLAST_FURNACE.THERM.DERIVED</t>
  </si>
  <si>
    <t>UED.ktoe.LT.ISI.BF_BOF.REFINING.TOTAL.TOTAL</t>
  </si>
  <si>
    <t>UED.ktoe.LT.ISI.BF_BOF.REFINING.THERM.TOTAL</t>
  </si>
  <si>
    <t>UED.ktoe.LT.ISI.BF_BOF.REFINING.THERM.LPG</t>
  </si>
  <si>
    <t>UED.ktoe.LT.ISI.BF_BOF.REFINING.THERM.DIESEL_LIQBIO</t>
  </si>
  <si>
    <t>UED.ktoe.LT.ISI.BF_BOF.REFINING.THERM.RFO</t>
  </si>
  <si>
    <t>UED.ktoe.LT.ISI.BF_BOF.REFINING.THERM.NG_BIOGAS</t>
  </si>
  <si>
    <t>UED.ktoe.LT.ISI.BF_BOF.REFINING.ELEC.ELEC</t>
  </si>
  <si>
    <t>UED.ktoe.LT.ISI.BF_BOF.FINISHING.THERM.TOTAL</t>
  </si>
  <si>
    <t>UED.ktoe.LT.ISI.BF_BOF.FINISHING.THERM.LPG</t>
  </si>
  <si>
    <t>UED.ktoe.LT.ISI.BF_BOF.FINISHING.THERM.DIESEL_LIQBIO</t>
  </si>
  <si>
    <t>UED.ktoe.LT.ISI.BF_BOF.FINISHING.THERM.NG_BIOGAS</t>
  </si>
  <si>
    <t>UED.ktoe.LT.ISI.BF_BOF.FINISHING_STEAM.TOTAL.TOTAL</t>
  </si>
  <si>
    <t>UED.ktoe.LT.ISI.BF_BOF.FINISHING_STEAM.STEAM.NONCOKE_SOLIDS</t>
  </si>
  <si>
    <t>UED.ktoe.LT.ISI.BF_BOF.FINISHING_STEAM.STEAM.RFG</t>
  </si>
  <si>
    <t>UED.ktoe.LT.ISI.BF_BOF.FINISHING_STEAM.STEAM.LPG</t>
  </si>
  <si>
    <t>UED.ktoe.LT.ISI.BF_BOF.FINISHING_STEAM.STEAM.DIESEL_LIQBIO</t>
  </si>
  <si>
    <t>UED.ktoe.LT.ISI.BF_BOF.FINISHING_STEAM.STEAM.RFO</t>
  </si>
  <si>
    <t>UED.ktoe.LT.ISI.BF_BOF.FINISHING_STEAM.STEAM.OTHER</t>
  </si>
  <si>
    <t>UED.ktoe.LT.ISI.BF_BOF.FINISHING_STEAM.STEAM.NG_BIOGAS</t>
  </si>
  <si>
    <t>UED.ktoe.LT.ISI.BF_BOF.FINISHING_STEAM.STEAM.DERIVED</t>
  </si>
  <si>
    <t>UED.ktoe.LT.ISI.BF_BOF.FINISHING_STEAM.STEAM.BIOMASS_WASTE</t>
  </si>
  <si>
    <t>UED.ktoe.LT.ISI.BF_BOF.FINISHING_STEAM.STEAM.STEAM_DISTR</t>
  </si>
  <si>
    <t>UED.ktoe.LT.ISI.BF_BOF.FINISHING.ELEC.ELEC</t>
  </si>
  <si>
    <t>UED.ktoe.LT.ISI.EAF.TOTAL.TOTAL.TOTAL</t>
  </si>
  <si>
    <t>UED.ktoe.LT.ISI.EAF.LIGHT.GENERIC.ELEC</t>
  </si>
  <si>
    <t>UED.ktoe.LT.ISI.EAF.AIRCOMP.GENERIC.ELEC</t>
  </si>
  <si>
    <t>UED.ktoe.LT.ISI.EAF.MOTOR.GENERIC.ELEC</t>
  </si>
  <si>
    <t>UED.ktoe.LT.ISI.EAF.FANS.GENERIC.ELEC</t>
  </si>
  <si>
    <t>UED.ktoe.LT.ISI.EAF.LOW_ENTH.TOTAL.TOTAL</t>
  </si>
  <si>
    <t>UED.ktoe.LT.ISI.EAF.LOW_ENTH.THERM.DIESEL_LIQBIO</t>
  </si>
  <si>
    <t>UED.ktoe.LT.ISI.EAF.LOW_ENTH.THERM.NG_BIOGAS</t>
  </si>
  <si>
    <t>UED.ktoe.LT.ISI.EAF.LOW_ENTH.THERM.SOLAR_GEO</t>
  </si>
  <si>
    <t>UED.ktoe.LT.ISI.EAF.LOW_ENTH.HP.AMBIENT</t>
  </si>
  <si>
    <t>UED.ktoe.LT.ISI.EAF.LOW_ENTH.THERM.ELEC</t>
  </si>
  <si>
    <t>UED.ktoe.LT.ISI.EAF.SMELTING.TOTAL.TOTAL</t>
  </si>
  <si>
    <t>UED.ktoe.LT.ISI.EAF.SMELTING.THERM.NONCOKE_SOLIDS</t>
  </si>
  <si>
    <t>UED.ktoe.LT.ISI.EAF.SMELTING.THERM.RFO</t>
  </si>
  <si>
    <t>UED.ktoe.LT.ISI.EAF.SMELTING.THERM.NG_BIOGAS</t>
  </si>
  <si>
    <t>UED.ktoe.LT.ISI.EAF.SMELTING.THERM.DERIVED</t>
  </si>
  <si>
    <t>UED.ktoe.LT.ISI.EAF.ARC_FURNACE.ELEC.ELEC</t>
  </si>
  <si>
    <t>UED.ktoe.LT.ISI.EAF.REFINING.TOTAL.TOTAL</t>
  </si>
  <si>
    <t>UED.ktoe.LT.ISI.EAF.REFINING.THERM.TOTAL</t>
  </si>
  <si>
    <t>UED.ktoe.LT.ISI.EAF.REFINING.THERM.LPG</t>
  </si>
  <si>
    <t>UED.ktoe.LT.ISI.EAF.REFINING.THERM.DIESEL_LIQBIO</t>
  </si>
  <si>
    <t>UED.ktoe.LT.ISI.EAF.REFINING.THERM.RFO</t>
  </si>
  <si>
    <t>UED.ktoe.LT.ISI.EAF.REFINING.THERM.NG_BIOGAS</t>
  </si>
  <si>
    <t>UED.ktoe.LT.ISI.EAF.REFINING.ELEC.ELEC</t>
  </si>
  <si>
    <t>UED.ktoe.LT.ISI.EAF.FINISHING.THERM.TOTAL</t>
  </si>
  <si>
    <t>UED.ktoe.LT.ISI.EAF.FINISHING.THERM.LPG</t>
  </si>
  <si>
    <t>UED.ktoe.LT.ISI.EAF.FINISHING.THERM.DIESEL_LIQBIO</t>
  </si>
  <si>
    <t>UED.ktoe.LT.ISI.EAF.FINISHING.THERM.NG_BIOGAS</t>
  </si>
  <si>
    <t>UED.ktoe.LT.ISI.EAF.FINISHING_STEAM.TOTAL.TOTAL</t>
  </si>
  <si>
    <t>UED.ktoe.LT.ISI.EAF.FINISHING_STEAM.STEAM.NONCOKE_SOLIDS</t>
  </si>
  <si>
    <t>UED.ktoe.LT.ISI.EAF.FINISHING_STEAM.STEAM.RFG</t>
  </si>
  <si>
    <t>UED.ktoe.LT.ISI.EAF.FINISHING_STEAM.STEAM.LPG</t>
  </si>
  <si>
    <t>UED.ktoe.LT.ISI.EAF.FINISHING_STEAM.STEAM.DIESEL_LIQBIO</t>
  </si>
  <si>
    <t>UED.ktoe.LT.ISI.EAF.FINISHING_STEAM.STEAM.RFO</t>
  </si>
  <si>
    <t>UED.ktoe.LT.ISI.EAF.FINISHING_STEAM.STEAM.OTHER</t>
  </si>
  <si>
    <t>UED.ktoe.LT.ISI.EAF.FINISHING_STEAM.STEAM.NG_BIOGAS</t>
  </si>
  <si>
    <t>UED.ktoe.LT.ISI.EAF.FINISHING_STEAM.STEAM.DERIVED</t>
  </si>
  <si>
    <t>UED.ktoe.LT.ISI.EAF.FINISHING_STEAM.STEAM.BIOMASS_WASTE</t>
  </si>
  <si>
    <t>UED.ktoe.LT.ISI.EAF.FINISHING_STEAM.STEAM.STEAM_DISTR</t>
  </si>
  <si>
    <t>UED.ktoe.LT.ISI.EAF.FINISHING.ELEC.ELEC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</si>
  <si>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</si>
  <si>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</si>
  <si>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</si>
  <si>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FUEL_EMI.ktCO2.LT.ISI.BF_BOF.LIGHT.GENERIC.ELEC</t>
  </si>
  <si>
    <t>FUEL_EMI.ktCO2.LT.ISI.BF_BOF.AIRCOMP.GENERIC.ELEC</t>
  </si>
  <si>
    <t>FUEL_EMI.ktCO2.LT.ISI.BF_BOF.MOTOR.GENERIC.ELEC</t>
  </si>
  <si>
    <t>FUEL_EMI.ktCO2.LT.ISI.BF_BOF.FANS.GENERIC.ELEC</t>
  </si>
  <si>
    <t>FUEL_EMI.ktCO2.LT.ISI.BF_BOF.LOW_ENTH.TOTAL.TOTAL</t>
  </si>
  <si>
    <t>FUEL_EMI.ktCO2.LT.ISI.BF_BOF.LOW_ENTH.THERM.DIESEL_LIQBIO</t>
  </si>
  <si>
    <t>FUEL_EMI.ktCO2.LT.ISI.BF_BOF.LOW_ENTH.THERM.NG_BIOGAS</t>
  </si>
  <si>
    <t>FUEL_EMI.ktCO2.LT.ISI.BF_BOF.LOW_ENTH.THERM.SOLAR_GEO</t>
  </si>
  <si>
    <t>FUEL_EMI.ktCO2.LT.ISI.BF_BOF.LOW_ENTH.HP.AMBIENT</t>
  </si>
  <si>
    <t>FUEL_EMI.ktCO2.LT.ISI.BF_BOF.LOW_ENTH.THERM.ELEC</t>
  </si>
  <si>
    <t>FUEL_EMI.ktCO2.LT.ISI.BF_BOF.SINTERING.TOTAL.TOTAL</t>
  </si>
  <si>
    <t>FUEL_EMI.ktCO2.LT.ISI.BF_BOF.SINTERING.THERM.NONCOKE_SOLIDS</t>
  </si>
  <si>
    <t>FUEL_EMI.ktCO2.LT.ISI.BF_BOF.SINTERING.THERM.RFO</t>
  </si>
  <si>
    <t>FUEL_EMI.ktCO2.LT.ISI.BF_BOF.SINTERING.THERM.NG_BIOGAS</t>
  </si>
  <si>
    <t>FUEL_EMI.ktCO2.LT.ISI.BF_BOF.SINTERING.THERM.DERIVED</t>
  </si>
  <si>
    <t>FUEL_EMI.ktCO2.LT.ISI.BF_BOF.SINTERING.THERM.ELEC</t>
  </si>
  <si>
    <t>FUEL_EMI.ktCO2.LT.ISI.BF_BOF.BLAST_FURNACE.TOTAL.TOTAL</t>
  </si>
  <si>
    <t>FUEL_EMI.ktCO2.LT.ISI.BF_BOF.BLAST_FURNACE.THERM.NONCOKE_SOLIDS</t>
  </si>
  <si>
    <t>FUEL_EMI.ktCO2.LT.ISI.BF_BOF.BLAST_FURNACE.THERM.COKE</t>
  </si>
  <si>
    <t>FUEL_EMI.ktCO2.LT.ISI.BF_BOF.BLAST_FURNACE.THERM.RFO</t>
  </si>
  <si>
    <t>FUEL_EMI.ktCO2.LT.ISI.BF_BOF.BLAST_FURNACE.THERM.NG_BIOGAS</t>
  </si>
  <si>
    <t>FUEL_EMI.ktCO2.LT.ISI.BF_BOF.BLAST_FURNACE.THERM.DERIVED</t>
  </si>
  <si>
    <t>FUEL_EMI.ktCO2.LT.ISI.BF_BOF.REFINING.TOTAL.TOTAL</t>
  </si>
  <si>
    <t>FUEL_EMI.ktCO2.LT.ISI.BF_BOF.REFINING.THERM.TOTAL</t>
  </si>
  <si>
    <t>FUEL_EMI.ktCO2.LT.ISI.BF_BOF.REFINING.THERM.LPG</t>
  </si>
  <si>
    <t>FUEL_EMI.ktCO2.LT.ISI.BF_BOF.REFINING.THERM.DIESEL_LIQBIO</t>
  </si>
  <si>
    <t>FUEL_EMI.ktCO2.LT.ISI.BF_BOF.REFINING.THERM.RFO</t>
  </si>
  <si>
    <t>FUEL_EMI.ktCO2.LT.ISI.BF_BOF.REFINING.THERM.NG_BIOGAS</t>
  </si>
  <si>
    <t>FUEL_EMI.ktCO2.LT.ISI.BF_BOF.REFINING.ELEC.ELEC</t>
  </si>
  <si>
    <t>FUEL_EMI.ktCO2.LT.ISI.BF_BOF.FINISHING.THERM.TOTAL</t>
  </si>
  <si>
    <t>FUEL_EMI.ktCO2.LT.ISI.BF_BOF.FINISHING.THERM.LPG</t>
  </si>
  <si>
    <t>FUEL_EMI.ktCO2.LT.ISI.BF_BOF.FINISHING.THERM.DIESEL_LIQBIO</t>
  </si>
  <si>
    <t>FUEL_EMI.ktCO2.LT.ISI.BF_BOF.FINISHING.THERM.NG_BIOGAS</t>
  </si>
  <si>
    <t>FUEL_EMI.ktCO2.LT.ISI.BF_BOF.FINISHING_STEAM.TOTAL.TOTAL</t>
  </si>
  <si>
    <t>FUEL_EMI.ktCO2.LT.ISI.BF_BOF.FINISHING_STEAM.STEAM.NONCOKE_SOLIDS</t>
  </si>
  <si>
    <t>FUEL_EMI.ktCO2.LT.ISI.BF_BOF.FINISHING_STEAM.STEAM.RFG</t>
  </si>
  <si>
    <t>FUEL_EMI.ktCO2.LT.ISI.BF_BOF.FINISHING_STEAM.STEAM.LPG</t>
  </si>
  <si>
    <t>FUEL_EMI.ktCO2.LT.ISI.BF_BOF.FINISHING_STEAM.STEAM.DIESEL_LIQBIO</t>
  </si>
  <si>
    <t>FUEL_EMI.ktCO2.LT.ISI.BF_BOF.FINISHING_STEAM.STEAM.RFO</t>
  </si>
  <si>
    <t>FUEL_EMI.ktCO2.LT.ISI.BF_BOF.FINISHING_STEAM.STEAM.OTHER</t>
  </si>
  <si>
    <t>FUEL_EMI.ktCO2.LT.ISI.BF_BOF.FINISHING_STEAM.STEAM.NG_BIOGAS</t>
  </si>
  <si>
    <t>FUEL_EMI.ktCO2.LT.ISI.BF_BOF.FINISHING_STEAM.STEAM.DERIVED</t>
  </si>
  <si>
    <t>FUEL_EMI.ktCO2.LT.ISI.BF_BOF.FINISHING_STEAM.STEAM.BIOMASS_WASTE</t>
  </si>
  <si>
    <t>FUEL_EMI.ktCO2.LT.ISI.BF_BOF.FINISHING_STEAM.STEAM.STEAM_DISTR</t>
  </si>
  <si>
    <t>FUEL_EMI.ktCO2.LT.ISI.BF_BOF.FINISHING.ELEC.ELEC</t>
  </si>
  <si>
    <t>PROCESS_EMI.ktCO2.LT.ISI.BF_BOF</t>
  </si>
  <si>
    <t>FUEL_EMI.ktCO2.LT.ISI.EAF.LIGHT.GENERIC.ELEC</t>
  </si>
  <si>
    <t>FUEL_EMI.ktCO2.LT.ISI.EAF.AIRCOMP.GENERIC.ELEC</t>
  </si>
  <si>
    <t>FUEL_EMI.ktCO2.LT.ISI.EAF.MOTOR.GENERIC.ELEC</t>
  </si>
  <si>
    <t>FUEL_EMI.ktCO2.LT.ISI.EAF.FANS.GENERIC.ELEC</t>
  </si>
  <si>
    <t>FUEL_EMI.ktCO2.LT.ISI.EAF.LOW_ENTH.TOTAL.TOTAL</t>
  </si>
  <si>
    <t>FUEL_EMI.ktCO2.LT.ISI.EAF.LOW_ENTH.THERM.DIESEL_LIQBIO</t>
  </si>
  <si>
    <t>FUEL_EMI.ktCO2.LT.ISI.EAF.LOW_ENTH.THERM.NG_BIOGAS</t>
  </si>
  <si>
    <t>FUEL_EMI.ktCO2.LT.ISI.EAF.LOW_ENTH.THERM.SOLAR_GEO</t>
  </si>
  <si>
    <t>FUEL_EMI.ktCO2.LT.ISI.EAF.LOW_ENTH.HP.AMBIENT</t>
  </si>
  <si>
    <t>FUEL_EMI.ktCO2.LT.ISI.EAF.LOW_ENTH.THERM.ELEC</t>
  </si>
  <si>
    <t>FUEL_EMI.ktCO2.LT.ISI.EAF.SMELTING.TOTAL.TOTAL</t>
  </si>
  <si>
    <t>FUEL_EMI.ktCO2.LT.ISI.EAF.SMELTING.THERM.NONCOKE_SOLIDS</t>
  </si>
  <si>
    <t>FUEL_EMI.ktCO2.LT.ISI.EAF.SMELTING.THERM.RFO</t>
  </si>
  <si>
    <t>FUEL_EMI.ktCO2.LT.ISI.EAF.SMELTING.THERM.NG_BIOGAS</t>
  </si>
  <si>
    <t>FUEL_EMI.ktCO2.LT.ISI.EAF.SMELTING.THERM.DERIVED</t>
  </si>
  <si>
    <t>FUEL_EMI.ktCO2.LT.ISI.EAF.ARC_FURNACE.ELEC.ELEC</t>
  </si>
  <si>
    <t>FUEL_EMI.ktCO2.LT.ISI.EAF.REFINING.TOTAL.TOTAL</t>
  </si>
  <si>
    <t>FUEL_EMI.ktCO2.LT.ISI.EAF.REFINING.THERM.TOTAL</t>
  </si>
  <si>
    <t>FUEL_EMI.ktCO2.LT.ISI.EAF.REFINING.THERM.LPG</t>
  </si>
  <si>
    <t>FUEL_EMI.ktCO2.LT.ISI.EAF.REFINING.THERM.DIESEL_LIQBIO</t>
  </si>
  <si>
    <t>FUEL_EMI.ktCO2.LT.ISI.EAF.REFINING.THERM.RFO</t>
  </si>
  <si>
    <t>FUEL_EMI.ktCO2.LT.ISI.EAF.REFINING.THERM.NG_BIOGAS</t>
  </si>
  <si>
    <t>FUEL_EMI.ktCO2.LT.ISI.EAF.REFINING.ELEC.ELEC</t>
  </si>
  <si>
    <t>FUEL_EMI.ktCO2.LT.ISI.EAF.FINISHING.THERM.TOTAL</t>
  </si>
  <si>
    <t>FUEL_EMI.ktCO2.LT.ISI.EAF.FINISHING.THERM.LPG</t>
  </si>
  <si>
    <t>FUEL_EMI.ktCO2.LT.ISI.EAF.FINISHING.THERM.DIESEL_LIQBIO</t>
  </si>
  <si>
    <t>FUEL_EMI.ktCO2.LT.ISI.EAF.FINISHING.THERM.NG_BIOGAS</t>
  </si>
  <si>
    <t>FUEL_EMI.ktCO2.LT.ISI.EAF.FINISHING_STEAM.TOTAL.TOTAL</t>
  </si>
  <si>
    <t>FUEL_EMI.ktCO2.LT.ISI.EAF.FINISHING_STEAM.STEAM.NONCOKE_SOLIDS</t>
  </si>
  <si>
    <t>FUEL_EMI.ktCO2.LT.ISI.EAF.FINISHING_STEAM.STEAM.RFG</t>
  </si>
  <si>
    <t>FUEL_EMI.ktCO2.LT.ISI.EAF.FINISHING_STEAM.STEAM.LPG</t>
  </si>
  <si>
    <t>FUEL_EMI.ktCO2.LT.ISI.EAF.FINISHING_STEAM.STEAM.DIESEL_LIQBIO</t>
  </si>
  <si>
    <t>FUEL_EMI.ktCO2.LT.ISI.EAF.FINISHING_STEAM.STEAM.RFO</t>
  </si>
  <si>
    <t>FUEL_EMI.ktCO2.LT.ISI.EAF.FINISHING_STEAM.STEAM.OTHER</t>
  </si>
  <si>
    <t>FUEL_EMI.ktCO2.LT.ISI.EAF.FINISHING_STEAM.STEAM.NG_BIOGAS</t>
  </si>
  <si>
    <t>FUEL_EMI.ktCO2.LT.ISI.EAF.FINISHING_STEAM.STEAM.DERIVED</t>
  </si>
  <si>
    <t>FUEL_EMI.ktCO2.LT.ISI.EAF.FINISHING_STEAM.STEAM.BIOMASS_WASTE</t>
  </si>
  <si>
    <t>FUEL_EMI.ktCO2.LT.ISI.EAF.FINISHING_STEAM.STEAM.STEAM_DISTR</t>
  </si>
  <si>
    <t>FUEL_EMI.ktCO2.LT.ISI.EAF.FINISHING.ELEC.ELEC</t>
  </si>
  <si>
    <t>PROCESS_EMI.ktCO2.LT.ISI.EAF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</si>
  <si>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</si>
  <si>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</si>
  <si>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</si>
  <si>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</si>
  <si>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VA.Meuro2015.LT.NFM.ALUMINA</t>
  </si>
  <si>
    <t>VA.Meuro2015.LT.NFM.PRIM_ALU</t>
  </si>
  <si>
    <t>VA.Meuro2015.LT.NFM.SEC_ALU</t>
  </si>
  <si>
    <t>VA.Meuro2015.LT.NFM.OTHER_NFM</t>
  </si>
  <si>
    <t>Physical output (kt)</t>
  </si>
  <si>
    <t>Alumina production (kt)</t>
  </si>
  <si>
    <t>OUTPUT.kt.LT.NFM.ALUMINA</t>
  </si>
  <si>
    <t>Aluminium production (kt)</t>
  </si>
  <si>
    <t>OUTPUT.kt.LT.NFM.PRIM_ALU</t>
  </si>
  <si>
    <t>OUTPUT.kt.LT.NFM.SEC_ALU</t>
  </si>
  <si>
    <t>Other non-ferrous metals (kt lead eq.)</t>
  </si>
  <si>
    <t>OUTPUT.kt.LT.NFM.OTHER_NFM</t>
  </si>
  <si>
    <t>Installed capacity (kt production)</t>
  </si>
  <si>
    <t>CAP.kt.LT.NFM.ALUMINA</t>
  </si>
  <si>
    <t>CAP.kt.LT.NFM.PRIM_ALU</t>
  </si>
  <si>
    <t>CAP.kt.LT.NFM.SEC_ALU</t>
  </si>
  <si>
    <t>CAP.kt.LT.NFM.OTHER_NFM</t>
  </si>
  <si>
    <t>Capacity investment (kt production)</t>
  </si>
  <si>
    <t>NEWCAP.kt.LT.NFM.ALUMINA</t>
  </si>
  <si>
    <t>NEWCAP.kt.LT.NFM.PRIM_ALU</t>
  </si>
  <si>
    <t>NEWCAP.kt.LT.NFM.SEC_ALU</t>
  </si>
  <si>
    <t>NEWCAP.kt.LT.NFM.OTHER_NFM</t>
  </si>
  <si>
    <t>Decommissioned capacity (kt production)</t>
  </si>
  <si>
    <t>Idle capacity (kt production)</t>
  </si>
  <si>
    <t>FEC.ktoe.LT.NFM.TOTAL.TOTAL.TOTAL.TOTAL</t>
  </si>
  <si>
    <t>FEC.ktoe.LT.NFM.TOTAL.TOTAL.TOTAL.SOLIDS</t>
  </si>
  <si>
    <t>FEC.ktoe.LT.NFM.TOTAL.TOTAL.TOTAL.RFG</t>
  </si>
  <si>
    <t>FEC.ktoe.LT.NFM.TOTAL.TOTAL.TOTAL.LPG</t>
  </si>
  <si>
    <t>FEC.ktoe.LT.NFM.TOTAL.TOTAL.TOTAL.DIESEL</t>
  </si>
  <si>
    <t>FEC.ktoe.LT.NFM.TOTAL.TOTAL.TOTAL.RFO</t>
  </si>
  <si>
    <t>FEC.ktoe.LT.NFM.TOTAL.TOTAL.TOTAL.OTHER</t>
  </si>
  <si>
    <t>FEC.ktoe.LT.NFM.TOTAL.TOTAL.TOTAL.NG</t>
  </si>
  <si>
    <t>FEC.ktoe.LT.NFM.TOTAL.TOTAL.TOTAL.DERIVED</t>
  </si>
  <si>
    <t>FEC.ktoe.LT.NFM.TOTAL.TOTAL.TOTAL.BIOMASS_WASTE</t>
  </si>
  <si>
    <t>FEC.ktoe.LT.NFM.TOTAL.TOTAL.TOTAL.BIOGAS</t>
  </si>
  <si>
    <t>FEC.ktoe.LT.NFM.TOTAL.TOTAL.TOTAL.LIQBIO</t>
  </si>
  <si>
    <t>FEC.ktoe.LT.NFM.TOTAL.TOTAL.TOTAL.SOLAR</t>
  </si>
  <si>
    <t>FEC.ktoe.LT.NFM.TOTAL.TOTAL.TOTAL.GEO</t>
  </si>
  <si>
    <t>FEC.ktoe.LT.NFM.TOTAL.TOTAL.TOTAL.AMBIENT</t>
  </si>
  <si>
    <t>FEC.ktoe.LT.NFM.TOTAL.TOTAL.TOTAL.STEAM_DISTR</t>
  </si>
  <si>
    <t>FEC.ktoe.LT.NFM.TOTAL.TOTAL.TOTAL.ELEC</t>
  </si>
  <si>
    <t>FEC.ktoe.LT.NFM.ALUMINA.TOTAL.TOTAL.TOTAL</t>
  </si>
  <si>
    <t>FEC.ktoe.LT.NFM.ALUMINA.LIGHT.GENERIC.ELEC</t>
  </si>
  <si>
    <t>FEC.ktoe.LT.NFM.ALUMINA.AIRCOMP.GENERIC.ELEC</t>
  </si>
  <si>
    <t>FEC.ktoe.LT.NFM.ALUMINA.MOTOR.GENERIC.ELEC</t>
  </si>
  <si>
    <t>FEC.ktoe.LT.NFM.ALUMINA.FANS.GENERIC.ELEC</t>
  </si>
  <si>
    <t>FEC.ktoe.LT.NFM.ALUMINA.LOW_ENTH.TOTAL.TOTAL</t>
  </si>
  <si>
    <t>FEC.ktoe.LT.NFM.ALUMINA.LOW_ENTH.THERM.DIESEL_LIQBIO</t>
  </si>
  <si>
    <t>FEC.ktoe.LT.NFM.ALUMINA.LOW_ENTH.THERM.NG_BIOGAS</t>
  </si>
  <si>
    <t>FEC.ktoe.LT.NFM.ALUMINA.LOW_ENTH.THERM.SOLAR_GEO</t>
  </si>
  <si>
    <t>FEC.ktoe.LT.NFM.ALUMINA.LOW_ENTH.HP.AMBIENT</t>
  </si>
  <si>
    <t>FEC.ktoe.LT.NFM.ALUMINA.LOW_ENTH.THERM.ELEC</t>
  </si>
  <si>
    <t>Alumina production: High-enthalpy heat</t>
  </si>
  <si>
    <t>FEC.ktoe.LT.NFM.ALUMINA.A_PRODUCTION.TOTAL.TOTAL</t>
  </si>
  <si>
    <t>FEC.ktoe.LT.NFM.ALUMINA.A_PRODUCTION.STEAM.SOLIDS</t>
  </si>
  <si>
    <t>FEC.ktoe.LT.NFM.ALUMINA.A_PRODUCTION.STEAM.RFG</t>
  </si>
  <si>
    <t>FEC.ktoe.LT.NFM.ALUMINA.A_PRODUCTION.STEAM.LPG</t>
  </si>
  <si>
    <t>FEC.ktoe.LT.NFM.ALUMINA.A_PRODUCTION.STEAM.DIESEL_LIQBIO</t>
  </si>
  <si>
    <t>FEC.ktoe.LT.NFM.ALUMINA.A_PRODUCTION.STEAM.RFO</t>
  </si>
  <si>
    <t>FEC.ktoe.LT.NFM.ALUMINA.A_PRODUCTION.STEAM.OTHER</t>
  </si>
  <si>
    <t>FEC.ktoe.LT.NFM.ALUMINA.A_PRODUCTION.STEAM.NG_BIOGAS</t>
  </si>
  <si>
    <t>FEC.ktoe.LT.NFM.ALUMINA.A_PRODUCTION.STEAM.DERIVED</t>
  </si>
  <si>
    <t>FEC.ktoe.LT.NFM.ALUMINA.A_PRODUCTION.STEAM.BIOMASS_WASTE</t>
  </si>
  <si>
    <t>FEC.ktoe.LT.NFM.ALUMINA.A_PRODUCTION.STEAM.STEAM_DISTR</t>
  </si>
  <si>
    <t>Alumina production: Refining</t>
  </si>
  <si>
    <t>FEC.ktoe.LT.NFM.ALUMINA.A_REFINING.TOTAL.TOTAL</t>
  </si>
  <si>
    <t>FEC.ktoe.LT.NFM.ALUMINA.A_REFINING.THERM.LPG</t>
  </si>
  <si>
    <t>FEC.ktoe.LT.NFM.ALUMINA.A_REFINING.THERM.DIESEL_LIQBIO</t>
  </si>
  <si>
    <t>FEC.ktoe.LT.NFM.ALUMINA.A_REFINING.THERM.RFO</t>
  </si>
  <si>
    <t>FEC.ktoe.LT.NFM.ALUMINA.A_REFINING.THERM.NG_BIOGAS</t>
  </si>
  <si>
    <t>FEC.ktoe.LT.NFM.ALUMINA.A_REFINING.THERM.ELEC</t>
  </si>
  <si>
    <t>FEC.ktoe.LT.NFM.PRIM_ALU.TOTAL.TOTAL.TOTAL</t>
  </si>
  <si>
    <t>FEC.ktoe.LT.NFM.PRIM_ALU.LIGHT.GENERIC.ELEC</t>
  </si>
  <si>
    <t>FEC.ktoe.LT.NFM.PRIM_ALU.AIRCOMP.GENERIC.ELEC</t>
  </si>
  <si>
    <t>FEC.ktoe.LT.NFM.PRIM_ALU.MOTOR.GENERIC.ELEC</t>
  </si>
  <si>
    <t>FEC.ktoe.LT.NFM.PRIM_ALU.FANS.GENERIC.ELEC</t>
  </si>
  <si>
    <t>FEC.ktoe.LT.NFM.PRIM_ALU.LOW_ENTH.TOTAL.TOTAL</t>
  </si>
  <si>
    <t>FEC.ktoe.LT.NFM.PRIM_ALU.LOW_ENTH.THERM.DIESEL_LIQBIO</t>
  </si>
  <si>
    <t>FEC.ktoe.LT.NFM.PRIM_ALU.LOW_ENTH.THERM.NG_BIOGAS</t>
  </si>
  <si>
    <t>FEC.ktoe.LT.NFM.PRIM_ALU.LOW_ENTH.THERM.SOLAR_GEO</t>
  </si>
  <si>
    <t>FEC.ktoe.LT.NFM.PRIM_ALU.LOW_ENTH.HP.AMBIENT</t>
  </si>
  <si>
    <t>FEC.ktoe.LT.NFM.PRIM_ALU.LOW_ENTH.THERM.ELEC</t>
  </si>
  <si>
    <t>Aluminium electrolysis (smelting)</t>
  </si>
  <si>
    <t>FEC.ktoe.LT.NFM.PRIM_ALU.SMELTING.ELEC.ELEC</t>
  </si>
  <si>
    <t>Aluminium processing  (metallurgy e.g. cast house, reheating)</t>
  </si>
  <si>
    <t>FEC.ktoe.LT.NFM.PRIM_ALU.PROCESSING.TOTAL.TOTAL</t>
  </si>
  <si>
    <t>Aluminium processing - Thermal</t>
  </si>
  <si>
    <t>FEC.ktoe.LT.NFM.PRIM_ALU.PROCESSING.THERM.TOTAL</t>
  </si>
  <si>
    <t>FEC.ktoe.LT.NFM.PRIM_ALU.PROCESSING.THERM.LPG</t>
  </si>
  <si>
    <t>FEC.ktoe.LT.NFM.PRIM_ALU.PROCESSING.THERM.DIESEL_LIQBIO</t>
  </si>
  <si>
    <t>FEC.ktoe.LT.NFM.PRIM_ALU.PROCESSING.THERM.RFO</t>
  </si>
  <si>
    <t>FEC.ktoe.LT.NFM.PRIM_ALU.PROCESSING.THERM.NG_BIOGAS</t>
  </si>
  <si>
    <t>Aluminium processing - Electric</t>
  </si>
  <si>
    <t>FEC.ktoe.LT.NFM.PRIM_ALU.PROCESSING.ELEC.ELEC</t>
  </si>
  <si>
    <t>Aluminium finishing</t>
  </si>
  <si>
    <t>Aluminium finishing - Thermal</t>
  </si>
  <si>
    <t>FEC.ktoe.LT.NFM.PRIM_ALU.FINISHING.THERM.TOTAL</t>
  </si>
  <si>
    <t>FEC.ktoe.LT.NFM.PRIM_ALU.FINISHING.THERM.LPG</t>
  </si>
  <si>
    <t>FEC.ktoe.LT.NFM.PRIM_ALU.FINISHING.THERM.DIESEL_LIQBIO</t>
  </si>
  <si>
    <t>FEC.ktoe.LT.NFM.PRIM_ALU.FINISHING.THERM.NG_BIOGAS</t>
  </si>
  <si>
    <t>Aluminium finishing - Steam</t>
  </si>
  <si>
    <t>FEC.ktoe.LT.NFM.PRIM_ALU.FINISHING_STEAM.TOTAL.TOTAL</t>
  </si>
  <si>
    <t>FEC.ktoe.LT.NFM.PRIM_ALU.FINISHING_STEAM.STEAM.SOLIDS</t>
  </si>
  <si>
    <t>FEC.ktoe.LT.NFM.PRIM_ALU.FINISHING_STEAM.STEAM.RFG</t>
  </si>
  <si>
    <t>FEC.ktoe.LT.NFM.PRIM_ALU.FINISHING_STEAM.STEAM.LPG</t>
  </si>
  <si>
    <t>FEC.ktoe.LT.NFM.PRIM_ALU.FINISHING_STEAM.STEAM.DIESEL_LIQBIO</t>
  </si>
  <si>
    <t>FEC.ktoe.LT.NFM.PRIM_ALU.FINISHING_STEAM.STEAM.RFO</t>
  </si>
  <si>
    <t>FEC.ktoe.LT.NFM.PRIM_ALU.FINISHING_STEAM.STEAM.OTHER</t>
  </si>
  <si>
    <t>FEC.ktoe.LT.NFM.PRIM_ALU.FINISHING_STEAM.STEAM.NG_BIOGAS</t>
  </si>
  <si>
    <t>FEC.ktoe.LT.NFM.PRIM_ALU.FINISHING_STEAM.STEAM.DERIVED</t>
  </si>
  <si>
    <t>FEC.ktoe.LT.NFM.PRIM_ALU.FINISHING_STEAM.STEAM.BIOMASS_WASTE</t>
  </si>
  <si>
    <t>FEC.ktoe.LT.NFM.PRIM_ALU.FINISHING_STEAM.STEAM.STEAM_DISTR</t>
  </si>
  <si>
    <t>Aluminium finishing - Electric</t>
  </si>
  <si>
    <t>FEC.ktoe.LT.NFM.PRIM_ALU.FINISHING.ELEC.ELEC</t>
  </si>
  <si>
    <t>FEC.ktoe.LT.NFM.SEC_ALU.TOTAL.TOTAL.TOTAL</t>
  </si>
  <si>
    <t>FEC.ktoe.LT.NFM.SEC_ALU.LIGHT.GENERIC.ELEC</t>
  </si>
  <si>
    <t>FEC.ktoe.LT.NFM.SEC_ALU.AIRCOMP.GENERIC.ELEC</t>
  </si>
  <si>
    <t>FEC.ktoe.LT.NFM.SEC_ALU.MOTOR.GENERIC.ELEC</t>
  </si>
  <si>
    <t>FEC.ktoe.LT.NFM.SEC_ALU.FANS.GENERIC.ELEC</t>
  </si>
  <si>
    <t>FEC.ktoe.LT.NFM.SEC_ALU.LOW_ENTH.TOTAL.TOTAL</t>
  </si>
  <si>
    <t>FEC.ktoe.LT.NFM.SEC_ALU.LOW_ENTH.THERM.DIESEL_LIQBIO</t>
  </si>
  <si>
    <t>FEC.ktoe.LT.NFM.SEC_ALU.LOW_ENTH.THERM.NG_BIOGAS</t>
  </si>
  <si>
    <t>FEC.ktoe.LT.NFM.SEC_ALU.LOW_ENTH.THERM.SOLAR_GEO</t>
  </si>
  <si>
    <t>FEC.ktoe.LT.NFM.SEC_ALU.LOW_ENTH.HP.AMBIENT</t>
  </si>
  <si>
    <t>FEC.ktoe.LT.NFM.SEC_ALU.LOW_ENTH.THERM.ELEC</t>
  </si>
  <si>
    <t>Secondary aluminium (incl. pre-treatment, remelting)</t>
  </si>
  <si>
    <t>FEC.ktoe.LT.NFM.SEC_ALU.SEC_REMELTING.TOTAL.TOTAL</t>
  </si>
  <si>
    <t>Secondary aluminium - Thermal</t>
  </si>
  <si>
    <t>FEC.ktoe.LT.NFM.SEC_ALU.SEC_REMELTING.THERM.TOTAL</t>
  </si>
  <si>
    <t>FEC.ktoe.LT.NFM.SEC_ALU.SEC_REMELTING.THERM.LPG</t>
  </si>
  <si>
    <t>FEC.ktoe.LT.NFM.SEC_ALU.SEC_REMELTING.THERM.DIESEL_LIQBIO</t>
  </si>
  <si>
    <t>FEC.ktoe.LT.NFM.SEC_ALU.SEC_REMELTING.THERM.RFO</t>
  </si>
  <si>
    <t>FEC.ktoe.LT.NFM.SEC_ALU.SEC_REMELTING.THERM.NG_BIOGAS</t>
  </si>
  <si>
    <t>Secondary aluminium - Electric</t>
  </si>
  <si>
    <t>FEC.ktoe.LT.NFM.SEC_ALU.SEC_REMELTING.ELEC.ELEC</t>
  </si>
  <si>
    <t>FEC.ktoe.LT.NFM.SEC_ALU.SEC_PROCESSING.TOTAL.TOTAL</t>
  </si>
  <si>
    <t>FEC.ktoe.LT.NFM.SEC_ALU.SEC_PROCESSING.THERM.TOTAL</t>
  </si>
  <si>
    <t>FEC.ktoe.LT.NFM.SEC_ALU.SEC_PROCESSING.THERM.LPG</t>
  </si>
  <si>
    <t>FEC.ktoe.LT.NFM.SEC_ALU.SEC_PROCESSING.THERM.DIESEL_LIQBIO</t>
  </si>
  <si>
    <t>FEC.ktoe.LT.NFM.SEC_ALU.SEC_PROCESSING.THERM.RFO</t>
  </si>
  <si>
    <t>FEC.ktoe.LT.NFM.SEC_ALU.SEC_PROCESSING.THERM.NG_BIOGAS</t>
  </si>
  <si>
    <t>FEC.ktoe.LT.NFM.SEC_ALU.SEC_PROCESSING.ELEC.ELEC</t>
  </si>
  <si>
    <t>FEC.ktoe.LT.NFM.SEC_ALU.SEC_FINISHING.THERM.TOTAL</t>
  </si>
  <si>
    <t>FEC.ktoe.LT.NFM.SEC_ALU.SEC_FINISHING.THERM.LPG</t>
  </si>
  <si>
    <t>FEC.ktoe.LT.NFM.SEC_ALU.SEC_FINISHING.THERM.DIESEL_LIQBIO</t>
  </si>
  <si>
    <t>FEC.ktoe.LT.NFM.SEC_ALU.SEC_FINISHING.THERM.NG_BIOGAS</t>
  </si>
  <si>
    <t>FEC.ktoe.LT.NFM.SEC_ALU.SEC_FINISHING_STEAM.TOTAL.TOTAL</t>
  </si>
  <si>
    <t>FEC.ktoe.LT.NFM.SEC_ALU.SEC_FINISHING_STEAM.STEAM.SOLIDS</t>
  </si>
  <si>
    <t>FEC.ktoe.LT.NFM.SEC_ALU.SEC_FINISHING_STEAM.STEAM.RFG</t>
  </si>
  <si>
    <t>FEC.ktoe.LT.NFM.SEC_ALU.SEC_FINISHING_STEAM.STEAM.LPG</t>
  </si>
  <si>
    <t>FEC.ktoe.LT.NFM.SEC_ALU.SEC_FINISHING_STEAM.STEAM.DIESEL_LIQBIO</t>
  </si>
  <si>
    <t>FEC.ktoe.LT.NFM.SEC_ALU.SEC_FINISHING_STEAM.STEAM.RFO</t>
  </si>
  <si>
    <t>FEC.ktoe.LT.NFM.SEC_ALU.SEC_FINISHING_STEAM.STEAM.OTHER</t>
  </si>
  <si>
    <t>FEC.ktoe.LT.NFM.SEC_ALU.SEC_FINISHING_STEAM.STEAM.NG_BIOGAS</t>
  </si>
  <si>
    <t>FEC.ktoe.LT.NFM.SEC_ALU.SEC_FINISHING_STEAM.STEAM.DERIVED</t>
  </si>
  <si>
    <t>FEC.ktoe.LT.NFM.SEC_ALU.SEC_FINISHING_STEAM.STEAM.BIOMASS_WASTE</t>
  </si>
  <si>
    <t>FEC.ktoe.LT.NFM.SEC_ALU.SEC_FINISHING_STEAM.STEAM.STEAM_DISTR</t>
  </si>
  <si>
    <t>FEC.ktoe.LT.NFM.SEC_ALU.SEC_FINISHING.ELEC.ELEC</t>
  </si>
  <si>
    <t>FEC.ktoe.LT.NFM.OTHER_NFM.TOTAL.TOTAL.TOTAL</t>
  </si>
  <si>
    <t>FEC.ktoe.LT.NFM.OTHER_NFM.LIGHT.GENERIC.ELEC</t>
  </si>
  <si>
    <t>FEC.ktoe.LT.NFM.OTHER_NFM.AIRCOMP.GENERIC.ELEC</t>
  </si>
  <si>
    <t>FEC.ktoe.LT.NFM.OTHER_NFM.MOTOR.GENERIC.ELEC</t>
  </si>
  <si>
    <t>FEC.ktoe.LT.NFM.OTHER_NFM.FANS.GENERIC.ELEC</t>
  </si>
  <si>
    <t>FEC.ktoe.LT.NFM.OTHER_NFM.LOW_ENTH.TOTAL.TOTAL</t>
  </si>
  <si>
    <t>FEC.ktoe.LT.NFM.OTHER_NFM.LOW_ENTH.THERM.DIESEL_LIQBIO</t>
  </si>
  <si>
    <t>FEC.ktoe.LT.NFM.OTHER_NFM.LOW_ENTH.THERM.NG_BIOGAS</t>
  </si>
  <si>
    <t>FEC.ktoe.LT.NFM.OTHER_NFM.LOW_ENTH.THERM.SOLAR_GEO</t>
  </si>
  <si>
    <t>FEC.ktoe.LT.NFM.OTHER_NFM.LOW_ENTH.HP.AMBIENT</t>
  </si>
  <si>
    <t>FEC.ktoe.LT.NFM.OTHER_NFM.LOW_ENTH.THERM.ELEC</t>
  </si>
  <si>
    <t>Other Metals: production</t>
  </si>
  <si>
    <t>FEC.ktoe.LT.NFM.OTHER_NFM.OTH_PRODUCTION.TOTAL.TOTAL</t>
  </si>
  <si>
    <t>Metal production - Thermal</t>
  </si>
  <si>
    <t>FEC.ktoe.LT.NFM.OTHER_NFM.OTH_PRODUCTION.THERM.TOTAL</t>
  </si>
  <si>
    <t>FEC.ktoe.LT.NFM.OTHER_NFM.OTH_PRODUCTION.THERM.SOLIDS</t>
  </si>
  <si>
    <t>FEC.ktoe.LT.NFM.OTHER_NFM.OTH_PRODUCTION.THERM.LPG</t>
  </si>
  <si>
    <t>FEC.ktoe.LT.NFM.OTHER_NFM.OTH_PRODUCTION.THERM.DIESEL_LIQBIO</t>
  </si>
  <si>
    <t>FEC.ktoe.LT.NFM.OTHER_NFM.OTH_PRODUCTION.THERM.RFO</t>
  </si>
  <si>
    <t>FEC.ktoe.LT.NFM.OTHER_NFM.OTH_PRODUCTION.THERM.NG_BIOGAS</t>
  </si>
  <si>
    <t>Metal production - Electric</t>
  </si>
  <si>
    <t>FEC.ktoe.LT.NFM.OTHER_NFM.OTH_PRODUCTION.ELEC.ELEC</t>
  </si>
  <si>
    <t>Metal processing  (metallurgy e.g. cast house, reheating)</t>
  </si>
  <si>
    <t>FEC.ktoe.LT.NFM.OTHER_NFM.OTH_PROCESSING.TOTAL.TOTAL</t>
  </si>
  <si>
    <t>Metal processing - Thermal</t>
  </si>
  <si>
    <t>FEC.ktoe.LT.NFM.OTHER_NFM.OTH_PROCESSING.THERM.TOTAL</t>
  </si>
  <si>
    <t>FEC.ktoe.LT.NFM.OTHER_NFM.OTH_PROCESSING.THERM.LPG</t>
  </si>
  <si>
    <t>FEC.ktoe.LT.NFM.OTHER_NFM.OTH_PROCESSING.THERM.DIESEL_LIQBIO</t>
  </si>
  <si>
    <t>FEC.ktoe.LT.NFM.OTHER_NFM.OTH_PROCESSING.THERM.RFO</t>
  </si>
  <si>
    <t>FEC.ktoe.LT.NFM.OTHER_NFM.OTH_PROCESSING.THERM.NG_BIOGAS</t>
  </si>
  <si>
    <t>Metal processing - Electric</t>
  </si>
  <si>
    <t>FEC.ktoe.LT.NFM.OTHER_NFM.OTH_PROCESSING.ELEC.ELEC</t>
  </si>
  <si>
    <t>Metal finishing</t>
  </si>
  <si>
    <t>Metal finishing - Thermal</t>
  </si>
  <si>
    <t>FEC.ktoe.LT.NFM.OTHER_NFM.OTH_FINISHING.THERM.TOTAL</t>
  </si>
  <si>
    <t>FEC.ktoe.LT.NFM.OTHER_NFM.OTH_FINISHING.THERM.LPG</t>
  </si>
  <si>
    <t>FEC.ktoe.LT.NFM.OTHER_NFM.OTH_FINISHING.THERM.DIESEL_LIQBIO</t>
  </si>
  <si>
    <t>FEC.ktoe.LT.NFM.OTHER_NFM.OTH_FINISHING.THERM.NG_BIOGAS</t>
  </si>
  <si>
    <t>Metal finishing - Steam</t>
  </si>
  <si>
    <t>FEC.ktoe.LT.NFM.OTHER_NFM.OTH_FINISHING_STEAM.TOTAL.TOTAL</t>
  </si>
  <si>
    <t>FEC.ktoe.LT.NFM.OTHER_NFM.OTH_FINISHING_STEAM.STEAM.SOLIDS</t>
  </si>
  <si>
    <t>FEC.ktoe.LT.NFM.OTHER_NFM.OTH_FINISHING_STEAM.STEAM.RFG</t>
  </si>
  <si>
    <t>FEC.ktoe.LT.NFM.OTHER_NFM.OTH_FINISHING_STEAM.STEAM.LPG</t>
  </si>
  <si>
    <t>FEC.ktoe.LT.NFM.OTHER_NFM.OTH_FINISHING_STEAM.STEAM.DIESEL_LIQBIO</t>
  </si>
  <si>
    <t>FEC.ktoe.LT.NFM.OTHER_NFM.OTH_FINISHING_STEAM.STEAM.RFO</t>
  </si>
  <si>
    <t>FEC.ktoe.LT.NFM.OTHER_NFM.OTH_FINISHING_STEAM.STEAM.OTHER</t>
  </si>
  <si>
    <t>FEC.ktoe.LT.NFM.OTHER_NFM.OTH_FINISHING_STEAM.STEAM.NG_BIOGAS</t>
  </si>
  <si>
    <t>FEC.ktoe.LT.NFM.OTHER_NFM.OTH_FINISHING_STEAM.STEAM.DERIVED</t>
  </si>
  <si>
    <t>FEC.ktoe.LT.NFM.OTHER_NFM.OTH_FINISHING_STEAM.STEAM.BIOMASS_WASTE</t>
  </si>
  <si>
    <t>FEC.ktoe.LT.NFM.OTHER_NFM.OTH_FINISHING_STEAM.STEAM.STEAM_DISTR</t>
  </si>
  <si>
    <t>Metal finishing - Electric</t>
  </si>
  <si>
    <t>FEC.ktoe.LT.NFM.OTHER_NFM.OTH_FINISHING.ELEC.ELEC</t>
  </si>
  <si>
    <t>UED.ktoe.LT.NFM.ALUMINA.TOTAL.TOTAL.TOTAL</t>
  </si>
  <si>
    <t>UED.ktoe.LT.NFM.ALUMINA.LIGHT.GENERIC.ELEC</t>
  </si>
  <si>
    <t>UED.ktoe.LT.NFM.ALUMINA.AIRCOMP.GENERIC.ELEC</t>
  </si>
  <si>
    <t>UED.ktoe.LT.NFM.ALUMINA.MOTOR.GENERIC.ELEC</t>
  </si>
  <si>
    <t>UED.ktoe.LT.NFM.ALUMINA.FANS.GENERIC.ELEC</t>
  </si>
  <si>
    <t>UED.ktoe.LT.NFM.ALUMINA.LOW_ENTH.TOTAL.TOTAL</t>
  </si>
  <si>
    <t>UED.ktoe.LT.NFM.ALUMINA.LOW_ENTH.THERM.DIESEL_LIQBIO</t>
  </si>
  <si>
    <t>UED.ktoe.LT.NFM.ALUMINA.LOW_ENTH.THERM.NG_BIOGAS</t>
  </si>
  <si>
    <t>UED.ktoe.LT.NFM.ALUMINA.LOW_ENTH.THERM.SOLAR_GEO</t>
  </si>
  <si>
    <t>UED.ktoe.LT.NFM.ALUMINA.LOW_ENTH.HP.AMBIENT</t>
  </si>
  <si>
    <t>UED.ktoe.LT.NFM.ALUMINA.LOW_ENTH.THERM.ELEC</t>
  </si>
  <si>
    <t>UED.ktoe.LT.NFM.ALUMINA.A_PRODUCTION.TOTAL.TOTAL</t>
  </si>
  <si>
    <t>UED.ktoe.LT.NFM.ALUMINA.A_PRODUCTION.STEAM.SOLIDS</t>
  </si>
  <si>
    <t>UED.ktoe.LT.NFM.ALUMINA.A_PRODUCTION.STEAM.RFG</t>
  </si>
  <si>
    <t>UED.ktoe.LT.NFM.ALUMINA.A_PRODUCTION.STEAM.LPG</t>
  </si>
  <si>
    <t>UED.ktoe.LT.NFM.ALUMINA.A_PRODUCTION.STEAM.DIESEL_LIQBIO</t>
  </si>
  <si>
    <t>UED.ktoe.LT.NFM.ALUMINA.A_PRODUCTION.STEAM.RFO</t>
  </si>
  <si>
    <t>UED.ktoe.LT.NFM.ALUMINA.A_PRODUCTION.STEAM.OTHER</t>
  </si>
  <si>
    <t>UED.ktoe.LT.NFM.ALUMINA.A_PRODUCTION.STEAM.NG_BIOGAS</t>
  </si>
  <si>
    <t>UED.ktoe.LT.NFM.ALUMINA.A_PRODUCTION.STEAM.DERIVED</t>
  </si>
  <si>
    <t>UED.ktoe.LT.NFM.ALUMINA.A_PRODUCTION.STEAM.BIOMASS_WASTE</t>
  </si>
  <si>
    <t>UED.ktoe.LT.NFM.ALUMINA.A_PRODUCTION.STEAM.STEAM_DISTR</t>
  </si>
  <si>
    <t>UED.ktoe.LT.NFM.ALUMINA.A_REFINING.TOTAL.TOTAL</t>
  </si>
  <si>
    <t>UED.ktoe.LT.NFM.ALUMINA.A_REFINING.THERM.LPG</t>
  </si>
  <si>
    <t>UED.ktoe.LT.NFM.ALUMINA.A_REFINING.THERM.DIESEL_LIQBIO</t>
  </si>
  <si>
    <t>UED.ktoe.LT.NFM.ALUMINA.A_REFINING.THERM.RFO</t>
  </si>
  <si>
    <t>UED.ktoe.LT.NFM.ALUMINA.A_REFINING.THERM.NG_BIOGAS</t>
  </si>
  <si>
    <t>UED.ktoe.LT.NFM.ALUMINA.A_REFINING.THERM.ELEC</t>
  </si>
  <si>
    <t>UED.ktoe.LT.NFM.PRIM_ALU.TOTAL.TOTAL.TOTAL</t>
  </si>
  <si>
    <t>UED.ktoe.LT.NFM.PRIM_ALU.LIGHT.GENERIC.ELEC</t>
  </si>
  <si>
    <t>UED.ktoe.LT.NFM.PRIM_ALU.AIRCOMP.GENERIC.ELEC</t>
  </si>
  <si>
    <t>UED.ktoe.LT.NFM.PRIM_ALU.MOTOR.GENERIC.ELEC</t>
  </si>
  <si>
    <t>UED.ktoe.LT.NFM.PRIM_ALU.FANS.GENERIC.ELEC</t>
  </si>
  <si>
    <t>UED.ktoe.LT.NFM.PRIM_ALU.LOW_ENTH.TOTAL.TOTAL</t>
  </si>
  <si>
    <t>UED.ktoe.LT.NFM.PRIM_ALU.LOW_ENTH.THERM.DIESEL_LIQBIO</t>
  </si>
  <si>
    <t>UED.ktoe.LT.NFM.PRIM_ALU.LOW_ENTH.THERM.NG_BIOGAS</t>
  </si>
  <si>
    <t>UED.ktoe.LT.NFM.PRIM_ALU.LOW_ENTH.THERM.SOLAR_GEO</t>
  </si>
  <si>
    <t>UED.ktoe.LT.NFM.PRIM_ALU.LOW_ENTH.HP.AMBIENT</t>
  </si>
  <si>
    <t>UED.ktoe.LT.NFM.PRIM_ALU.LOW_ENTH.THERM.ELEC</t>
  </si>
  <si>
    <t>UED.ktoe.LT.NFM.PRIM_ALU.SMELTING.ELEC.ELEC</t>
  </si>
  <si>
    <t>UED.ktoe.LT.NFM.PRIM_ALU.PROCESSING.TOTAL.TOTAL</t>
  </si>
  <si>
    <t>UED.ktoe.LT.NFM.PRIM_ALU.PROCESSING.THERM.TOTAL</t>
  </si>
  <si>
    <t>UED.ktoe.LT.NFM.PRIM_ALU.PROCESSING.THERM.LPG</t>
  </si>
  <si>
    <t>UED.ktoe.LT.NFM.PRIM_ALU.PROCESSING.THERM.DIESEL_LIQBIO</t>
  </si>
  <si>
    <t>UED.ktoe.LT.NFM.PRIM_ALU.PROCESSING.THERM.RFO</t>
  </si>
  <si>
    <t>UED.ktoe.LT.NFM.PRIM_ALU.PROCESSING.THERM.NG_BIOGAS</t>
  </si>
  <si>
    <t>UED.ktoe.LT.NFM.PRIM_ALU.PROCESSING.ELEC.ELEC</t>
  </si>
  <si>
    <t>UED.ktoe.LT.NFM.PRIM_ALU.FINISHING.THERM.TOTAL</t>
  </si>
  <si>
    <t>UED.ktoe.LT.NFM.PRIM_ALU.FINISHING.THERM.LPG</t>
  </si>
  <si>
    <t>UED.ktoe.LT.NFM.PRIM_ALU.FINISHING.THERM.DIESEL_LIQBIO</t>
  </si>
  <si>
    <t>UED.ktoe.LT.NFM.PRIM_ALU.FINISHING.THERM.NG_BIOGAS</t>
  </si>
  <si>
    <t>UED.ktoe.LT.NFM.PRIM_ALU.FINISHING_STEAM.TOTAL.TOTAL</t>
  </si>
  <si>
    <t>UED.ktoe.LT.NFM.PRIM_ALU.FINISHING_STEAM.STEAM.SOLIDS</t>
  </si>
  <si>
    <t>UED.ktoe.LT.NFM.PRIM_ALU.FINISHING_STEAM.STEAM.RFG</t>
  </si>
  <si>
    <t>UED.ktoe.LT.NFM.PRIM_ALU.FINISHING_STEAM.STEAM.LPG</t>
  </si>
  <si>
    <t>UED.ktoe.LT.NFM.PRIM_ALU.FINISHING_STEAM.STEAM.DIESEL_LIQBIO</t>
  </si>
  <si>
    <t>UED.ktoe.LT.NFM.PRIM_ALU.FINISHING_STEAM.STEAM.RFO</t>
  </si>
  <si>
    <t>UED.ktoe.LT.NFM.PRIM_ALU.FINISHING_STEAM.STEAM.OTHER</t>
  </si>
  <si>
    <t>UED.ktoe.LT.NFM.PRIM_ALU.FINISHING_STEAM.STEAM.NG_BIOGAS</t>
  </si>
  <si>
    <t>UED.ktoe.LT.NFM.PRIM_ALU.FINISHING_STEAM.STEAM.DERIVED</t>
  </si>
  <si>
    <t>UED.ktoe.LT.NFM.PRIM_ALU.FINISHING_STEAM.STEAM.BIOMASS_WASTE</t>
  </si>
  <si>
    <t>UED.ktoe.LT.NFM.PRIM_ALU.FINISHING_STEAM.STEAM.STEAM_DISTR</t>
  </si>
  <si>
    <t>UED.ktoe.LT.NFM.PRIM_ALU.FINISHING.ELEC.ELEC</t>
  </si>
  <si>
    <t>UED.ktoe.LT.NFM.SEC_ALU.TOTAL.TOTAL.TOTAL</t>
  </si>
  <si>
    <t>UED.ktoe.LT.NFM.SEC_ALU.LIGHT.GENERIC.ELEC</t>
  </si>
  <si>
    <t>UED.ktoe.LT.NFM.SEC_ALU.AIRCOMP.GENERIC.ELEC</t>
  </si>
  <si>
    <t>UED.ktoe.LT.NFM.SEC_ALU.MOTOR.GENERIC.ELEC</t>
  </si>
  <si>
    <t>UED.ktoe.LT.NFM.SEC_ALU.FANS.GENERIC.ELEC</t>
  </si>
  <si>
    <t>UED.ktoe.LT.NFM.SEC_ALU.LOW_ENTH.TOTAL.TOTAL</t>
  </si>
  <si>
    <t>UED.ktoe.LT.NFM.SEC_ALU.LOW_ENTH.THERM.DIESEL_LIQBIO</t>
  </si>
  <si>
    <t>UED.ktoe.LT.NFM.SEC_ALU.LOW_ENTH.THERM.NG_BIOGAS</t>
  </si>
  <si>
    <t>UED.ktoe.LT.NFM.SEC_ALU.LOW_ENTH.THERM.SOLAR_GEO</t>
  </si>
  <si>
    <t>UED.ktoe.LT.NFM.SEC_ALU.LOW_ENTH.HP.AMBIENT</t>
  </si>
  <si>
    <t>UED.ktoe.LT.NFM.SEC_ALU.LOW_ENTH.THERM.ELEC</t>
  </si>
  <si>
    <t>UED.ktoe.LT.NFM.SEC_ALU.SEC_REMELTING.TOTAL.TOTAL</t>
  </si>
  <si>
    <t>UED.ktoe.LT.NFM.SEC_ALU.SEC_REMELTING.THERM.TOTAL</t>
  </si>
  <si>
    <t>UED.ktoe.LT.NFM.SEC_ALU.SEC_REMELTING.THERM.LPG</t>
  </si>
  <si>
    <t>UED.ktoe.LT.NFM.SEC_ALU.SEC_REMELTING.THERM.DIESEL_LIQBIO</t>
  </si>
  <si>
    <t>UED.ktoe.LT.NFM.SEC_ALU.SEC_REMELTING.THERM.RFO</t>
  </si>
  <si>
    <t>UED.ktoe.LT.NFM.SEC_ALU.SEC_REMELTING.THERM.NG_BIOGAS</t>
  </si>
  <si>
    <t>UED.ktoe.LT.NFM.SEC_ALU.SEC_REMELTING.ELEC.ELEC</t>
  </si>
  <si>
    <t>UED.ktoe.LT.NFM.SEC_ALU.SEC_PROCESSING.TOTAL.TOTAL</t>
  </si>
  <si>
    <t>UED.ktoe.LT.NFM.SEC_ALU.SEC_PROCESSING.THERM.TOTAL</t>
  </si>
  <si>
    <t>UED.ktoe.LT.NFM.SEC_ALU.SEC_PROCESSING.THERM.LPG</t>
  </si>
  <si>
    <t>UED.ktoe.LT.NFM.SEC_ALU.SEC_PROCESSING.THERM.DIESEL_LIQBIO</t>
  </si>
  <si>
    <t>UED.ktoe.LT.NFM.SEC_ALU.SEC_PROCESSING.THERM.RFO</t>
  </si>
  <si>
    <t>UED.ktoe.LT.NFM.SEC_ALU.SEC_PROCESSING.THERM.NG_BIOGAS</t>
  </si>
  <si>
    <t>UED.ktoe.LT.NFM.SEC_ALU.SEC_PROCESSING.ELEC.ELEC</t>
  </si>
  <si>
    <t>UED.ktoe.LT.NFM.SEC_ALU.SEC_FINISHING.THERM.TOTAL</t>
  </si>
  <si>
    <t>UED.ktoe.LT.NFM.SEC_ALU.SEC_FINISHING.THERM.LPG</t>
  </si>
  <si>
    <t>UED.ktoe.LT.NFM.SEC_ALU.SEC_FINISHING.THERM.DIESEL_LIQBIO</t>
  </si>
  <si>
    <t>UED.ktoe.LT.NFM.SEC_ALU.SEC_FINISHING.THERM.NG_BIOGAS</t>
  </si>
  <si>
    <t>UED.ktoe.LT.NFM.SEC_ALU.SEC_FINISHING_STEAM.TOTAL.TOTAL</t>
  </si>
  <si>
    <t>UED.ktoe.LT.NFM.SEC_ALU.SEC_FINISHING_STEAM.STEAM.SOLIDS</t>
  </si>
  <si>
    <t>UED.ktoe.LT.NFM.SEC_ALU.SEC_FINISHING_STEAM.STEAM.RFG</t>
  </si>
  <si>
    <t>UED.ktoe.LT.NFM.SEC_ALU.SEC_FINISHING_STEAM.STEAM.LPG</t>
  </si>
  <si>
    <t>UED.ktoe.LT.NFM.SEC_ALU.SEC_FINISHING_STEAM.STEAM.DIESEL_LIQBIO</t>
  </si>
  <si>
    <t>UED.ktoe.LT.NFM.SEC_ALU.SEC_FINISHING_STEAM.STEAM.RFO</t>
  </si>
  <si>
    <t>UED.ktoe.LT.NFM.SEC_ALU.SEC_FINISHING_STEAM.STEAM.OTHER</t>
  </si>
  <si>
    <t>UED.ktoe.LT.NFM.SEC_ALU.SEC_FINISHING_STEAM.STEAM.NG_BIOGAS</t>
  </si>
  <si>
    <t>UED.ktoe.LT.NFM.SEC_ALU.SEC_FINISHING_STEAM.STEAM.DERIVED</t>
  </si>
  <si>
    <t>UED.ktoe.LT.NFM.SEC_ALU.SEC_FINISHING_STEAM.STEAM.BIOMASS_WASTE</t>
  </si>
  <si>
    <t>UED.ktoe.LT.NFM.SEC_ALU.SEC_FINISHING_STEAM.STEAM.STEAM_DISTR</t>
  </si>
  <si>
    <t>UED.ktoe.LT.NFM.SEC_ALU.SEC_FINISHING.ELEC.ELEC</t>
  </si>
  <si>
    <t>UED.ktoe.LT.NFM.OTHER_NFM.TOTAL.TOTAL.TOTAL</t>
  </si>
  <si>
    <t>UED.ktoe.LT.NFM.OTHER_NFM.LIGHT.GENERIC.ELEC</t>
  </si>
  <si>
    <t>UED.ktoe.LT.NFM.OTHER_NFM.AIRCOMP.GENERIC.ELEC</t>
  </si>
  <si>
    <t>UED.ktoe.LT.NFM.OTHER_NFM.MOTOR.GENERIC.ELEC</t>
  </si>
  <si>
    <t>UED.ktoe.LT.NFM.OTHER_NFM.FANS.GENERIC.ELEC</t>
  </si>
  <si>
    <t>UED.ktoe.LT.NFM.OTHER_NFM.LOW_ENTH.TOTAL.TOTAL</t>
  </si>
  <si>
    <t>UED.ktoe.LT.NFM.OTHER_NFM.LOW_ENTH.THERM.DIESEL_LIQBIO</t>
  </si>
  <si>
    <t>UED.ktoe.LT.NFM.OTHER_NFM.LOW_ENTH.THERM.NG_BIOGAS</t>
  </si>
  <si>
    <t>UED.ktoe.LT.NFM.OTHER_NFM.LOW_ENTH.THERM.SOLAR_GEO</t>
  </si>
  <si>
    <t>UED.ktoe.LT.NFM.OTHER_NFM.LOW_ENTH.HP.AMBIENT</t>
  </si>
  <si>
    <t>UED.ktoe.LT.NFM.OTHER_NFM.LOW_ENTH.THERM.ELEC</t>
  </si>
  <si>
    <t>UED.ktoe.LT.NFM.OTHER_NFM.OTH_PRODUCTION.TOTAL.TOTAL</t>
  </si>
  <si>
    <t>UED.ktoe.LT.NFM.OTHER_NFM.OTH_PRODUCTION.THERM.TOTAL</t>
  </si>
  <si>
    <t>UED.ktoe.LT.NFM.OTHER_NFM.OTH_PRODUCTION.THERM.SOLIDS</t>
  </si>
  <si>
    <t>UED.ktoe.LT.NFM.OTHER_NFM.OTH_PRODUCTION.THERM.LPG</t>
  </si>
  <si>
    <t>UED.ktoe.LT.NFM.OTHER_NFM.OTH_PRODUCTION.THERM.DIESEL_LIQBIO</t>
  </si>
  <si>
    <t>UED.ktoe.LT.NFM.OTHER_NFM.OTH_PRODUCTION.THERM.RFO</t>
  </si>
  <si>
    <t>UED.ktoe.LT.NFM.OTHER_NFM.OTH_PRODUCTION.THERM.NG_BIOGAS</t>
  </si>
  <si>
    <t>UED.ktoe.LT.NFM.OTHER_NFM.OTH_PRODUCTION.ELEC.ELEC</t>
  </si>
  <si>
    <t>UED.ktoe.LT.NFM.OTHER_NFM.OTH_PROCESSING.TOTAL.TOTAL</t>
  </si>
  <si>
    <t>UED.ktoe.LT.NFM.OTHER_NFM.OTH_PROCESSING.THERM.TOTAL</t>
  </si>
  <si>
    <t>UED.ktoe.LT.NFM.OTHER_NFM.OTH_PROCESSING.THERM.LPG</t>
  </si>
  <si>
    <t>UED.ktoe.LT.NFM.OTHER_NFM.OTH_PROCESSING.THERM.DIESEL_LIQBIO</t>
  </si>
  <si>
    <t>UED.ktoe.LT.NFM.OTHER_NFM.OTH_PROCESSING.THERM.RFO</t>
  </si>
  <si>
    <t>UED.ktoe.LT.NFM.OTHER_NFM.OTH_PROCESSING.THERM.NG_BIOGAS</t>
  </si>
  <si>
    <t>UED.ktoe.LT.NFM.OTHER_NFM.OTH_PROCESSING.ELEC.ELEC</t>
  </si>
  <si>
    <t>UED.ktoe.LT.NFM.OTHER_NFM.OTH_FINISHING.THERM.TOTAL</t>
  </si>
  <si>
    <t>UED.ktoe.LT.NFM.OTHER_NFM.OTH_FINISHING.THERM.LPG</t>
  </si>
  <si>
    <t>UED.ktoe.LT.NFM.OTHER_NFM.OTH_FINISHING.THERM.DIESEL_LIQBIO</t>
  </si>
  <si>
    <t>UED.ktoe.LT.NFM.OTHER_NFM.OTH_FINISHING.THERM.NG_BIOGAS</t>
  </si>
  <si>
    <t>UED.ktoe.LT.NFM.OTHER_NFM.OTH_FINISHING_STEAM.TOTAL.TOTAL</t>
  </si>
  <si>
    <t>UED.ktoe.LT.NFM.OTHER_NFM.OTH_FINISHING_STEAM.STEAM.SOLIDS</t>
  </si>
  <si>
    <t>UED.ktoe.LT.NFM.OTHER_NFM.OTH_FINISHING_STEAM.STEAM.RFG</t>
  </si>
  <si>
    <t>UED.ktoe.LT.NFM.OTHER_NFM.OTH_FINISHING_STEAM.STEAM.LPG</t>
  </si>
  <si>
    <t>UED.ktoe.LT.NFM.OTHER_NFM.OTH_FINISHING_STEAM.STEAM.DIESEL_LIQBIO</t>
  </si>
  <si>
    <t>UED.ktoe.LT.NFM.OTHER_NFM.OTH_FINISHING_STEAM.STEAM.RFO</t>
  </si>
  <si>
    <t>UED.ktoe.LT.NFM.OTHER_NFM.OTH_FINISHING_STEAM.STEAM.OTHER</t>
  </si>
  <si>
    <t>UED.ktoe.LT.NFM.OTHER_NFM.OTH_FINISHING_STEAM.STEAM.NG_BIOGAS</t>
  </si>
  <si>
    <t>UED.ktoe.LT.NFM.OTHER_NFM.OTH_FINISHING_STEAM.STEAM.DERIVED</t>
  </si>
  <si>
    <t>UED.ktoe.LT.NFM.OTHER_NFM.OTH_FINISHING_STEAM.STEAM.BIOMASS_WASTE</t>
  </si>
  <si>
    <t>UED.ktoe.LT.NFM.OTHER_NFM.OTH_FINISHING_STEAM.STEAM.STEAM_DISTR</t>
  </si>
  <si>
    <t>UED.ktoe.LT.NFM.OTHER_NFM.OTH_FINISHING.ELEC.ELEC</t>
  </si>
  <si>
    <t>FUEL_EMI.ktCO2.LT.NFM.ALUMINA.TOTAL.TOTAL.TOTAL</t>
  </si>
  <si>
    <t>FUEL_EMI.ktCO2.LT.NFM.ALUMINA.LIGHT.GENERIC.ELEC</t>
  </si>
  <si>
    <t>FUEL_EMI.ktCO2.LT.NFM.ALUMINA.AIRCOMP.GENERIC.ELEC</t>
  </si>
  <si>
    <t>FUEL_EMI.ktCO2.LT.NFM.ALUMINA.MOTOR.GENERIC.ELEC</t>
  </si>
  <si>
    <t>FUEL_EMI.ktCO2.LT.NFM.ALUMINA.FANS.GENERIC.ELEC</t>
  </si>
  <si>
    <t>FUEL_EMI.ktCO2.LT.NFM.ALUMINA.LOW_ENTH.TOTAL.TOTAL</t>
  </si>
  <si>
    <t>FUEL_EMI.ktCO2.LT.NFM.ALUMINA.LOW_ENTH.THERM.DIESEL_LIQBIO</t>
  </si>
  <si>
    <t>FUEL_EMI.ktCO2.LT.NFM.ALUMINA.LOW_ENTH.THERM.NG_BIOGAS</t>
  </si>
  <si>
    <t>FUEL_EMI.ktCO2.LT.NFM.ALUMINA.LOW_ENTH.THERM.SOLAR_GEO</t>
  </si>
  <si>
    <t>FUEL_EMI.ktCO2.LT.NFM.ALUMINA.LOW_ENTH.HP.AMBIENT</t>
  </si>
  <si>
    <t>FUEL_EMI.ktCO2.LT.NFM.ALUMINA.LOW_ENTH.THERM.ELEC</t>
  </si>
  <si>
    <t>FUEL_EMI.ktCO2.LT.NFM.ALUMINA.A_PRODUCTION.TOTAL.TOTAL</t>
  </si>
  <si>
    <t>FUEL_EMI.ktCO2.LT.NFM.ALUMINA.A_PRODUCTION.STEAM.SOLIDS</t>
  </si>
  <si>
    <t>FUEL_EMI.ktCO2.LT.NFM.ALUMINA.A_PRODUCTION.STEAM.RFG</t>
  </si>
  <si>
    <t>FUEL_EMI.ktCO2.LT.NFM.ALUMINA.A_PRODUCTION.STEAM.LPG</t>
  </si>
  <si>
    <t>FUEL_EMI.ktCO2.LT.NFM.ALUMINA.A_PRODUCTION.STEAM.DIESEL_LIQBIO</t>
  </si>
  <si>
    <t>FUEL_EMI.ktCO2.LT.NFM.ALUMINA.A_PRODUCTION.STEAM.RFO</t>
  </si>
  <si>
    <t>FUEL_EMI.ktCO2.LT.NFM.ALUMINA.A_PRODUCTION.STEAM.OTHER</t>
  </si>
  <si>
    <t>FUEL_EMI.ktCO2.LT.NFM.ALUMINA.A_PRODUCTION.STEAM.NG_BIOGAS</t>
  </si>
  <si>
    <t>FUEL_EMI.ktCO2.LT.NFM.ALUMINA.A_PRODUCTION.STEAM.DERIVED</t>
  </si>
  <si>
    <t>FUEL_EMI.ktCO2.LT.NFM.ALUMINA.A_PRODUCTION.STEAM.BIOMASS_WASTE</t>
  </si>
  <si>
    <t>FUEL_EMI.ktCO2.LT.NFM.ALUMINA.A_PRODUCTION.STEAM.STEAM_DISTR</t>
  </si>
  <si>
    <t>FUEL_EMI.ktCO2.LT.NFM.ALUMINA.A_REFINING.TOTAL.TOTAL</t>
  </si>
  <si>
    <t>FUEL_EMI.ktCO2.LT.NFM.ALUMINA.A_REFINING.THERM.LPG</t>
  </si>
  <si>
    <t>FUEL_EMI.ktCO2.LT.NFM.ALUMINA.A_REFINING.THERM.DIESEL_LIQBIO</t>
  </si>
  <si>
    <t>FUEL_EMI.ktCO2.LT.NFM.ALUMINA.A_REFINING.THERM.RFO</t>
  </si>
  <si>
    <t>FUEL_EMI.ktCO2.LT.NFM.ALUMINA.A_REFINING.THERM.NG_BIOGAS</t>
  </si>
  <si>
    <t>FUEL_EMI.ktCO2.LT.NFM.ALUMINA.A_REFINING.THERM.ELEC</t>
  </si>
  <si>
    <t>FUEL_EMI.ktCO2.LT.NFM.PRIM_ALU.LIGHT.GENERIC.ELEC</t>
  </si>
  <si>
    <t>FUEL_EMI.ktCO2.LT.NFM.PRIM_ALU.AIRCOMP.GENERIC.ELEC</t>
  </si>
  <si>
    <t>FUEL_EMI.ktCO2.LT.NFM.PRIM_ALU.MOTOR.GENERIC.ELEC</t>
  </si>
  <si>
    <t>FUEL_EMI.ktCO2.LT.NFM.PRIM_ALU.FANS.GENERIC.ELEC</t>
  </si>
  <si>
    <t>FUEL_EMI.ktCO2.LT.NFM.PRIM_ALU.LOW_ENTH.TOTAL.TOTAL</t>
  </si>
  <si>
    <t>FUEL_EMI.ktCO2.LT.NFM.PRIM_ALU.LOW_ENTH.THERM.DIESEL_LIQBIO</t>
  </si>
  <si>
    <t>FUEL_EMI.ktCO2.LT.NFM.PRIM_ALU.LOW_ENTH.THERM.NG_BIOGAS</t>
  </si>
  <si>
    <t>FUEL_EMI.ktCO2.LT.NFM.PRIM_ALU.LOW_ENTH.THERM.SOLAR_GEO</t>
  </si>
  <si>
    <t>FUEL_EMI.ktCO2.LT.NFM.PRIM_ALU.LOW_ENTH.HP.AMBIENT</t>
  </si>
  <si>
    <t>FUEL_EMI.ktCO2.LT.NFM.PRIM_ALU.LOW_ENTH.THERM.ELEC</t>
  </si>
  <si>
    <t>FUEL_EMI.ktCO2.LT.NFM.PRIM_ALU.SMELTING.ELEC.ELEC</t>
  </si>
  <si>
    <t>FUEL_EMI.ktCO2.LT.NFM.PRIM_ALU.PROCESSING.TOTAL.TOTAL</t>
  </si>
  <si>
    <t>FUEL_EMI.ktCO2.LT.NFM.PRIM_ALU.PROCESSING.THERM.TOTAL</t>
  </si>
  <si>
    <t>FUEL_EMI.ktCO2.LT.NFM.PRIM_ALU.PROCESSING.THERM.LPG</t>
  </si>
  <si>
    <t>FUEL_EMI.ktCO2.LT.NFM.PRIM_ALU.PROCESSING.THERM.DIESEL_LIQBIO</t>
  </si>
  <si>
    <t>FUEL_EMI.ktCO2.LT.NFM.PRIM_ALU.PROCESSING.THERM.RFO</t>
  </si>
  <si>
    <t>FUEL_EMI.ktCO2.LT.NFM.PRIM_ALU.PROCESSING.THERM.NG_BIOGAS</t>
  </si>
  <si>
    <t>FUEL_EMI.ktCO2.LT.NFM.PRIM_ALU.PROCESSING.ELEC.ELEC</t>
  </si>
  <si>
    <t>FUEL_EMI.ktCO2.LT.NFM.PRIM_ALU.FINISHING.THERM.TOTAL</t>
  </si>
  <si>
    <t>FUEL_EMI.ktCO2.LT.NFM.PRIM_ALU.FINISHING.THERM.LPG</t>
  </si>
  <si>
    <t>FUEL_EMI.ktCO2.LT.NFM.PRIM_ALU.FINISHING.THERM.DIESEL_LIQBIO</t>
  </si>
  <si>
    <t>FUEL_EMI.ktCO2.LT.NFM.PRIM_ALU.FINISHING.THERM.NG_BIOGAS</t>
  </si>
  <si>
    <t>FUEL_EMI.ktCO2.LT.NFM.PRIM_ALU.FINISHING_STEAM.TOTAL.TOTAL</t>
  </si>
  <si>
    <t>FUEL_EMI.ktCO2.LT.NFM.PRIM_ALU.FINISHING_STEAM.STEAM.SOLIDS</t>
  </si>
  <si>
    <t>FUEL_EMI.ktCO2.LT.NFM.PRIM_ALU.FINISHING_STEAM.STEAM.RFG</t>
  </si>
  <si>
    <t>FUEL_EMI.ktCO2.LT.NFM.PRIM_ALU.FINISHING_STEAM.STEAM.LPG</t>
  </si>
  <si>
    <t>FUEL_EMI.ktCO2.LT.NFM.PRIM_ALU.FINISHING_STEAM.STEAM.DIESEL_LIQBIO</t>
  </si>
  <si>
    <t>FUEL_EMI.ktCO2.LT.NFM.PRIM_ALU.FINISHING_STEAM.STEAM.RFO</t>
  </si>
  <si>
    <t>FUEL_EMI.ktCO2.LT.NFM.PRIM_ALU.FINISHING_STEAM.STEAM.OTHER</t>
  </si>
  <si>
    <t>FUEL_EMI.ktCO2.LT.NFM.PRIM_ALU.FINISHING_STEAM.STEAM.NG_BIOGAS</t>
  </si>
  <si>
    <t>FUEL_EMI.ktCO2.LT.NFM.PRIM_ALU.FINISHING_STEAM.STEAM.DERIVED</t>
  </si>
  <si>
    <t>FUEL_EMI.ktCO2.LT.NFM.PRIM_ALU.FINISHING_STEAM.STEAM.BIOMASS_WASTE</t>
  </si>
  <si>
    <t>FUEL_EMI.ktCO2.LT.NFM.PRIM_ALU.FINISHING_STEAM.STEAM.STEAM_DISTR</t>
  </si>
  <si>
    <t>FUEL_EMI.ktCO2.LT.NFM.PRIM_ALU.FINISHING.ELEC.ELEC</t>
  </si>
  <si>
    <t>PROCESS_EMI.ktCO2.LT.NFM.PRIM_ALU</t>
  </si>
  <si>
    <t>FUEL_EMI.ktCO2.LT.NFM.SEC_ALU.TOTAL.TOTAL.TOTAL</t>
  </si>
  <si>
    <t>FUEL_EMI.ktCO2.LT.NFM.SEC_ALU.LIGHT.GENERIC.ELEC</t>
  </si>
  <si>
    <t>FUEL_EMI.ktCO2.LT.NFM.SEC_ALU.AIRCOMP.GENERIC.ELEC</t>
  </si>
  <si>
    <t>FUEL_EMI.ktCO2.LT.NFM.SEC_ALU.MOTOR.GENERIC.ELEC</t>
  </si>
  <si>
    <t>FUEL_EMI.ktCO2.LT.NFM.SEC_ALU.FANS.GENERIC.ELEC</t>
  </si>
  <si>
    <t>FUEL_EMI.ktCO2.LT.NFM.SEC_ALU.LOW_ENTH.TOTAL.TOTAL</t>
  </si>
  <si>
    <t>FUEL_EMI.ktCO2.LT.NFM.SEC_ALU.LOW_ENTH.THERM.DIESEL_LIQBIO</t>
  </si>
  <si>
    <t>FUEL_EMI.ktCO2.LT.NFM.SEC_ALU.LOW_ENTH.THERM.NG_BIOGAS</t>
  </si>
  <si>
    <t>FUEL_EMI.ktCO2.LT.NFM.SEC_ALU.LOW_ENTH.THERM.SOLAR_GEO</t>
  </si>
  <si>
    <t>FUEL_EMI.ktCO2.LT.NFM.SEC_ALU.LOW_ENTH.HP.AMBIENT</t>
  </si>
  <si>
    <t>FUEL_EMI.ktCO2.LT.NFM.SEC_ALU.LOW_ENTH.THERM.ELEC</t>
  </si>
  <si>
    <t>FUEL_EMI.ktCO2.LT.NFM.SEC_ALU.SEC_REMELTING.TOTAL.TOTAL</t>
  </si>
  <si>
    <t>FUEL_EMI.ktCO2.LT.NFM.SEC_ALU.SEC_REMELTING.THERM.TOTAL</t>
  </si>
  <si>
    <t>FUEL_EMI.ktCO2.LT.NFM.SEC_ALU.SEC_REMELTING.THERM.LPG</t>
  </si>
  <si>
    <t>FUEL_EMI.ktCO2.LT.NFM.SEC_ALU.SEC_REMELTING.THERM.DIESEL_LIQBIO</t>
  </si>
  <si>
    <t>FUEL_EMI.ktCO2.LT.NFM.SEC_ALU.SEC_REMELTING.THERM.RFO</t>
  </si>
  <si>
    <t>FUEL_EMI.ktCO2.LT.NFM.SEC_ALU.SEC_REMELTING.THERM.NG_BIOGAS</t>
  </si>
  <si>
    <t>FUEL_EMI.ktCO2.LT.NFM.SEC_ALU.SEC_REMELTING.ELEC.ELEC</t>
  </si>
  <si>
    <t>FUEL_EMI.ktCO2.LT.NFM.SEC_ALU.SEC_PROCESSING.TOTAL.TOTAL</t>
  </si>
  <si>
    <t>FUEL_EMI.ktCO2.LT.NFM.SEC_ALU.SEC_PROCESSING.THERM.TOTAL</t>
  </si>
  <si>
    <t>FUEL_EMI.ktCO2.LT.NFM.SEC_ALU.SEC_PROCESSING.THERM.LPG</t>
  </si>
  <si>
    <t>FUEL_EMI.ktCO2.LT.NFM.SEC_ALU.SEC_PROCESSING.THERM.DIESEL_LIQBIO</t>
  </si>
  <si>
    <t>FUEL_EMI.ktCO2.LT.NFM.SEC_ALU.SEC_PROCESSING.THERM.RFO</t>
  </si>
  <si>
    <t>FUEL_EMI.ktCO2.LT.NFM.SEC_ALU.SEC_PROCESSING.THERM.NG_BIOGAS</t>
  </si>
  <si>
    <t>FUEL_EMI.ktCO2.LT.NFM.SEC_ALU.SEC_PROCESSING.ELEC.ELEC</t>
  </si>
  <si>
    <t>FUEL_EMI.ktCO2.LT.NFM.SEC_ALU.SEC_FINISHING.THERM.TOTAL</t>
  </si>
  <si>
    <t>FUEL_EMI.ktCO2.LT.NFM.SEC_ALU.SEC_FINISHING.THERM.LPG</t>
  </si>
  <si>
    <t>FUEL_EMI.ktCO2.LT.NFM.SEC_ALU.SEC_FINISHING.THERM.DIESEL_LIQBIO</t>
  </si>
  <si>
    <t>FUEL_EMI.ktCO2.LT.NFM.SEC_ALU.SEC_FINISHING.THERM.NG_BIOGAS</t>
  </si>
  <si>
    <t>FUEL_EMI.ktCO2.LT.NFM.SEC_ALU.SEC_FINISHING_STEAM.TOTAL.TOTAL</t>
  </si>
  <si>
    <t>FUEL_EMI.ktCO2.LT.NFM.SEC_ALU.SEC_FINISHING_STEAM.STEAM.SOLIDS</t>
  </si>
  <si>
    <t>FUEL_EMI.ktCO2.LT.NFM.SEC_ALU.SEC_FINISHING_STEAM.STEAM.RFG</t>
  </si>
  <si>
    <t>FUEL_EMI.ktCO2.LT.NFM.SEC_ALU.SEC_FINISHING_STEAM.STEAM.LPG</t>
  </si>
  <si>
    <t>FUEL_EMI.ktCO2.LT.NFM.SEC_ALU.SEC_FINISHING_STEAM.STEAM.DIESEL_LIQBIO</t>
  </si>
  <si>
    <t>FUEL_EMI.ktCO2.LT.NFM.SEC_ALU.SEC_FINISHING_STEAM.STEAM.RFO</t>
  </si>
  <si>
    <t>FUEL_EMI.ktCO2.LT.NFM.SEC_ALU.SEC_FINISHING_STEAM.STEAM.OTHER</t>
  </si>
  <si>
    <t>FUEL_EMI.ktCO2.LT.NFM.SEC_ALU.SEC_FINISHING_STEAM.STEAM.NG_BIOGAS</t>
  </si>
  <si>
    <t>FUEL_EMI.ktCO2.LT.NFM.SEC_ALU.SEC_FINISHING_STEAM.STEAM.DERIVED</t>
  </si>
  <si>
    <t>FUEL_EMI.ktCO2.LT.NFM.SEC_ALU.SEC_FINISHING_STEAM.STEAM.BIOMASS_WASTE</t>
  </si>
  <si>
    <t>FUEL_EMI.ktCO2.LT.NFM.SEC_ALU.SEC_FINISHING_STEAM.STEAM.STEAM_DISTR</t>
  </si>
  <si>
    <t>FUEL_EMI.ktCO2.LT.NFM.SEC_ALU.SEC_FINISHING.ELEC.ELEC</t>
  </si>
  <si>
    <t>FUEL_EMI.ktCO2.LT.NFM.OTHER_NFM.LIGHT.GENERIC.ELEC</t>
  </si>
  <si>
    <t>FUEL_EMI.ktCO2.LT.NFM.OTHER_NFM.AIRCOMP.GENERIC.ELEC</t>
  </si>
  <si>
    <t>FUEL_EMI.ktCO2.LT.NFM.OTHER_NFM.MOTOR.GENERIC.ELEC</t>
  </si>
  <si>
    <t>FUEL_EMI.ktCO2.LT.NFM.OTHER_NFM.FANS.GENERIC.ELEC</t>
  </si>
  <si>
    <t>FUEL_EMI.ktCO2.LT.NFM.OTHER_NFM.LOW_ENTH.TOTAL.TOTAL</t>
  </si>
  <si>
    <t>FUEL_EMI.ktCO2.LT.NFM.OTHER_NFM.LOW_ENTH.THERM.DIESEL_LIQBIO</t>
  </si>
  <si>
    <t>FUEL_EMI.ktCO2.LT.NFM.OTHER_NFM.LOW_ENTH.THERM.NG_BIOGAS</t>
  </si>
  <si>
    <t>FUEL_EMI.ktCO2.LT.NFM.OTHER_NFM.LOW_ENTH.THERM.SOLAR_GEO</t>
  </si>
  <si>
    <t>FUEL_EMI.ktCO2.LT.NFM.OTHER_NFM.LOW_ENTH.HP.AMBIENT</t>
  </si>
  <si>
    <t>FUEL_EMI.ktCO2.LT.NFM.OTHER_NFM.LOW_ENTH.THERM.ELEC</t>
  </si>
  <si>
    <t>FUEL_EMI.ktCO2.LT.NFM.OTHER_NFM.OTH_PRODUCTION.TOTAL.TOTAL</t>
  </si>
  <si>
    <t>FUEL_EMI.ktCO2.LT.NFM.OTHER_NFM.OTH_PRODUCTION.THERM.TOTAL</t>
  </si>
  <si>
    <t>FUEL_EMI.ktCO2.LT.NFM.OTHER_NFM.OTH_PRODUCTION.THERM.SOLIDS</t>
  </si>
  <si>
    <t>FUEL_EMI.ktCO2.LT.NFM.OTHER_NFM.OTH_PRODUCTION.THERM.LPG</t>
  </si>
  <si>
    <t>FUEL_EMI.ktCO2.LT.NFM.OTHER_NFM.OTH_PRODUCTION.THERM.DIESEL_LIQBIO</t>
  </si>
  <si>
    <t>FUEL_EMI.ktCO2.LT.NFM.OTHER_NFM.OTH_PRODUCTION.THERM.RFO</t>
  </si>
  <si>
    <t>FUEL_EMI.ktCO2.LT.NFM.OTHER_NFM.OTH_PRODUCTION.THERM.NG_BIOGAS</t>
  </si>
  <si>
    <t>FUEL_EMI.ktCO2.LT.NFM.OTHER_NFM.OTH_PRODUCTION.ELEC.ELEC</t>
  </si>
  <si>
    <t>FUEL_EMI.ktCO2.LT.NFM.OTHER_NFM.OTH_PROCESSING.TOTAL.TOTAL</t>
  </si>
  <si>
    <t>FUEL_EMI.ktCO2.LT.NFM.OTHER_NFM.OTH_PROCESSING.THERM.TOTAL</t>
  </si>
  <si>
    <t>FUEL_EMI.ktCO2.LT.NFM.OTHER_NFM.OTH_PROCESSING.THERM.LPG</t>
  </si>
  <si>
    <t>FUEL_EMI.ktCO2.LT.NFM.OTHER_NFM.OTH_PROCESSING.THERM.DIESEL_LIQBIO</t>
  </si>
  <si>
    <t>FUEL_EMI.ktCO2.LT.NFM.OTHER_NFM.OTH_PROCESSING.THERM.RFO</t>
  </si>
  <si>
    <t>FUEL_EMI.ktCO2.LT.NFM.OTHER_NFM.OTH_PROCESSING.THERM.NG_BIOGAS</t>
  </si>
  <si>
    <t>FUEL_EMI.ktCO2.LT.NFM.OTHER_NFM.OTH_PROCESSING.ELEC.ELEC</t>
  </si>
  <si>
    <t>FUEL_EMI.ktCO2.LT.NFM.OTHER_NFM.OTH_FINISHING.THERM.TOTAL</t>
  </si>
  <si>
    <t>FUEL_EMI.ktCO2.LT.NFM.OTHER_NFM.OTH_FINISHING.THERM.LPG</t>
  </si>
  <si>
    <t>FUEL_EMI.ktCO2.LT.NFM.OTHER_NFM.OTH_FINISHING.THERM.DIESEL_LIQBIO</t>
  </si>
  <si>
    <t>FUEL_EMI.ktCO2.LT.NFM.OTHER_NFM.OTH_FINISHING.THERM.NG_BIOGAS</t>
  </si>
  <si>
    <t>FUEL_EMI.ktCO2.LT.NFM.OTHER_NFM.OTH_FINISHING_STEAM.TOTAL.TOTAL</t>
  </si>
  <si>
    <t>FUEL_EMI.ktCO2.LT.NFM.OTHER_NFM.OTH_FINISHING_STEAM.STEAM.SOLIDS</t>
  </si>
  <si>
    <t>FUEL_EMI.ktCO2.LT.NFM.OTHER_NFM.OTH_FINISHING_STEAM.STEAM.RFG</t>
  </si>
  <si>
    <t>FUEL_EMI.ktCO2.LT.NFM.OTHER_NFM.OTH_FINISHING_STEAM.STEAM.LPG</t>
  </si>
  <si>
    <t>FUEL_EMI.ktCO2.LT.NFM.OTHER_NFM.OTH_FINISHING_STEAM.STEAM.DIESEL_LIQBIO</t>
  </si>
  <si>
    <t>FUEL_EMI.ktCO2.LT.NFM.OTHER_NFM.OTH_FINISHING_STEAM.STEAM.RFO</t>
  </si>
  <si>
    <t>FUEL_EMI.ktCO2.LT.NFM.OTHER_NFM.OTH_FINISHING_STEAM.STEAM.OTHER</t>
  </si>
  <si>
    <t>FUEL_EMI.ktCO2.LT.NFM.OTHER_NFM.OTH_FINISHING_STEAM.STEAM.NG_BIOGAS</t>
  </si>
  <si>
    <t>FUEL_EMI.ktCO2.LT.NFM.OTHER_NFM.OTH_FINISHING_STEAM.STEAM.DERIVED</t>
  </si>
  <si>
    <t>FUEL_EMI.ktCO2.LT.NFM.OTHER_NFM.OTH_FINISHING_STEAM.STEAM.BIOMASS_WASTE</t>
  </si>
  <si>
    <t>FUEL_EMI.ktCO2.LT.NFM.OTHER_NFM.OTH_FINISHING_STEAM.STEAM.STEAM_DISTR</t>
  </si>
  <si>
    <t>FUEL_EMI.ktCO2.LT.NFM.OTHER_NFM.OTH_FINISHING.ELEC.ELEC</t>
  </si>
  <si>
    <t>PROCESS_EMI.ktCO2.LT.NFM.OTHER_NFM</t>
  </si>
  <si>
    <t>Aluminium - primary production (without process emissions)</t>
  </si>
  <si>
    <t>Other non-ferrous metals (without process emissions)</t>
  </si>
  <si>
    <t>Basic and other chemicals</t>
  </si>
  <si>
    <t>VA.Meuro2015.LT.CHI.BASIC_CHEM</t>
  </si>
  <si>
    <t>VA.Meuro2015.LT.CHI.OTHER_CHEM</t>
  </si>
  <si>
    <t>VA.Meuro2015.LT.CHI.PHARM</t>
  </si>
  <si>
    <t>Basic chemicals (kt ethylene eq.)</t>
  </si>
  <si>
    <t>OUTPUT.kt.LT.CHI.BASIC_CHEM</t>
  </si>
  <si>
    <t>Other chemicals (kt ethylene eq.)</t>
  </si>
  <si>
    <t>OUTPUT.kt.LT.CHI.OTHER_CHEM</t>
  </si>
  <si>
    <t>Pharmaceutical products etc. (kt ethylene eq.)</t>
  </si>
  <si>
    <t>OUTPUT.kt.LT.CHI.PHARM</t>
  </si>
  <si>
    <t>CAP.kt.LT.CHI.BASIC_CHEM</t>
  </si>
  <si>
    <t>CAP.kt.LT.CHI.OTHER_CHEM</t>
  </si>
  <si>
    <t>CAP.kt.LT.CHI.PHARM</t>
  </si>
  <si>
    <t>NEWCAP.kt.LT.CHI.BASIC_CHEM</t>
  </si>
  <si>
    <t>NEWCAP.kt.LT.CHI.OTHER_CHEM</t>
  </si>
  <si>
    <t>NEWCAP.kt.LT.CHI.PHARM</t>
  </si>
  <si>
    <t>FEC.ktoe.LT.CHI.TOTAL.TOTAL.TOTAL.TOTAL</t>
  </si>
  <si>
    <t>FEC.ktoe.LT.CHI.TOTAL.TOTAL.TOTAL.SOLIDS</t>
  </si>
  <si>
    <t>FEC.ktoe.LT.CHI.TOTAL.TOTAL.TOTAL.RFG</t>
  </si>
  <si>
    <t>FEC.ktoe.LT.CHI.TOTAL.TOTAL.TOTAL.LPG</t>
  </si>
  <si>
    <t>FEC.ktoe.LT.CHI.TOTAL.TOTAL.TOTAL.DIESEL</t>
  </si>
  <si>
    <t>FEC.ktoe.LT.CHI.TOTAL.TOTAL.TOTAL.RFO</t>
  </si>
  <si>
    <t>FEC.ktoe.LT.CHI.TOTAL.TOTAL.TOTAL.OTHER</t>
  </si>
  <si>
    <t>FEC.ktoe.LT.CHI.TOTAL.TOTAL.TOTAL.NG</t>
  </si>
  <si>
    <t>FEC.ktoe.LT.CHI.TOTAL.TOTAL.TOTAL.DERIVED</t>
  </si>
  <si>
    <t>FEC.ktoe.LT.CHI.TOTAL.TOTAL.TOTAL.BIOMASS_WASTE</t>
  </si>
  <si>
    <t>FEC.ktoe.LT.CHI.TOTAL.TOTAL.TOTAL.BIOGAS</t>
  </si>
  <si>
    <t>FEC.ktoe.LT.CHI.TOTAL.TOTAL.TOTAL.LIQBIO</t>
  </si>
  <si>
    <t>FEC.ktoe.LT.CHI.TOTAL.TOTAL.TOTAL.SOLAR</t>
  </si>
  <si>
    <t>FEC.ktoe.LT.CHI.TOTAL.TOTAL.TOTAL.GEO</t>
  </si>
  <si>
    <t>FEC.ktoe.LT.CHI.TOTAL.TOTAL.TOTAL.AMBIENT</t>
  </si>
  <si>
    <t>FEC.ktoe.LT.CHI.TOTAL.TOTAL.TOTAL.STEAM_DISTR</t>
  </si>
  <si>
    <t>FEC.ktoe.LT.CHI.TOTAL.TOTAL.TOTAL.ELEC</t>
  </si>
  <si>
    <t>Non-energy use in the Chemical industry (ktoe)</t>
  </si>
  <si>
    <t>NONENERGY.ktoe.LT.CHI.TOTAL.TOTAL.TOTAL.TOTAL</t>
  </si>
  <si>
    <t>NONENERGY.ktoe.LT.CHI.TOTAL.TOTAL.TOTAL.SOLIDS</t>
  </si>
  <si>
    <t>NONENERGY.ktoe.LT.CHI.TOTAL.TOTAL.TOTAL.RFG</t>
  </si>
  <si>
    <t>NONENERGY.ktoe.LT.CHI.TOTAL.TOTAL.TOTAL.LPG</t>
  </si>
  <si>
    <t>NONENERGY.ktoe.LT.CHI.TOTAL.TOTAL.TOTAL.DIESEL</t>
  </si>
  <si>
    <t>NONENERGY.ktoe.LT.CHI.TOTAL.TOTAL.TOTAL.RFO</t>
  </si>
  <si>
    <t>NONENERGY.ktoe.LT.CHI.TOTAL.TOTAL.TOTAL.OTHER</t>
  </si>
  <si>
    <t>NONENERGY.ktoe.LT.CHI.TOTAL.TOTAL.TOTAL.NAPHTHA</t>
  </si>
  <si>
    <t>NONENERGY.ktoe.LT.CHI.TOTAL.TOTAL.TOTAL.NG_BIOGAS</t>
  </si>
  <si>
    <t>NONENERGY.ktoe.LT.CHI.TOTAL.TOTAL.TOTAL.DERIVED</t>
  </si>
  <si>
    <t>NONENERGY.ktoe.LT.CHI.TOTAL.TOTAL.TOTAL.BIOMASS_WASTE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</si>
  <si>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</si>
  <si>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</si>
  <si>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</si>
  <si>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</si>
  <si>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</si>
  <si>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FEC.ktoe.LT.CHI.BASIC_CHEM.LIGHT.GENERIC.ELEC</t>
  </si>
  <si>
    <t>FEC.ktoe.LT.CHI.BASIC_CHEM.AIRCOMP.GENERIC.ELEC</t>
  </si>
  <si>
    <t>FEC.ktoe.LT.CHI.BASIC_CHEM.MOTOR.GENERIC.ELEC</t>
  </si>
  <si>
    <t>FEC.ktoe.LT.CHI.BASIC_CHEM.FANS.GENERIC.ELEC</t>
  </si>
  <si>
    <t>FEC.ktoe.LT.CHI.BASIC_CHEM.LOW_ENTH.TOTAL.TOTAL</t>
  </si>
  <si>
    <t>FEC.ktoe.LT.CHI.BASIC_CHEM.LOW_ENTH.THERM.DIESEL_LIQBIO</t>
  </si>
  <si>
    <t>FEC.ktoe.LT.CHI.BASIC_CHEM.LOW_ENTH.THERM.NG_BIOGAS</t>
  </si>
  <si>
    <t>FEC.ktoe.LT.CHI.BASIC_CHEM.LOW_ENTH.THERM.SOLAR_GEO</t>
  </si>
  <si>
    <t>FEC.ktoe.LT.CHI.BASIC_CHEM.LOW_ENTH.HP.AMBIENT</t>
  </si>
  <si>
    <t>FEC.ktoe.LT.CHI.BASIC_CHEM.LOW_ENTH.THERM.ELEC</t>
  </si>
  <si>
    <t>Chemicals: Feedstock (energy used as raw material)</t>
  </si>
  <si>
    <t>Chemicals: Steam processing</t>
  </si>
  <si>
    <t>FEC.ktoe.LT.CHI.BASIC_CHEM.PROCESSING.TOTAL.TOTAL</t>
  </si>
  <si>
    <t>FEC.ktoe.LT.CHI.BASIC_CHEM.PROCESSING.STEAM.SOLIDS</t>
  </si>
  <si>
    <t>FEC.ktoe.LT.CHI.BASIC_CHEM.PROCESSING.STEAM.RFG</t>
  </si>
  <si>
    <t>FEC.ktoe.LT.CHI.BASIC_CHEM.PROCESSING.STEAM.LPG</t>
  </si>
  <si>
    <t>FEC.ktoe.LT.CHI.BASIC_CHEM.PROCESSING.STEAM.DIESEL_LIQBIO</t>
  </si>
  <si>
    <t>FEC.ktoe.LT.CHI.BASIC_CHEM.PROCESSING.STEAM.RFO</t>
  </si>
  <si>
    <t>FEC.ktoe.LT.CHI.BASIC_CHEM.PROCESSING.STEAM.OTHER</t>
  </si>
  <si>
    <t>FEC.ktoe.LT.CHI.BASIC_CHEM.PROCESSING.STEAM.NG_BIOGAS</t>
  </si>
  <si>
    <t>FEC.ktoe.LT.CHI.BASIC_CHEM.PROCESSING.STEAM.DERIVED</t>
  </si>
  <si>
    <t>FEC.ktoe.LT.CHI.BASIC_CHEM.PROCESSING.STEAM.BIOMASS_WASTE</t>
  </si>
  <si>
    <t>FEC.ktoe.LT.CHI.BASIC_CHEM.PROCESSING.STEAM.STEAM_DISTR</t>
  </si>
  <si>
    <t>Chemicals: Furnaces</t>
  </si>
  <si>
    <t>FEC.ktoe.LT.CHI.BASIC_CHEM.PROC_HEAT.TOTAL.TOTAL</t>
  </si>
  <si>
    <t>Chemicals: Furnaces - Thermal</t>
  </si>
  <si>
    <t>FEC.ktoe.LT.CHI.BASIC_CHEM.PROC_HEAT.THERM.TOTAL</t>
  </si>
  <si>
    <t>FEC.ktoe.LT.CHI.BASIC_CHEM.PROC_HEAT.THERM.SOLIDS</t>
  </si>
  <si>
    <t>FEC.ktoe.LT.CHI.BASIC_CHEM.PROC_HEAT.THERM.LPG</t>
  </si>
  <si>
    <t>FEC.ktoe.LT.CHI.BASIC_CHEM.PROC_HEAT.THERM.DIESEL_LIQBIO</t>
  </si>
  <si>
    <t>FEC.ktoe.LT.CHI.BASIC_CHEM.PROC_HEAT.THERM.RFO</t>
  </si>
  <si>
    <t>FEC.ktoe.LT.CHI.BASIC_CHEM.PROC_HEAT.THERM.NG_BIOGAS</t>
  </si>
  <si>
    <t>Chemicals: Furnaces - Electric</t>
  </si>
  <si>
    <t>FEC.ktoe.LT.CHI.BASIC_CHEM.PROC_HEAT.ELEC.ELEC</t>
  </si>
  <si>
    <t>Chemicals: Process cooling</t>
  </si>
  <si>
    <t>Chemicals: Process cooling - Natural gas and biogas</t>
  </si>
  <si>
    <t>FEC.ktoe.LT.CHI.BASIC_CHEM.PROC_COOL.THERM.NG_BIOGAS</t>
  </si>
  <si>
    <t>Chemicals: Process cooling - Steam</t>
  </si>
  <si>
    <t>FEC.ktoe.LT.CHI.BASIC_CHEM.PROC_COOL_STEAM.TOTAL.TOTAL</t>
  </si>
  <si>
    <t>FEC.ktoe.LT.CHI.BASIC_CHEM.PROC_COOL_STEAM.STEAM.SOLIDS</t>
  </si>
  <si>
    <t>FEC.ktoe.LT.CHI.BASIC_CHEM.PROC_COOL_STEAM.STEAM.RFG</t>
  </si>
  <si>
    <t>FEC.ktoe.LT.CHI.BASIC_CHEM.PROC_COOL_STEAM.STEAM.LPG</t>
  </si>
  <si>
    <t>FEC.ktoe.LT.CHI.BASIC_CHEM.PROC_COOL_STEAM.STEAM.DIESEL_LIQBIO</t>
  </si>
  <si>
    <t>FEC.ktoe.LT.CHI.BASIC_CHEM.PROC_COOL_STEAM.STEAM.RFO</t>
  </si>
  <si>
    <t>FEC.ktoe.LT.CHI.BASIC_CHEM.PROC_COOL_STEAM.STEAM.OTHER</t>
  </si>
  <si>
    <t>FEC.ktoe.LT.CHI.BASIC_CHEM.PROC_COOL_STEAM.STEAM.NG_BIOGAS</t>
  </si>
  <si>
    <t>FEC.ktoe.LT.CHI.BASIC_CHEM.PROC_COOL_STEAM.STEAM.DERIVED</t>
  </si>
  <si>
    <t>FEC.ktoe.LT.CHI.BASIC_CHEM.PROC_COOL_STEAM.STEAM.BIOMASS_WASTE</t>
  </si>
  <si>
    <t>FEC.ktoe.LT.CHI.BASIC_CHEM.PROC_COOL_STEAM.STEAM.STEAM_DISTR</t>
  </si>
  <si>
    <t>Chemicals: Process cooling - Electric</t>
  </si>
  <si>
    <t>FEC.ktoe.LT.CHI.BASIC_CHEM.PROC_COOL.ELEC.ELEC</t>
  </si>
  <si>
    <t>Chemicals: Generic electric process</t>
  </si>
  <si>
    <t>FEC.ktoe.LT.CHI.BASIC_CHEM.GENERIC.MECH.ELEC</t>
  </si>
  <si>
    <t>FEC.ktoe.LT.CHI.OTHER_CHEM.TOTAL.TOTAL.TOTAL</t>
  </si>
  <si>
    <t>FEC.ktoe.LT.CHI.OTHER_CHEM.LIGHT.GENERIC.ELEC</t>
  </si>
  <si>
    <t>FEC.ktoe.LT.CHI.OTHER_CHEM.AIRCOMP.GENERIC.ELEC</t>
  </si>
  <si>
    <t>FEC.ktoe.LT.CHI.OTHER_CHEM.MOTOR.GENERIC.ELEC</t>
  </si>
  <si>
    <t>FEC.ktoe.LT.CHI.OTHER_CHEM.FANS.GENERIC.ELEC</t>
  </si>
  <si>
    <t>FEC.ktoe.LT.CHI.OTHER_CHEM.LOW_ENTH.TOTAL.TOTAL</t>
  </si>
  <si>
    <t>FEC.ktoe.LT.CHI.OTHER_CHEM.LOW_ENTH.THERM.DIESEL_LIQBIO</t>
  </si>
  <si>
    <t>FEC.ktoe.LT.CHI.OTHER_CHEM.LOW_ENTH.THERM.NG_BIOGAS</t>
  </si>
  <si>
    <t>FEC.ktoe.LT.CHI.OTHER_CHEM.LOW_ENTH.THERM.SOLAR_GEO</t>
  </si>
  <si>
    <t>FEC.ktoe.LT.CHI.OTHER_CHEM.LOW_ENTH.HP.AMBIENT</t>
  </si>
  <si>
    <t>FEC.ktoe.LT.CHI.OTHER_CHEM.LOW_ENTH.THERM.ELEC</t>
  </si>
  <si>
    <t>Chemicals: High-enthalpy heat processing</t>
  </si>
  <si>
    <t>High-enthalpy heat processing - Steam</t>
  </si>
  <si>
    <t>FEC.ktoe.LT.CHI.OTHER_CHEM.PROCESSING_STEAM.TOTAL.TOTAL</t>
  </si>
  <si>
    <t>FEC.ktoe.LT.CHI.OTHER_CHEM.PROCESSING_STEAM.STEAM.SOLIDS</t>
  </si>
  <si>
    <t>FEC.ktoe.LT.CHI.OTHER_CHEM.PROCESSING_STEAM.STEAM.RFG</t>
  </si>
  <si>
    <t>FEC.ktoe.LT.CHI.OTHER_CHEM.PROCESSING_STEAM.STEAM.LPG</t>
  </si>
  <si>
    <t>FEC.ktoe.LT.CHI.OTHER_CHEM.PROCESSING_STEAM.STEAM.DIESEL_LIQBIO</t>
  </si>
  <si>
    <t>FEC.ktoe.LT.CHI.OTHER_CHEM.PROCESSING_STEAM.STEAM.RFO</t>
  </si>
  <si>
    <t>FEC.ktoe.LT.CHI.OTHER_CHEM.PROCESSING_STEAM.STEAM.OTHER</t>
  </si>
  <si>
    <t>FEC.ktoe.LT.CHI.OTHER_CHEM.PROCESSING_STEAM.STEAM.NG_BIOGAS</t>
  </si>
  <si>
    <t>FEC.ktoe.LT.CHI.OTHER_CHEM.PROCESSING_STEAM.STEAM.DERIVED</t>
  </si>
  <si>
    <t>FEC.ktoe.LT.CHI.OTHER_CHEM.PROCESSING_STEAM.STEAM.BIOMASS_WASTE</t>
  </si>
  <si>
    <t>FEC.ktoe.LT.CHI.OTHER_CHEM.PROCESSING_STEAM.STEAM.STEAM_DISTR</t>
  </si>
  <si>
    <t>High-enthalpy heat processing - Electric (microwave)</t>
  </si>
  <si>
    <t>FEC.ktoe.LT.CHI.OTHER_CHEM.PROCESSING.MICROW.ELEC</t>
  </si>
  <si>
    <t>FEC.ktoe.LT.CHI.OTHER_CHEM.PROC_HEAT.TOTAL.TOTAL</t>
  </si>
  <si>
    <t>FEC.ktoe.LT.CHI.OTHER_CHEM.PROC_HEAT.THERM.TOTAL</t>
  </si>
  <si>
    <t>FEC.ktoe.LT.CHI.OTHER_CHEM.PROC_HEAT.THERM.SOLIDS</t>
  </si>
  <si>
    <t>FEC.ktoe.LT.CHI.OTHER_CHEM.PROC_HEAT.THERM.LPG</t>
  </si>
  <si>
    <t>FEC.ktoe.LT.CHI.OTHER_CHEM.PROC_HEAT.THERM.DIESEL_LIQBIO</t>
  </si>
  <si>
    <t>FEC.ktoe.LT.CHI.OTHER_CHEM.PROC_HEAT.THERM.RFO</t>
  </si>
  <si>
    <t>FEC.ktoe.LT.CHI.OTHER_CHEM.PROC_HEAT.THERM.NG_BIOGAS</t>
  </si>
  <si>
    <t>FEC.ktoe.LT.CHI.OTHER_CHEM.PROC_HEAT.ELEC.ELEC</t>
  </si>
  <si>
    <t>FEC.ktoe.LT.CHI.OTHER_CHEM.PROC_COOL.THERM.NG_BIOGAS</t>
  </si>
  <si>
    <t>FEC.ktoe.LT.CHI.OTHER_CHEM.PROC_COOL_STEAM.TOTAL.TOTAL</t>
  </si>
  <si>
    <t>FEC.ktoe.LT.CHI.OTHER_CHEM.PROC_COOL_STEAM.STEAM.SOLIDS</t>
  </si>
  <si>
    <t>FEC.ktoe.LT.CHI.OTHER_CHEM.PROC_COOL_STEAM.STEAM.RFG</t>
  </si>
  <si>
    <t>FEC.ktoe.LT.CHI.OTHER_CHEM.PROC_COOL_STEAM.STEAM.LPG</t>
  </si>
  <si>
    <t>FEC.ktoe.LT.CHI.OTHER_CHEM.PROC_COOL_STEAM.STEAM.DIESEL_LIQBIO</t>
  </si>
  <si>
    <t>FEC.ktoe.LT.CHI.OTHER_CHEM.PROC_COOL_STEAM.STEAM.RFO</t>
  </si>
  <si>
    <t>FEC.ktoe.LT.CHI.OTHER_CHEM.PROC_COOL_STEAM.STEAM.OTHER</t>
  </si>
  <si>
    <t>FEC.ktoe.LT.CHI.OTHER_CHEM.PROC_COOL_STEAM.STEAM.NG_BIOGAS</t>
  </si>
  <si>
    <t>FEC.ktoe.LT.CHI.OTHER_CHEM.PROC_COOL_STEAM.STEAM.DERIVED</t>
  </si>
  <si>
    <t>FEC.ktoe.LT.CHI.OTHER_CHEM.PROC_COOL_STEAM.STEAM.BIOMASS_WASTE</t>
  </si>
  <si>
    <t>FEC.ktoe.LT.CHI.OTHER_CHEM.PROC_COOL_STEAM.STEAM.STEAM_DISTR</t>
  </si>
  <si>
    <t>FEC.ktoe.LT.CHI.OTHER_CHEM.PROC_COOL.ELEC.ELEC</t>
  </si>
  <si>
    <t>FEC.ktoe.LT.CHI.OTHER_CHEM.GENERIC.MECH.ELEC</t>
  </si>
  <si>
    <t>FEC.ktoe.LT.CHI.PHARM.TOTAL.TOTAL.TOTAL</t>
  </si>
  <si>
    <t>FEC.ktoe.LT.CHI.PHARM.LIGHT.GENERIC.ELEC</t>
  </si>
  <si>
    <t>FEC.ktoe.LT.CHI.PHARM.AIRCOMP.GENERIC.ELEC</t>
  </si>
  <si>
    <t>FEC.ktoe.LT.CHI.PHARM.MOTOR.GENERIC.ELEC</t>
  </si>
  <si>
    <t>FEC.ktoe.LT.CHI.PHARM.FANS.GENERIC.ELEC</t>
  </si>
  <si>
    <t>FEC.ktoe.LT.CHI.PHARM.LOW_ENTH.TOTAL.TOTAL</t>
  </si>
  <si>
    <t>FEC.ktoe.LT.CHI.PHARM.LOW_ENTH.THERM.DIESEL_LIQBIO</t>
  </si>
  <si>
    <t>FEC.ktoe.LT.CHI.PHARM.LOW_ENTH.THERM.NG_BIOGAS</t>
  </si>
  <si>
    <t>FEC.ktoe.LT.CHI.PHARM.LOW_ENTH.THERM.SOLAR_GEO</t>
  </si>
  <si>
    <t>FEC.ktoe.LT.CHI.PHARM.LOW_ENTH.HP.AMBIENT</t>
  </si>
  <si>
    <t>FEC.ktoe.LT.CHI.PHARM.LOW_ENTH.THERM.ELEC</t>
  </si>
  <si>
    <t>FEC.ktoe.LT.CHI.PHARM.PROCESSING_STEAM.TOTAL.TOTAL</t>
  </si>
  <si>
    <t>FEC.ktoe.LT.CHI.PHARM.PROCESSING_STEAM.STEAM.SOLIDS</t>
  </si>
  <si>
    <t>FEC.ktoe.LT.CHI.PHARM.PROCESSING_STEAM.STEAM.RFG</t>
  </si>
  <si>
    <t>FEC.ktoe.LT.CHI.PHARM.PROCESSING_STEAM.STEAM.LPG</t>
  </si>
  <si>
    <t>FEC.ktoe.LT.CHI.PHARM.PROCESSING_STEAM.STEAM.DIESEL_LIQBIO</t>
  </si>
  <si>
    <t>FEC.ktoe.LT.CHI.PHARM.PROCESSING_STEAM.STEAM.RFO</t>
  </si>
  <si>
    <t>FEC.ktoe.LT.CHI.PHARM.PROCESSING_STEAM.STEAM.OTHER</t>
  </si>
  <si>
    <t>FEC.ktoe.LT.CHI.PHARM.PROCESSING_STEAM.STEAM.NG_BIOGAS</t>
  </si>
  <si>
    <t>FEC.ktoe.LT.CHI.PHARM.PROCESSING_STEAM.STEAM.DERIVED</t>
  </si>
  <si>
    <t>FEC.ktoe.LT.CHI.PHARM.PROCESSING_STEAM.STEAM.BIOMASS_WASTE</t>
  </si>
  <si>
    <t>FEC.ktoe.LT.CHI.PHARM.PROCESSING_STEAM.STEAM.STEAM_DISTR</t>
  </si>
  <si>
    <t>FEC.ktoe.LT.CHI.PHARM.PROCESSING.MICROW.ELEC</t>
  </si>
  <si>
    <t>FEC.ktoe.LT.CHI.PHARM.PROC_HEAT.TOTAL.TOTAL</t>
  </si>
  <si>
    <t>FEC.ktoe.LT.CHI.PHARM.PROC_HEAT.THERM.TOTAL</t>
  </si>
  <si>
    <t>FEC.ktoe.LT.CHI.PHARM.PROC_HEAT.THERM.SOLIDS</t>
  </si>
  <si>
    <t>FEC.ktoe.LT.CHI.PHARM.PROC_HEAT.THERM.LPG</t>
  </si>
  <si>
    <t>FEC.ktoe.LT.CHI.PHARM.PROC_HEAT.THERM.DIESEL_LIQBIO</t>
  </si>
  <si>
    <t>FEC.ktoe.LT.CHI.PHARM.PROC_HEAT.THERM.RFO</t>
  </si>
  <si>
    <t>FEC.ktoe.LT.CHI.PHARM.PROC_HEAT.THERM.NG_BIOGAS</t>
  </si>
  <si>
    <t>FEC.ktoe.LT.CHI.PHARM.PROC_HEAT.ELEC.ELEC</t>
  </si>
  <si>
    <t>FEC.ktoe.LT.CHI.PHARM.PROC_COOL.THERM.NG_BIOGAS</t>
  </si>
  <si>
    <t>FEC.ktoe.LT.CHI.PHARM.PROC_COOL_STEAM.TOTAL.TOTAL</t>
  </si>
  <si>
    <t>FEC.ktoe.LT.CHI.PHARM.PROC_COOL_STEAM.STEAM.SOLIDS</t>
  </si>
  <si>
    <t>FEC.ktoe.LT.CHI.PHARM.PROC_COOL_STEAM.STEAM.RFG</t>
  </si>
  <si>
    <t>FEC.ktoe.LT.CHI.PHARM.PROC_COOL_STEAM.STEAM.LPG</t>
  </si>
  <si>
    <t>FEC.ktoe.LT.CHI.PHARM.PROC_COOL_STEAM.STEAM.DIESEL_LIQBIO</t>
  </si>
  <si>
    <t>FEC.ktoe.LT.CHI.PHARM.PROC_COOL_STEAM.STEAM.RFO</t>
  </si>
  <si>
    <t>FEC.ktoe.LT.CHI.PHARM.PROC_COOL_STEAM.STEAM.OTHER</t>
  </si>
  <si>
    <t>FEC.ktoe.LT.CHI.PHARM.PROC_COOL_STEAM.STEAM.NG_BIOGAS</t>
  </si>
  <si>
    <t>FEC.ktoe.LT.CHI.PHARM.PROC_COOL_STEAM.STEAM.DERIVED</t>
  </si>
  <si>
    <t>FEC.ktoe.LT.CHI.PHARM.PROC_COOL_STEAM.STEAM.BIOMASS_WASTE</t>
  </si>
  <si>
    <t>FEC.ktoe.LT.CHI.PHARM.PROC_COOL_STEAM.STEAM.STEAM_DISTR</t>
  </si>
  <si>
    <t>FEC.ktoe.LT.CHI.PHARM.PROC_COOL.ELEC.ELEC</t>
  </si>
  <si>
    <t>FEC.ktoe.LT.CHI.PHARM.GENERIC.MECH.ELEC</t>
  </si>
  <si>
    <t>Chemicals: Process cooling - Natural gas</t>
  </si>
  <si>
    <t>UED.ktoe.LT.CHI.BASIC_CHEM.LIGHT.GENERIC.ELEC</t>
  </si>
  <si>
    <t>UED.ktoe.LT.CHI.BASIC_CHEM.AIRCOMP.GENERIC.ELEC</t>
  </si>
  <si>
    <t>UED.ktoe.LT.CHI.BASIC_CHEM.MOTOR.GENERIC.ELEC</t>
  </si>
  <si>
    <t>UED.ktoe.LT.CHI.BASIC_CHEM.FANS.GENERIC.ELEC</t>
  </si>
  <si>
    <t>UED.ktoe.LT.CHI.BASIC_CHEM.LOW_ENTH.TOTAL.TOTAL</t>
  </si>
  <si>
    <t>UED.ktoe.LT.CHI.BASIC_CHEM.LOW_ENTH.THERM.DIESEL_LIQBIO</t>
  </si>
  <si>
    <t>UED.ktoe.LT.CHI.BASIC_CHEM.LOW_ENTH.THERM.NG_BIOGAS</t>
  </si>
  <si>
    <t>UED.ktoe.LT.CHI.BASIC_CHEM.LOW_ENTH.THERM.SOLAR_GEO</t>
  </si>
  <si>
    <t>UED.ktoe.LT.CHI.BASIC_CHEM.LOW_ENTH.HP.AMBIENT</t>
  </si>
  <si>
    <t>UED.ktoe.LT.CHI.BASIC_CHEM.LOW_ENTH.THERM.ELEC</t>
  </si>
  <si>
    <t>UED.ktoe.LT.CHI.BASIC_CHEM.PROCESSING.TOTAL.TOTAL</t>
  </si>
  <si>
    <t>UED.ktoe.LT.CHI.BASIC_CHEM.PROCESSING.STEAM.SOLIDS</t>
  </si>
  <si>
    <t>UED.ktoe.LT.CHI.BASIC_CHEM.PROCESSING.STEAM.RFG</t>
  </si>
  <si>
    <t>UED.ktoe.LT.CHI.BASIC_CHEM.PROCESSING.STEAM.LPG</t>
  </si>
  <si>
    <t>UED.ktoe.LT.CHI.BASIC_CHEM.PROCESSING.STEAM.DIESEL_LIQBIO</t>
  </si>
  <si>
    <t>UED.ktoe.LT.CHI.BASIC_CHEM.PROCESSING.STEAM.RFO</t>
  </si>
  <si>
    <t>UED.ktoe.LT.CHI.BASIC_CHEM.PROCESSING.STEAM.OTHER</t>
  </si>
  <si>
    <t>UED.ktoe.LT.CHI.BASIC_CHEM.PROCESSING.STEAM.NG_BIOGAS</t>
  </si>
  <si>
    <t>UED.ktoe.LT.CHI.BASIC_CHEM.PROCESSING.STEAM.DERIVED</t>
  </si>
  <si>
    <t>UED.ktoe.LT.CHI.BASIC_CHEM.PROCESSING.STEAM.BIOMASS_WASTE</t>
  </si>
  <si>
    <t>UED.ktoe.LT.CHI.BASIC_CHEM.PROCESSING.STEAM.STEAM_DISTR</t>
  </si>
  <si>
    <t>UED.ktoe.LT.CHI.BASIC_CHEM.PROC_HEAT.TOTAL.TOTAL</t>
  </si>
  <si>
    <t>UED.ktoe.LT.CHI.BASIC_CHEM.PROC_HEAT.THERM.TOTAL</t>
  </si>
  <si>
    <t>UED.ktoe.LT.CHI.BASIC_CHEM.PROC_HEAT.THERM.SOLIDS</t>
  </si>
  <si>
    <t>UED.ktoe.LT.CHI.BASIC_CHEM.PROC_HEAT.THERM.LPG</t>
  </si>
  <si>
    <t>UED.ktoe.LT.CHI.BASIC_CHEM.PROC_HEAT.THERM.DIESEL_LIQBIO</t>
  </si>
  <si>
    <t>UED.ktoe.LT.CHI.BASIC_CHEM.PROC_HEAT.THERM.RFO</t>
  </si>
  <si>
    <t>UED.ktoe.LT.CHI.BASIC_CHEM.PROC_HEAT.THERM.NG_BIOGAS</t>
  </si>
  <si>
    <t>UED.ktoe.LT.CHI.BASIC_CHEM.PROC_HEAT.ELEC.ELEC</t>
  </si>
  <si>
    <t>UED.ktoe.LT.CHI.BASIC_CHEM.PROC_COOL.THERM.NG_BIOGAS</t>
  </si>
  <si>
    <t>UED.ktoe.LT.CHI.BASIC_CHEM.PROC_COOL_STEAM.TOTAL.TOTAL</t>
  </si>
  <si>
    <t>UED.ktoe.LT.CHI.BASIC_CHEM.PROC_COOL_STEAM.STEAM.SOLIDS</t>
  </si>
  <si>
    <t>UED.ktoe.LT.CHI.BASIC_CHEM.PROC_COOL_STEAM.STEAM.RFG</t>
  </si>
  <si>
    <t>UED.ktoe.LT.CHI.BASIC_CHEM.PROC_COOL_STEAM.STEAM.LPG</t>
  </si>
  <si>
    <t>UED.ktoe.LT.CHI.BASIC_CHEM.PROC_COOL_STEAM.STEAM.DIESEL_LIQBIO</t>
  </si>
  <si>
    <t>UED.ktoe.LT.CHI.BASIC_CHEM.PROC_COOL_STEAM.STEAM.RFO</t>
  </si>
  <si>
    <t>UED.ktoe.LT.CHI.BASIC_CHEM.PROC_COOL_STEAM.STEAM.OTHER</t>
  </si>
  <si>
    <t>UED.ktoe.LT.CHI.BASIC_CHEM.PROC_COOL_STEAM.STEAM.NG_BIOGAS</t>
  </si>
  <si>
    <t>UED.ktoe.LT.CHI.BASIC_CHEM.PROC_COOL_STEAM.STEAM.DERIVED</t>
  </si>
  <si>
    <t>UED.ktoe.LT.CHI.BASIC_CHEM.PROC_COOL_STEAM.STEAM.BIOMASS_WASTE</t>
  </si>
  <si>
    <t>UED.ktoe.LT.CHI.BASIC_CHEM.PROC_COOL_STEAM.STEAM.STEAM_DISTR</t>
  </si>
  <si>
    <t>UED.ktoe.LT.CHI.BASIC_CHEM.PROC_COOL.ELEC.ELEC</t>
  </si>
  <si>
    <t>UED.ktoe.LT.CHI.BASIC_CHEM.GENERIC.MECH.ELEC</t>
  </si>
  <si>
    <t>UED.ktoe.LT.CHI.OTHER_CHEM.TOTAL.TOTAL.TOTAL</t>
  </si>
  <si>
    <t>UED.ktoe.LT.CHI.OTHER_CHEM.LIGHT.GENERIC.ELEC</t>
  </si>
  <si>
    <t>UED.ktoe.LT.CHI.OTHER_CHEM.AIRCOMP.GENERIC.ELEC</t>
  </si>
  <si>
    <t>UED.ktoe.LT.CHI.OTHER_CHEM.MOTOR.GENERIC.ELEC</t>
  </si>
  <si>
    <t>UED.ktoe.LT.CHI.OTHER_CHEM.FANS.GENERIC.ELEC</t>
  </si>
  <si>
    <t>UED.ktoe.LT.CHI.OTHER_CHEM.LOW_ENTH.TOTAL.TOTAL</t>
  </si>
  <si>
    <t>UED.ktoe.LT.CHI.OTHER_CHEM.LOW_ENTH.THERM.DIESEL_LIQBIO</t>
  </si>
  <si>
    <t>UED.ktoe.LT.CHI.OTHER_CHEM.LOW_ENTH.THERM.NG_BIOGAS</t>
  </si>
  <si>
    <t>UED.ktoe.LT.CHI.OTHER_CHEM.LOW_ENTH.THERM.SOLAR_GEO</t>
  </si>
  <si>
    <t>UED.ktoe.LT.CHI.OTHER_CHEM.LOW_ENTH.HP.AMBIENT</t>
  </si>
  <si>
    <t>UED.ktoe.LT.CHI.OTHER_CHEM.LOW_ENTH.THERM.ELEC</t>
  </si>
  <si>
    <t>UED.ktoe.LT.CHI.OTHER_CHEM.PROCESSING_STEAM.TOTAL.TOTAL</t>
  </si>
  <si>
    <t>UED.ktoe.LT.CHI.OTHER_CHEM.PROCESSING_STEAM.STEAM.SOLIDS</t>
  </si>
  <si>
    <t>UED.ktoe.LT.CHI.OTHER_CHEM.PROCESSING_STEAM.STEAM.RFG</t>
  </si>
  <si>
    <t>UED.ktoe.LT.CHI.OTHER_CHEM.PROCESSING_STEAM.STEAM.LPG</t>
  </si>
  <si>
    <t>UED.ktoe.LT.CHI.OTHER_CHEM.PROCESSING_STEAM.STEAM.DIESEL_LIQBIO</t>
  </si>
  <si>
    <t>UED.ktoe.LT.CHI.OTHER_CHEM.PROCESSING_STEAM.STEAM.RFO</t>
  </si>
  <si>
    <t>UED.ktoe.LT.CHI.OTHER_CHEM.PROCESSING_STEAM.STEAM.OTHER</t>
  </si>
  <si>
    <t>UED.ktoe.LT.CHI.OTHER_CHEM.PROCESSING_STEAM.STEAM.NG_BIOGAS</t>
  </si>
  <si>
    <t>UED.ktoe.LT.CHI.OTHER_CHEM.PROCESSING_STEAM.STEAM.DERIVED</t>
  </si>
  <si>
    <t>UED.ktoe.LT.CHI.OTHER_CHEM.PROCESSING_STEAM.STEAM.BIOMASS_WASTE</t>
  </si>
  <si>
    <t>UED.ktoe.LT.CHI.OTHER_CHEM.PROCESSING_STEAM.STEAM.STEAM_DISTR</t>
  </si>
  <si>
    <t>UED.ktoe.LT.CHI.OTHER_CHEM.PROCESSING.MICROW.ELEC</t>
  </si>
  <si>
    <t>UED.ktoe.LT.CHI.OTHER_CHEM.PROC_HEAT.TOTAL.TOTAL</t>
  </si>
  <si>
    <t>UED.ktoe.LT.CHI.OTHER_CHEM.PROC_HEAT.THERM.TOTAL</t>
  </si>
  <si>
    <t>UED.ktoe.LT.CHI.OTHER_CHEM.PROC_HEAT.THERM.SOLIDS</t>
  </si>
  <si>
    <t>UED.ktoe.LT.CHI.OTHER_CHEM.PROC_HEAT.THERM.LPG</t>
  </si>
  <si>
    <t>UED.ktoe.LT.CHI.OTHER_CHEM.PROC_HEAT.THERM.DIESEL_LIQBIO</t>
  </si>
  <si>
    <t>UED.ktoe.LT.CHI.OTHER_CHEM.PROC_HEAT.THERM.RFO</t>
  </si>
  <si>
    <t>UED.ktoe.LT.CHI.OTHER_CHEM.PROC_HEAT.THERM.NG_BIOGAS</t>
  </si>
  <si>
    <t>UED.ktoe.LT.CHI.OTHER_CHEM.PROC_HEAT.ELEC.ELEC</t>
  </si>
  <si>
    <t>UED.ktoe.LT.CHI.OTHER_CHEM.PROC_COOL.THERM.NG_BIOGAS</t>
  </si>
  <si>
    <t>UED.ktoe.LT.CHI.OTHER_CHEM.PROC_COOL_STEAM.TOTAL.TOTAL</t>
  </si>
  <si>
    <t>UED.ktoe.LT.CHI.OTHER_CHEM.PROC_COOL_STEAM.STEAM.SOLIDS</t>
  </si>
  <si>
    <t>UED.ktoe.LT.CHI.OTHER_CHEM.PROC_COOL_STEAM.STEAM.RFG</t>
  </si>
  <si>
    <t>UED.ktoe.LT.CHI.OTHER_CHEM.PROC_COOL_STEAM.STEAM.LPG</t>
  </si>
  <si>
    <t>UED.ktoe.LT.CHI.OTHER_CHEM.PROC_COOL_STEAM.STEAM.DIESEL_LIQBIO</t>
  </si>
  <si>
    <t>UED.ktoe.LT.CHI.OTHER_CHEM.PROC_COOL_STEAM.STEAM.RFO</t>
  </si>
  <si>
    <t>UED.ktoe.LT.CHI.OTHER_CHEM.PROC_COOL_STEAM.STEAM.OTHER</t>
  </si>
  <si>
    <t>UED.ktoe.LT.CHI.OTHER_CHEM.PROC_COOL_STEAM.STEAM.NG_BIOGAS</t>
  </si>
  <si>
    <t>UED.ktoe.LT.CHI.OTHER_CHEM.PROC_COOL_STEAM.STEAM.DERIVED</t>
  </si>
  <si>
    <t>UED.ktoe.LT.CHI.OTHER_CHEM.PROC_COOL_STEAM.STEAM.BIOMASS_WASTE</t>
  </si>
  <si>
    <t>UED.ktoe.LT.CHI.OTHER_CHEM.PROC_COOL_STEAM.STEAM.STEAM_DISTR</t>
  </si>
  <si>
    <t>UED.ktoe.LT.CHI.OTHER_CHEM.PROC_COOL.ELEC.ELEC</t>
  </si>
  <si>
    <t>UED.ktoe.LT.CHI.OTHER_CHEM.GENERIC.MECH.ELEC</t>
  </si>
  <si>
    <t>UED.ktoe.LT.CHI.PHARM.TOTAL.TOTAL.TOTAL</t>
  </si>
  <si>
    <t>UED.ktoe.LT.CHI.PHARM.LIGHT.GENERIC.ELEC</t>
  </si>
  <si>
    <t>UED.ktoe.LT.CHI.PHARM.AIRCOMP.GENERIC.ELEC</t>
  </si>
  <si>
    <t>UED.ktoe.LT.CHI.PHARM.MOTOR.GENERIC.ELEC</t>
  </si>
  <si>
    <t>UED.ktoe.LT.CHI.PHARM.FANS.GENERIC.ELEC</t>
  </si>
  <si>
    <t>UED.ktoe.LT.CHI.PHARM.LOW_ENTH.TOTAL.TOTAL</t>
  </si>
  <si>
    <t>UED.ktoe.LT.CHI.PHARM.LOW_ENTH.THERM.DIESEL_LIQBIO</t>
  </si>
  <si>
    <t>UED.ktoe.LT.CHI.PHARM.LOW_ENTH.THERM.NG_BIOGAS</t>
  </si>
  <si>
    <t>UED.ktoe.LT.CHI.PHARM.LOW_ENTH.THERM.SOLAR_GEO</t>
  </si>
  <si>
    <t>UED.ktoe.LT.CHI.PHARM.LOW_ENTH.HP.AMBIENT</t>
  </si>
  <si>
    <t>UED.ktoe.LT.CHI.PHARM.LOW_ENTH.THERM.ELEC</t>
  </si>
  <si>
    <t>UED.ktoe.LT.CHI.PHARM.PROCESSING_STEAM.TOTAL.TOTAL</t>
  </si>
  <si>
    <t>UED.ktoe.LT.CHI.PHARM.PROCESSING_STEAM.STEAM.SOLIDS</t>
  </si>
  <si>
    <t>UED.ktoe.LT.CHI.PHARM.PROCESSING_STEAM.STEAM.RFG</t>
  </si>
  <si>
    <t>UED.ktoe.LT.CHI.PHARM.PROCESSING_STEAM.STEAM.LPG</t>
  </si>
  <si>
    <t>UED.ktoe.LT.CHI.PHARM.PROCESSING_STEAM.STEAM.DIESEL_LIQBIO</t>
  </si>
  <si>
    <t>UED.ktoe.LT.CHI.PHARM.PROCESSING_STEAM.STEAM.RFO</t>
  </si>
  <si>
    <t>UED.ktoe.LT.CHI.PHARM.PROCESSING_STEAM.STEAM.OTHER</t>
  </si>
  <si>
    <t>UED.ktoe.LT.CHI.PHARM.PROCESSING_STEAM.STEAM.NG_BIOGAS</t>
  </si>
  <si>
    <t>UED.ktoe.LT.CHI.PHARM.PROCESSING_STEAM.STEAM.DERIVED</t>
  </si>
  <si>
    <t>UED.ktoe.LT.CHI.PHARM.PROCESSING_STEAM.STEAM.BIOMASS_WASTE</t>
  </si>
  <si>
    <t>UED.ktoe.LT.CHI.PHARM.PROCESSING_STEAM.STEAM.STEAM_DISTR</t>
  </si>
  <si>
    <t>UED.ktoe.LT.CHI.PHARM.PROCESSING.MICROW.ELEC</t>
  </si>
  <si>
    <t>UED.ktoe.LT.CHI.PHARM.PROC_HEAT.TOTAL.TOTAL</t>
  </si>
  <si>
    <t>UED.ktoe.LT.CHI.PHARM.PROC_HEAT.THERM.TOTAL</t>
  </si>
  <si>
    <t>UED.ktoe.LT.CHI.PHARM.PROC_HEAT.THERM.SOLIDS</t>
  </si>
  <si>
    <t>UED.ktoe.LT.CHI.PHARM.PROC_HEAT.THERM.LPG</t>
  </si>
  <si>
    <t>UED.ktoe.LT.CHI.PHARM.PROC_HEAT.THERM.DIESEL_LIQBIO</t>
  </si>
  <si>
    <t>UED.ktoe.LT.CHI.PHARM.PROC_HEAT.THERM.RFO</t>
  </si>
  <si>
    <t>UED.ktoe.LT.CHI.PHARM.PROC_HEAT.THERM.NG_BIOGAS</t>
  </si>
  <si>
    <t>UED.ktoe.LT.CHI.PHARM.PROC_HEAT.ELEC.ELEC</t>
  </si>
  <si>
    <t>UED.ktoe.LT.CHI.PHARM.PROC_COOL.THERM.NG_BIOGAS</t>
  </si>
  <si>
    <t>UED.ktoe.LT.CHI.PHARM.PROC_COOL_STEAM.TOTAL.TOTAL</t>
  </si>
  <si>
    <t>UED.ktoe.LT.CHI.PHARM.PROC_COOL_STEAM.STEAM.SOLIDS</t>
  </si>
  <si>
    <t>UED.ktoe.LT.CHI.PHARM.PROC_COOL_STEAM.STEAM.RFG</t>
  </si>
  <si>
    <t>UED.ktoe.LT.CHI.PHARM.PROC_COOL_STEAM.STEAM.LPG</t>
  </si>
  <si>
    <t>UED.ktoe.LT.CHI.PHARM.PROC_COOL_STEAM.STEAM.DIESEL_LIQBIO</t>
  </si>
  <si>
    <t>UED.ktoe.LT.CHI.PHARM.PROC_COOL_STEAM.STEAM.RFO</t>
  </si>
  <si>
    <t>UED.ktoe.LT.CHI.PHARM.PROC_COOL_STEAM.STEAM.OTHER</t>
  </si>
  <si>
    <t>UED.ktoe.LT.CHI.PHARM.PROC_COOL_STEAM.STEAM.NG_BIOGAS</t>
  </si>
  <si>
    <t>UED.ktoe.LT.CHI.PHARM.PROC_COOL_STEAM.STEAM.DERIVED</t>
  </si>
  <si>
    <t>UED.ktoe.LT.CHI.PHARM.PROC_COOL_STEAM.STEAM.BIOMASS_WASTE</t>
  </si>
  <si>
    <t>UED.ktoe.LT.CHI.PHARM.PROC_COOL_STEAM.STEAM.STEAM_DISTR</t>
  </si>
  <si>
    <t>UED.ktoe.LT.CHI.PHARM.PROC_COOL.ELEC.ELEC</t>
  </si>
  <si>
    <t>UED.ktoe.LT.CHI.PHARM.GENERIC.MECH.ELEC</t>
  </si>
  <si>
    <t>Basic chemicals (energy consumption)</t>
  </si>
  <si>
    <t>FUEL_EMI.ktCO2.LT.CHI.BASIC_CHEM.LIGHT.GENERIC.ELEC</t>
  </si>
  <si>
    <t>FUEL_EMI.ktCO2.LT.CHI.BASIC_CHEM.AIRCOMP.GENERIC.ELEC</t>
  </si>
  <si>
    <t>FUEL_EMI.ktCO2.LT.CHI.BASIC_CHEM.MOTOR.GENERIC.ELEC</t>
  </si>
  <si>
    <t>FUEL_EMI.ktCO2.LT.CHI.BASIC_CHEM.FANS.GENERIC.ELEC</t>
  </si>
  <si>
    <t>FUEL_EMI.ktCO2.LT.CHI.BASIC_CHEM.LOW_ENTH.TOTAL.TOTAL</t>
  </si>
  <si>
    <t>FUEL_EMI.ktCO2.LT.CHI.BASIC_CHEM.LOW_ENTH.THERM.DIESEL_LIQBIO</t>
  </si>
  <si>
    <t>FUEL_EMI.ktCO2.LT.CHI.BASIC_CHEM.LOW_ENTH.THERM.NG_BIOGAS</t>
  </si>
  <si>
    <t>FUEL_EMI.ktCO2.LT.CHI.BASIC_CHEM.LOW_ENTH.THERM.SOLAR_GEO</t>
  </si>
  <si>
    <t>FUEL_EMI.ktCO2.LT.CHI.BASIC_CHEM.LOW_ENTH.HP.AMBIENT</t>
  </si>
  <si>
    <t>FUEL_EMI.ktCO2.LT.CHI.BASIC_CHEM.LOW_ENTH.THERM.ELEC</t>
  </si>
  <si>
    <t>FUEL_EMI.ktCO2.LT.CHI.BASIC_CHEM.PROCESSING.TOTAL.TOTAL</t>
  </si>
  <si>
    <t>FUEL_EMI.ktCO2.LT.CHI.BASIC_CHEM.PROCESSING.STEAM.SOLIDS</t>
  </si>
  <si>
    <t>FUEL_EMI.ktCO2.LT.CHI.BASIC_CHEM.PROCESSING.STEAM.RFG</t>
  </si>
  <si>
    <t>FUEL_EMI.ktCO2.LT.CHI.BASIC_CHEM.PROCESSING.STEAM.LPG</t>
  </si>
  <si>
    <t>FUEL_EMI.ktCO2.LT.CHI.BASIC_CHEM.PROCESSING.STEAM.DIESEL_LIQBIO</t>
  </si>
  <si>
    <t>FUEL_EMI.ktCO2.LT.CHI.BASIC_CHEM.PROCESSING.STEAM.RFO</t>
  </si>
  <si>
    <t>FUEL_EMI.ktCO2.LT.CHI.BASIC_CHEM.PROCESSING.STEAM.OTHER</t>
  </si>
  <si>
    <t>FUEL_EMI.ktCO2.LT.CHI.BASIC_CHEM.PROCESSING.STEAM.NG_BIOGAS</t>
  </si>
  <si>
    <t>FUEL_EMI.ktCO2.LT.CHI.BASIC_CHEM.PROCESSING.STEAM.DERIVED</t>
  </si>
  <si>
    <t>FUEL_EMI.ktCO2.LT.CHI.BASIC_CHEM.PROCESSING.STEAM.BIOMASS_WASTE</t>
  </si>
  <si>
    <t>FUEL_EMI.ktCO2.LT.CHI.BASIC_CHEM.PROCESSING.STEAM.STEAM_DISTR</t>
  </si>
  <si>
    <t>FUEL_EMI.ktCO2.LT.CHI.BASIC_CHEM.PROC_HEAT.TOTAL.TOTAL</t>
  </si>
  <si>
    <t>FUEL_EMI.ktCO2.LT.CHI.BASIC_CHEM.PROC_HEAT.THERM.TOTAL</t>
  </si>
  <si>
    <t>FUEL_EMI.ktCO2.LT.CHI.BASIC_CHEM.PROC_HEAT.THERM.SOLIDS</t>
  </si>
  <si>
    <t>FUEL_EMI.ktCO2.LT.CHI.BASIC_CHEM.PROC_HEAT.THERM.LPG</t>
  </si>
  <si>
    <t>FUEL_EMI.ktCO2.LT.CHI.BASIC_CHEM.PROC_HEAT.THERM.DIESEL_LIQBIO</t>
  </si>
  <si>
    <t>FUEL_EMI.ktCO2.LT.CHI.BASIC_CHEM.PROC_HEAT.THERM.RFO</t>
  </si>
  <si>
    <t>FUEL_EMI.ktCO2.LT.CHI.BASIC_CHEM.PROC_HEAT.THERM.NG_BIOGAS</t>
  </si>
  <si>
    <t>FUEL_EMI.ktCO2.LT.CHI.BASIC_CHEM.PROC_HEAT.ELEC.ELEC</t>
  </si>
  <si>
    <t>FUEL_EMI.ktCO2.LT.CHI.BASIC_CHEM.PROC_COOL.THERM.NG_BIOGAS</t>
  </si>
  <si>
    <t>FUEL_EMI.ktCO2.LT.CHI.BASIC_CHEM.PROC_COOL_STEAM.TOTAL.TOTAL</t>
  </si>
  <si>
    <t>FUEL_EMI.ktCO2.LT.CHI.BASIC_CHEM.PROC_COOL_STEAM.STEAM.SOLIDS</t>
  </si>
  <si>
    <t>FUEL_EMI.ktCO2.LT.CHI.BASIC_CHEM.PROC_COOL_STEAM.STEAM.RFG</t>
  </si>
  <si>
    <t>FUEL_EMI.ktCO2.LT.CHI.BASIC_CHEM.PROC_COOL_STEAM.STEAM.LPG</t>
  </si>
  <si>
    <t>FUEL_EMI.ktCO2.LT.CHI.BASIC_CHEM.PROC_COOL_STEAM.STEAM.DIESEL_LIQBIO</t>
  </si>
  <si>
    <t>FUEL_EMI.ktCO2.LT.CHI.BASIC_CHEM.PROC_COOL_STEAM.STEAM.RFO</t>
  </si>
  <si>
    <t>FUEL_EMI.ktCO2.LT.CHI.BASIC_CHEM.PROC_COOL_STEAM.STEAM.OTHER</t>
  </si>
  <si>
    <t>FUEL_EMI.ktCO2.LT.CHI.BASIC_CHEM.PROC_COOL_STEAM.STEAM.NG_BIOGAS</t>
  </si>
  <si>
    <t>FUEL_EMI.ktCO2.LT.CHI.BASIC_CHEM.PROC_COOL_STEAM.STEAM.DERIVED</t>
  </si>
  <si>
    <t>FUEL_EMI.ktCO2.LT.CHI.BASIC_CHEM.PROC_COOL_STEAM.STEAM.BIOMASS_WASTE</t>
  </si>
  <si>
    <t>FUEL_EMI.ktCO2.LT.CHI.BASIC_CHEM.PROC_COOL_STEAM.STEAM.STEAM_DISTR</t>
  </si>
  <si>
    <t>FUEL_EMI.ktCO2.LT.CHI.BASIC_CHEM.PROC_COOL.ELEC.ELEC</t>
  </si>
  <si>
    <t>FUEL_EMI.ktCO2.LT.CHI.BASIC_CHEM.GENERIC.MECH.ELEC</t>
  </si>
  <si>
    <t>PROCESS_EMI.ktCO2.LT.CHI.BASIC_CHEM</t>
  </si>
  <si>
    <t>FUEL_EMI.ktCO2.LT.CHI.OTHER_CHEM.LIGHT.GENERIC.ELEC</t>
  </si>
  <si>
    <t>FUEL_EMI.ktCO2.LT.CHI.OTHER_CHEM.AIRCOMP.GENERIC.ELEC</t>
  </si>
  <si>
    <t>FUEL_EMI.ktCO2.LT.CHI.OTHER_CHEM.MOTOR.GENERIC.ELEC</t>
  </si>
  <si>
    <t>FUEL_EMI.ktCO2.LT.CHI.OTHER_CHEM.FANS.GENERIC.ELEC</t>
  </si>
  <si>
    <t>FUEL_EMI.ktCO2.LT.CHI.OTHER_CHEM.LOW_ENTH.TOTAL.TOTAL</t>
  </si>
  <si>
    <t>FUEL_EMI.ktCO2.LT.CHI.OTHER_CHEM.LOW_ENTH.THERM.DIESEL_LIQBIO</t>
  </si>
  <si>
    <t>FUEL_EMI.ktCO2.LT.CHI.OTHER_CHEM.LOW_ENTH.THERM.NG_BIOGAS</t>
  </si>
  <si>
    <t>FUEL_EMI.ktCO2.LT.CHI.OTHER_CHEM.LOW_ENTH.THERM.SOLAR_GEO</t>
  </si>
  <si>
    <t>FUEL_EMI.ktCO2.LT.CHI.OTHER_CHEM.LOW_ENTH.HP.AMBIENT</t>
  </si>
  <si>
    <t>FUEL_EMI.ktCO2.LT.CHI.OTHER_CHEM.LOW_ENTH.THERM.ELEC</t>
  </si>
  <si>
    <t>FUEL_EMI.ktCO2.LT.CHI.OTHER_CHEM.PROCESSING_STEAM.TOTAL.TOTAL</t>
  </si>
  <si>
    <t>FUEL_EMI.ktCO2.LT.CHI.OTHER_CHEM.PROCESSING_STEAM.STEAM.SOLIDS</t>
  </si>
  <si>
    <t>FUEL_EMI.ktCO2.LT.CHI.OTHER_CHEM.PROCESSING_STEAM.STEAM.RFG</t>
  </si>
  <si>
    <t>FUEL_EMI.ktCO2.LT.CHI.OTHER_CHEM.PROCESSING_STEAM.STEAM.LPG</t>
  </si>
  <si>
    <t>FUEL_EMI.ktCO2.LT.CHI.OTHER_CHEM.PROCESSING_STEAM.STEAM.DIESEL_LIQBIO</t>
  </si>
  <si>
    <t>FUEL_EMI.ktCO2.LT.CHI.OTHER_CHEM.PROCESSING_STEAM.STEAM.RFO</t>
  </si>
  <si>
    <t>FUEL_EMI.ktCO2.LT.CHI.OTHER_CHEM.PROCESSING_STEAM.STEAM.OTHER</t>
  </si>
  <si>
    <t>FUEL_EMI.ktCO2.LT.CHI.OTHER_CHEM.PROCESSING_STEAM.STEAM.NG_BIOGAS</t>
  </si>
  <si>
    <t>FUEL_EMI.ktCO2.LT.CHI.OTHER_CHEM.PROCESSING_STEAM.STEAM.DERIVED</t>
  </si>
  <si>
    <t>FUEL_EMI.ktCO2.LT.CHI.OTHER_CHEM.PROCESSING_STEAM.STEAM.BIOMASS_WASTE</t>
  </si>
  <si>
    <t>FUEL_EMI.ktCO2.LT.CHI.OTHER_CHEM.PROCESSING_STEAM.STEAM.STEAM_DISTR</t>
  </si>
  <si>
    <t>FUEL_EMI.ktCO2.LT.CHI.OTHER_CHEM.PROCESSING.MICROW.ELEC</t>
  </si>
  <si>
    <t>FUEL_EMI.ktCO2.LT.CHI.OTHER_CHEM.PROC_HEAT.TOTAL.TOTAL</t>
  </si>
  <si>
    <t>FUEL_EMI.ktCO2.LT.CHI.OTHER_CHEM.PROC_HEAT.THERM.TOTAL</t>
  </si>
  <si>
    <t>FUEL_EMI.ktCO2.LT.CHI.OTHER_CHEM.PROC_HEAT.THERM.SOLIDS</t>
  </si>
  <si>
    <t>FUEL_EMI.ktCO2.LT.CHI.OTHER_CHEM.PROC_HEAT.THERM.LPG</t>
  </si>
  <si>
    <t>FUEL_EMI.ktCO2.LT.CHI.OTHER_CHEM.PROC_HEAT.THERM.DIESEL_LIQBIO</t>
  </si>
  <si>
    <t>FUEL_EMI.ktCO2.LT.CHI.OTHER_CHEM.PROC_HEAT.THERM.RFO</t>
  </si>
  <si>
    <t>FUEL_EMI.ktCO2.LT.CHI.OTHER_CHEM.PROC_HEAT.THERM.NG_BIOGAS</t>
  </si>
  <si>
    <t>FUEL_EMI.ktCO2.LT.CHI.OTHER_CHEM.PROC_HEAT.ELEC.ELEC</t>
  </si>
  <si>
    <t>FUEL_EMI.ktCO2.LT.CHI.OTHER_CHEM.PROC_COOL.THERM.NG_BIOGAS</t>
  </si>
  <si>
    <t>FUEL_EMI.ktCO2.LT.CHI.OTHER_CHEM.PROC_COOL_STEAM.TOTAL.TOTAL</t>
  </si>
  <si>
    <t>FUEL_EMI.ktCO2.LT.CHI.OTHER_CHEM.PROC_COOL_STEAM.STEAM.SOLIDS</t>
  </si>
  <si>
    <t>FUEL_EMI.ktCO2.LT.CHI.OTHER_CHEM.PROC_COOL_STEAM.STEAM.RFG</t>
  </si>
  <si>
    <t>FUEL_EMI.ktCO2.LT.CHI.OTHER_CHEM.PROC_COOL_STEAM.STEAM.LPG</t>
  </si>
  <si>
    <t>FUEL_EMI.ktCO2.LT.CHI.OTHER_CHEM.PROC_COOL_STEAM.STEAM.DIESEL_LIQBIO</t>
  </si>
  <si>
    <t>FUEL_EMI.ktCO2.LT.CHI.OTHER_CHEM.PROC_COOL_STEAM.STEAM.RFO</t>
  </si>
  <si>
    <t>FUEL_EMI.ktCO2.LT.CHI.OTHER_CHEM.PROC_COOL_STEAM.STEAM.OTHER</t>
  </si>
  <si>
    <t>FUEL_EMI.ktCO2.LT.CHI.OTHER_CHEM.PROC_COOL_STEAM.STEAM.NG_BIOGAS</t>
  </si>
  <si>
    <t>FUEL_EMI.ktCO2.LT.CHI.OTHER_CHEM.PROC_COOL_STEAM.STEAM.DERIVED</t>
  </si>
  <si>
    <t>FUEL_EMI.ktCO2.LT.CHI.OTHER_CHEM.PROC_COOL_STEAM.STEAM.BIOMASS_WASTE</t>
  </si>
  <si>
    <t>FUEL_EMI.ktCO2.LT.CHI.OTHER_CHEM.PROC_COOL_STEAM.STEAM.STEAM_DISTR</t>
  </si>
  <si>
    <t>FUEL_EMI.ktCO2.LT.CHI.OTHER_CHEM.PROC_COOL.ELEC.ELEC</t>
  </si>
  <si>
    <t>FUEL_EMI.ktCO2.LT.CHI.OTHER_CHEM.GENERIC.MECH.ELEC</t>
  </si>
  <si>
    <t>PROCESS_EMI.ktCO2.LT.CHI.OTHER_CHEM</t>
  </si>
  <si>
    <t>FUEL_EMI.ktCO2.LT.CHI.PHARM.TOTAL.TOTAL.TOTAL</t>
  </si>
  <si>
    <t>FUEL_EMI.ktCO2.LT.CHI.PHARM.LIGHT.GENERIC.ELEC</t>
  </si>
  <si>
    <t>FUEL_EMI.ktCO2.LT.CHI.PHARM.AIRCOMP.GENERIC.ELEC</t>
  </si>
  <si>
    <t>FUEL_EMI.ktCO2.LT.CHI.PHARM.MOTOR.GENERIC.ELEC</t>
  </si>
  <si>
    <t>FUEL_EMI.ktCO2.LT.CHI.PHARM.FANS.GENERIC.ELEC</t>
  </si>
  <si>
    <t>FUEL_EMI.ktCO2.LT.CHI.PHARM.LOW_ENTH.TOTAL.TOTAL</t>
  </si>
  <si>
    <t>FUEL_EMI.ktCO2.LT.CHI.PHARM.LOW_ENTH.THERM.DIESEL_LIQBIO</t>
  </si>
  <si>
    <t>FUEL_EMI.ktCO2.LT.CHI.PHARM.LOW_ENTH.THERM.NG_BIOGAS</t>
  </si>
  <si>
    <t>FUEL_EMI.ktCO2.LT.CHI.PHARM.LOW_ENTH.THERM.SOLAR_GEO</t>
  </si>
  <si>
    <t>FUEL_EMI.ktCO2.LT.CHI.PHARM.LOW_ENTH.HP.AMBIENT</t>
  </si>
  <si>
    <t>FUEL_EMI.ktCO2.LT.CHI.PHARM.LOW_ENTH.THERM.ELEC</t>
  </si>
  <si>
    <t>FUEL_EMI.ktCO2.LT.CHI.PHARM.PROCESSING_STEAM.TOTAL.TOTAL</t>
  </si>
  <si>
    <t>FUEL_EMI.ktCO2.LT.CHI.PHARM.PROCESSING_STEAM.STEAM.SOLIDS</t>
  </si>
  <si>
    <t>FUEL_EMI.ktCO2.LT.CHI.PHARM.PROCESSING_STEAM.STEAM.RFG</t>
  </si>
  <si>
    <t>FUEL_EMI.ktCO2.LT.CHI.PHARM.PROCESSING_STEAM.STEAM.LPG</t>
  </si>
  <si>
    <t>FUEL_EMI.ktCO2.LT.CHI.PHARM.PROCESSING_STEAM.STEAM.DIESEL_LIQBIO</t>
  </si>
  <si>
    <t>FUEL_EMI.ktCO2.LT.CHI.PHARM.PROCESSING_STEAM.STEAM.RFO</t>
  </si>
  <si>
    <t>FUEL_EMI.ktCO2.LT.CHI.PHARM.PROCESSING_STEAM.STEAM.OTHER</t>
  </si>
  <si>
    <t>FUEL_EMI.ktCO2.LT.CHI.PHARM.PROCESSING_STEAM.STEAM.NG_BIOGAS</t>
  </si>
  <si>
    <t>FUEL_EMI.ktCO2.LT.CHI.PHARM.PROCESSING_STEAM.STEAM.DERIVED</t>
  </si>
  <si>
    <t>FUEL_EMI.ktCO2.LT.CHI.PHARM.PROCESSING_STEAM.STEAM.BIOMASS_WASTE</t>
  </si>
  <si>
    <t>FUEL_EMI.ktCO2.LT.CHI.PHARM.PROCESSING_STEAM.STEAM.STEAM_DISTR</t>
  </si>
  <si>
    <t>FUEL_EMI.ktCO2.LT.CHI.PHARM.PROCESSING.MICROW.ELEC</t>
  </si>
  <si>
    <t>FUEL_EMI.ktCO2.LT.CHI.PHARM.PROC_HEAT.TOTAL.TOTAL</t>
  </si>
  <si>
    <t>FUEL_EMI.ktCO2.LT.CHI.PHARM.PROC_HEAT.THERM.TOTAL</t>
  </si>
  <si>
    <t>FUEL_EMI.ktCO2.LT.CHI.PHARM.PROC_HEAT.THERM.SOLIDS</t>
  </si>
  <si>
    <t>FUEL_EMI.ktCO2.LT.CHI.PHARM.PROC_HEAT.THERM.LPG</t>
  </si>
  <si>
    <t>FUEL_EMI.ktCO2.LT.CHI.PHARM.PROC_HEAT.THERM.DIESEL_LIQBIO</t>
  </si>
  <si>
    <t>FUEL_EMI.ktCO2.LT.CHI.PHARM.PROC_HEAT.THERM.RFO</t>
  </si>
  <si>
    <t>FUEL_EMI.ktCO2.LT.CHI.PHARM.PROC_HEAT.THERM.NG_BIOGAS</t>
  </si>
  <si>
    <t>FUEL_EMI.ktCO2.LT.CHI.PHARM.PROC_HEAT.ELEC.ELEC</t>
  </si>
  <si>
    <t>FUEL_EMI.ktCO2.LT.CHI.PHARM.PROC_COOL.THERM.NG_BIOGAS</t>
  </si>
  <si>
    <t>FUEL_EMI.ktCO2.LT.CHI.PHARM.PROC_COOL_STEAM.TOTAL.TOTAL</t>
  </si>
  <si>
    <t>FUEL_EMI.ktCO2.LT.CHI.PHARM.PROC_COOL_STEAM.STEAM.SOLIDS</t>
  </si>
  <si>
    <t>FUEL_EMI.ktCO2.LT.CHI.PHARM.PROC_COOL_STEAM.STEAM.RFG</t>
  </si>
  <si>
    <t>FUEL_EMI.ktCO2.LT.CHI.PHARM.PROC_COOL_STEAM.STEAM.LPG</t>
  </si>
  <si>
    <t>FUEL_EMI.ktCO2.LT.CHI.PHARM.PROC_COOL_STEAM.STEAM.DIESEL_LIQBIO</t>
  </si>
  <si>
    <t>FUEL_EMI.ktCO2.LT.CHI.PHARM.PROC_COOL_STEAM.STEAM.RFO</t>
  </si>
  <si>
    <t>FUEL_EMI.ktCO2.LT.CHI.PHARM.PROC_COOL_STEAM.STEAM.OTHER</t>
  </si>
  <si>
    <t>FUEL_EMI.ktCO2.LT.CHI.PHARM.PROC_COOL_STEAM.STEAM.NG_BIOGAS</t>
  </si>
  <si>
    <t>FUEL_EMI.ktCO2.LT.CHI.PHARM.PROC_COOL_STEAM.STEAM.DERIVED</t>
  </si>
  <si>
    <t>FUEL_EMI.ktCO2.LT.CHI.PHARM.PROC_COOL_STEAM.STEAM.BIOMASS_WASTE</t>
  </si>
  <si>
    <t>FUEL_EMI.ktCO2.LT.CHI.PHARM.PROC_COOL_STEAM.STEAM.STEAM_DISTR</t>
  </si>
  <si>
    <t>FUEL_EMI.ktCO2.LT.CHI.PHARM.PROC_COOL.ELEC.ELEC</t>
  </si>
  <si>
    <t>FUEL_EMI.ktCO2.LT.CHI.PHARM.GENERIC.MECH.ELEC</t>
  </si>
  <si>
    <t>Basic chemicals (over energy consumption, without process emissions)</t>
  </si>
  <si>
    <t>Other chemicals (without process emissions)</t>
  </si>
  <si>
    <t>VA.Meuro2015.LT.NMM.CEM</t>
  </si>
  <si>
    <t>VA.Meuro2015.LT.NMM.CER</t>
  </si>
  <si>
    <t>VA.Meuro2015.LT.NMM.GLASS</t>
  </si>
  <si>
    <t>Cement (kt)</t>
  </si>
  <si>
    <t>OUTPUT.kt.LT.NMM.CEM</t>
  </si>
  <si>
    <t>Ceramics &amp; other NMM (kt bricks eq.)</t>
  </si>
  <si>
    <t>OUTPUT.kt.LT.NMM.CER</t>
  </si>
  <si>
    <t>Glass production  (kt)</t>
  </si>
  <si>
    <t>OUTPUT.kt.LT.NMM.GLASS</t>
  </si>
  <si>
    <t>CAP.kt.LT.NMM.CEM</t>
  </si>
  <si>
    <t>CAP.kt.LT.NMM.CER</t>
  </si>
  <si>
    <t>CAP.kt.LT.NMM.GLASS</t>
  </si>
  <si>
    <t>NEWCAP.kt.LT.NMM.CEM</t>
  </si>
  <si>
    <t>NEWCAP.kt.LT.NMM.CER</t>
  </si>
  <si>
    <t>NEWCAP.kt.LT.NMM.GLASS</t>
  </si>
  <si>
    <t>FEC.ktoe.LT.NMM.TOTAL.TOTAL.TOTAL.TOTAL</t>
  </si>
  <si>
    <t>FEC.ktoe.LT.NMM.TOTAL.TOTAL.TOTAL.SOLIDS</t>
  </si>
  <si>
    <t>FEC.ktoe.LT.NMM.TOTAL.TOTAL.TOTAL.RFG</t>
  </si>
  <si>
    <t>FEC.ktoe.LT.NMM.TOTAL.TOTAL.TOTAL.LPG</t>
  </si>
  <si>
    <t>FEC.ktoe.LT.NMM.TOTAL.TOTAL.TOTAL.DIESEL</t>
  </si>
  <si>
    <t>FEC.ktoe.LT.NMM.TOTAL.TOTAL.TOTAL.RFO</t>
  </si>
  <si>
    <t>FEC.ktoe.LT.NMM.TOTAL.TOTAL.TOTAL.OTHER</t>
  </si>
  <si>
    <t>FEC.ktoe.LT.NMM.TOTAL.TOTAL.TOTAL.NG</t>
  </si>
  <si>
    <t>FEC.ktoe.LT.NMM.TOTAL.TOTAL.TOTAL.DERIVED</t>
  </si>
  <si>
    <t>FEC.ktoe.LT.NMM.TOTAL.TOTAL.TOTAL.BIOMASS_WASTE</t>
  </si>
  <si>
    <t>FEC.ktoe.LT.NMM.TOTAL.TOTAL.TOTAL.BIOGAS</t>
  </si>
  <si>
    <t>FEC.ktoe.LT.NMM.TOTAL.TOTAL.TOTAL.LIQBIO</t>
  </si>
  <si>
    <t>FEC.ktoe.LT.NMM.TOTAL.TOTAL.TOTAL.SOLAR</t>
  </si>
  <si>
    <t>FEC.ktoe.LT.NMM.TOTAL.TOTAL.TOTAL.GEO</t>
  </si>
  <si>
    <t>FEC.ktoe.LT.NMM.TOTAL.TOTAL.TOTAL.AMBIENT</t>
  </si>
  <si>
    <t>FEC.ktoe.LT.NMM.TOTAL.TOTAL.TOTAL.STEAM_DISTR</t>
  </si>
  <si>
    <t>FEC.ktoe.LT.NMM.TOTAL.TOTAL.TOTAL.ELEC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</si>
  <si>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</si>
  <si>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</si>
  <si>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</si>
  <si>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FEC.ktoe.LT.NMM.CEM.TOTAL.TOTAL.TOTAL</t>
  </si>
  <si>
    <t>FEC.ktoe.LT.NMM.CEM.LIGHT.GENERIC.ELEC</t>
  </si>
  <si>
    <t>FEC.ktoe.LT.NMM.CEM.AIRCOMP.GENERIC.ELEC</t>
  </si>
  <si>
    <t>FEC.ktoe.LT.NMM.CEM.MOTOR.GENERIC.ELEC</t>
  </si>
  <si>
    <t>FEC.ktoe.LT.NMM.CEM.FANS.GENERIC.ELEC</t>
  </si>
  <si>
    <t>FEC.ktoe.LT.NMM.CEM.LOW_ENTH.TOTAL.TOTAL</t>
  </si>
  <si>
    <t>FEC.ktoe.LT.NMM.CEM.LOW_ENTH.THERM.DIESEL_LIQBIO</t>
  </si>
  <si>
    <t>FEC.ktoe.LT.NMM.CEM.LOW_ENTH.THERM.NG_BIOGAS</t>
  </si>
  <si>
    <t>FEC.ktoe.LT.NMM.CEM.LOW_ENTH.THERM.SOLAR_GEO</t>
  </si>
  <si>
    <t>FEC.ktoe.LT.NMM.CEM.LOW_ENTH.HP.AMBIENT</t>
  </si>
  <si>
    <t>FEC.ktoe.LT.NMM.CEM.LOW_ENTH.THERM.ELEC</t>
  </si>
  <si>
    <t>Cement: Grinding, milling of raw material</t>
  </si>
  <si>
    <t>FEC.ktoe.LT.NMM.CEM.GRINDING_RAW.MECH.ELEC</t>
  </si>
  <si>
    <t>Cement: Pre-heating and pre-calcination</t>
  </si>
  <si>
    <t>FEC.ktoe.LT.NMM.CEM.PREHEAT.TOTAL.TOTAL</t>
  </si>
  <si>
    <t>FEC.ktoe.LT.NMM.CEM.PREHEAT.THERM.SOLIDS</t>
  </si>
  <si>
    <t>FEC.ktoe.LT.NMM.CEM.PREHEAT.THERM.LPG</t>
  </si>
  <si>
    <t>FEC.ktoe.LT.NMM.CEM.PREHEAT.THERM.DIESEL_LIQBIO</t>
  </si>
  <si>
    <t>FEC.ktoe.LT.NMM.CEM.PREHEAT.THERM.RFO</t>
  </si>
  <si>
    <t>FEC.ktoe.LT.NMM.CEM.PREHEAT.THERM.OTHER</t>
  </si>
  <si>
    <t>FEC.ktoe.LT.NMM.CEM.PREHEAT.THERM.NG_BIOGAS</t>
  </si>
  <si>
    <t>FEC.ktoe.LT.NMM.CEM.PREHEAT.THERM.BIOMASS_WASTE</t>
  </si>
  <si>
    <t>Cement: Clinker production (kilns)</t>
  </si>
  <si>
    <t>FEC.ktoe.LT.NMM.CEM.KILN.TOTAL.TOTAL</t>
  </si>
  <si>
    <t>FEC.ktoe.LT.NMM.CEM.KILN.THERM.SOLIDS</t>
  </si>
  <si>
    <t>FEC.ktoe.LT.NMM.CEM.KILN.THERM.LPG</t>
  </si>
  <si>
    <t>FEC.ktoe.LT.NMM.CEM.KILN.THERM.DIESEL_LIQBIO</t>
  </si>
  <si>
    <t>FEC.ktoe.LT.NMM.CEM.KILN.THERM.RFO</t>
  </si>
  <si>
    <t>FEC.ktoe.LT.NMM.CEM.KILN.THERM.OTHER</t>
  </si>
  <si>
    <t>FEC.ktoe.LT.NMM.CEM.KILN.THERM.NG_BIOGAS</t>
  </si>
  <si>
    <t>FEC.ktoe.LT.NMM.CEM.KILN.THERM.BIOMASS_WASTE</t>
  </si>
  <si>
    <t>Cement: Grinding, packaging and precasting</t>
  </si>
  <si>
    <t>Cement: Grinding, packaging and precasting (electricity)</t>
  </si>
  <si>
    <t>FEC.ktoe.LT.NMM.CEM.PRECAST.MECH.ELEC</t>
  </si>
  <si>
    <t>Cement: Precasting - Steam</t>
  </si>
  <si>
    <t>FEC.ktoe.LT.NMM.CEM.PRECAST_STEAM.TOTAL.TOTAL</t>
  </si>
  <si>
    <t>FEC.ktoe.LT.NMM.CEM.PRECAST_STEAM.STEAM.SOLIDS</t>
  </si>
  <si>
    <t>FEC.ktoe.LT.NMM.CEM.PRECAST_STEAM.STEAM.RFG</t>
  </si>
  <si>
    <t>FEC.ktoe.LT.NMM.CEM.PRECAST_STEAM.STEAM.LPG</t>
  </si>
  <si>
    <t>FEC.ktoe.LT.NMM.CEM.PRECAST_STEAM.STEAM.DIESEL_LIQBIO</t>
  </si>
  <si>
    <t>FEC.ktoe.LT.NMM.CEM.PRECAST_STEAM.STEAM.RFO</t>
  </si>
  <si>
    <t>FEC.ktoe.LT.NMM.CEM.PRECAST_STEAM.STEAM.OTHER</t>
  </si>
  <si>
    <t>FEC.ktoe.LT.NMM.CEM.PRECAST_STEAM.STEAM.NG_BIOGAS</t>
  </si>
  <si>
    <t>FEC.ktoe.LT.NMM.CEM.PRECAST_STEAM.STEAM.DERIVED</t>
  </si>
  <si>
    <t>FEC.ktoe.LT.NMM.CEM.PRECAST_STEAM.STEAM.BIOMASS_WASTE</t>
  </si>
  <si>
    <t>FEC.ktoe.LT.NMM.CEM.PRECAST_STEAM.STEAM.STEAM_DISTR</t>
  </si>
  <si>
    <t>FEC.ktoe.LT.NMM.CER.TOTAL.TOTAL.TOTAL</t>
  </si>
  <si>
    <t>FEC.ktoe.LT.NMM.CER.LIGHT.GENERIC.ELEC</t>
  </si>
  <si>
    <t>FEC.ktoe.LT.NMM.CER.AIRCOMP.GENERIC.ELEC</t>
  </si>
  <si>
    <t>FEC.ktoe.LT.NMM.CER.MOTOR.GENERIC.ELEC</t>
  </si>
  <si>
    <t>FEC.ktoe.LT.NMM.CER.FANS.GENERIC.ELEC</t>
  </si>
  <si>
    <t>FEC.ktoe.LT.NMM.CER.LOW_ENTH.TOTAL.TOTAL</t>
  </si>
  <si>
    <t>FEC.ktoe.LT.NMM.CER.LOW_ENTH.THERM.DIESEL_LIQBIO</t>
  </si>
  <si>
    <t>FEC.ktoe.LT.NMM.CER.LOW_ENTH.THERM.NG_BIOGAS</t>
  </si>
  <si>
    <t>FEC.ktoe.LT.NMM.CER.LOW_ENTH.THERM.SOLAR_GEO</t>
  </si>
  <si>
    <t>FEC.ktoe.LT.NMM.CER.LOW_ENTH.HP.AMBIENT</t>
  </si>
  <si>
    <t>FEC.ktoe.LT.NMM.CER.LOW_ENTH.THERM.ELEC</t>
  </si>
  <si>
    <t>Ceramics: Mixing of raw material</t>
  </si>
  <si>
    <t>FEC.ktoe.LT.NMM.CER.MIXING.MECH.ELEC</t>
  </si>
  <si>
    <t>Ceramics: Drying and sintering of raw material</t>
  </si>
  <si>
    <t>Ceramics: Thermal drying and sintering</t>
  </si>
  <si>
    <t>FEC.ktoe.LT.NMM.CER.DRYING.TOTAL.TOTAL</t>
  </si>
  <si>
    <t>FEC.ktoe.LT.NMM.CER.DRYING.THERM.SOLIDS</t>
  </si>
  <si>
    <t>FEC.ktoe.LT.NMM.CER.DRYING.THERM.LPG</t>
  </si>
  <si>
    <t>FEC.ktoe.LT.NMM.CER.DRYING.THERM.DIESEL_LIQBIO</t>
  </si>
  <si>
    <t>FEC.ktoe.LT.NMM.CER.DRYING.THERM.RFO</t>
  </si>
  <si>
    <t>FEC.ktoe.LT.NMM.CER.DRYING.THERM.NG_BIOGAS</t>
  </si>
  <si>
    <t>Ceramics: Steam drying and sintering</t>
  </si>
  <si>
    <t>FEC.ktoe.LT.NMM.CER.DRYING_STEAM.TOTAL.TOTAL</t>
  </si>
  <si>
    <t>FEC.ktoe.LT.NMM.CER.DRYING_STEAM.STEAM.SOLIDS</t>
  </si>
  <si>
    <t>FEC.ktoe.LT.NMM.CER.DRYING_STEAM.STEAM.RFG</t>
  </si>
  <si>
    <t>FEC.ktoe.LT.NMM.CER.DRYING_STEAM.STEAM.LPG</t>
  </si>
  <si>
    <t>FEC.ktoe.LT.NMM.CER.DRYING_STEAM.STEAM.DIESEL_LIQBIO</t>
  </si>
  <si>
    <t>FEC.ktoe.LT.NMM.CER.DRYING_STEAM.STEAM.RFO</t>
  </si>
  <si>
    <t>FEC.ktoe.LT.NMM.CER.DRYING_STEAM.STEAM.OTHER</t>
  </si>
  <si>
    <t>FEC.ktoe.LT.NMM.CER.DRYING_STEAM.STEAM.NG_BIOGAS</t>
  </si>
  <si>
    <t>FEC.ktoe.LT.NMM.CER.DRYING_STEAM.STEAM.DERIVED</t>
  </si>
  <si>
    <t>FEC.ktoe.LT.NMM.CER.DRYING_STEAM.STEAM.BIOMASS_WASTE</t>
  </si>
  <si>
    <t>FEC.ktoe.LT.NMM.CER.DRYING_STEAM.STEAM.STEAM_DISTR</t>
  </si>
  <si>
    <t>Ceramics: Microwave drying and sintering</t>
  </si>
  <si>
    <t>FEC.ktoe.LT.NMM.CER.DRYING_MICROW.MICROW.ELEC</t>
  </si>
  <si>
    <t>Ceramics: Primary production process</t>
  </si>
  <si>
    <t>Ceramics: Thermal kiln</t>
  </si>
  <si>
    <t>FEC.ktoe.LT.NMM.CER.KILN_THERM.TOTAL.TOTAL</t>
  </si>
  <si>
    <t>FEC.ktoe.LT.NMM.CER.KILN_THERM.THERM.SOLIDS</t>
  </si>
  <si>
    <t>FEC.ktoe.LT.NMM.CER.KILN_THERM.THERM.LPG</t>
  </si>
  <si>
    <t>FEC.ktoe.LT.NMM.CER.KILN_THERM.THERM.DIESEL_LIQBIO</t>
  </si>
  <si>
    <t>FEC.ktoe.LT.NMM.CER.KILN_THERM.THERM.RFO</t>
  </si>
  <si>
    <t>FEC.ktoe.LT.NMM.CER.KILN_THERM.THERM.OTHER</t>
  </si>
  <si>
    <t>FEC.ktoe.LT.NMM.CER.KILN_THERM.THERM.NG_BIOGAS</t>
  </si>
  <si>
    <t>FEC.ktoe.LT.NMM.CER.KILN_THERM.THERM.BIOMASS_WASTE</t>
  </si>
  <si>
    <t>Ceramics: Electric kiln</t>
  </si>
  <si>
    <t>FEC.ktoe.LT.NMM.CER.KILN_ELEC.ELEC.ELEC</t>
  </si>
  <si>
    <t>Ceramics: Product finishing</t>
  </si>
  <si>
    <t>Ceramics: Thermal furnace</t>
  </si>
  <si>
    <t>FEC.ktoe.LT.NMM.CER.FINISHING.TOTAL.TOTAL</t>
  </si>
  <si>
    <t>FEC.ktoe.LT.NMM.CER.FINISHING.THERM.SOLIDS</t>
  </si>
  <si>
    <t>FEC.ktoe.LT.NMM.CER.FINISHING.THERM.LPG</t>
  </si>
  <si>
    <t>FEC.ktoe.LT.NMM.CER.FINISHING.THERM.DIESEL_LIQBIO</t>
  </si>
  <si>
    <t>FEC.ktoe.LT.NMM.CER.FINISHING.THERM.RFO</t>
  </si>
  <si>
    <t>FEC.ktoe.LT.NMM.CER.FINISHING.THERM.NG_BIOGAS</t>
  </si>
  <si>
    <t>Ceramics: Electric furnace</t>
  </si>
  <si>
    <t>FEC.ktoe.LT.NMM.CER.FINISHING_ELEC.ELEC.ELEC</t>
  </si>
  <si>
    <t>FEC.ktoe.LT.NMM.GLASS.TOTAL.TOTAL.TOTAL</t>
  </si>
  <si>
    <t>FEC.ktoe.LT.NMM.GLASS.LIGHT.GENERIC.ELEC</t>
  </si>
  <si>
    <t>FEC.ktoe.LT.NMM.GLASS.AIRCOMP.GENERIC.ELEC</t>
  </si>
  <si>
    <t>FEC.ktoe.LT.NMM.GLASS.MOTOR.GENERIC.ELEC</t>
  </si>
  <si>
    <t>FEC.ktoe.LT.NMM.GLASS.FANS.GENERIC.ELEC</t>
  </si>
  <si>
    <t>FEC.ktoe.LT.NMM.GLASS.LOW_ENTH.TOTAL.TOTAL</t>
  </si>
  <si>
    <t>FEC.ktoe.LT.NMM.GLASS.LOW_ENTH.THERM.DIESEL_LIQBIO</t>
  </si>
  <si>
    <t>FEC.ktoe.LT.NMM.GLASS.LOW_ENTH.THERM.NG_BIOGAS</t>
  </si>
  <si>
    <t>FEC.ktoe.LT.NMM.GLASS.LOW_ENTH.THERM.SOLAR_GEO</t>
  </si>
  <si>
    <t>FEC.ktoe.LT.NMM.GLASS.LOW_ENTH.HP.AMBIENT</t>
  </si>
  <si>
    <t>FEC.ktoe.LT.NMM.GLASS.LOW_ENTH.THERM.ELEC</t>
  </si>
  <si>
    <t>Glass: Melting tank</t>
  </si>
  <si>
    <t>Glass: Thermal melting tank</t>
  </si>
  <si>
    <t>FEC.ktoe.LT.NMM.GLASS.MELTING.TOTAL.TOTAL</t>
  </si>
  <si>
    <t>FEC.ktoe.LT.NMM.GLASS.MELTING.THERM.SOLIDS</t>
  </si>
  <si>
    <t>FEC.ktoe.LT.NMM.GLASS.MELTING.THERM.LPG</t>
  </si>
  <si>
    <t>FEC.ktoe.LT.NMM.GLASS.MELTING.THERM.DIESEL_LIQBIO</t>
  </si>
  <si>
    <t>FEC.ktoe.LT.NMM.GLASS.MELTING.THERM.RFO</t>
  </si>
  <si>
    <t>FEC.ktoe.LT.NMM.GLASS.MELTING.THERM.NG_BIOGAS</t>
  </si>
  <si>
    <t>Glass: Electric melting tank</t>
  </si>
  <si>
    <t>FEC.ktoe.LT.NMM.GLASS.MELTING_ELEC.ELEC.ELEC</t>
  </si>
  <si>
    <t>Glass: Forming</t>
  </si>
  <si>
    <t>FEC.ktoe.LT.NMM.GLASS.FORMING.ELEC.ELEC</t>
  </si>
  <si>
    <t>Glass: Annealing</t>
  </si>
  <si>
    <t>Glass: Annealing - thermal</t>
  </si>
  <si>
    <t>FEC.ktoe.LT.NMM.GLASS.ANNEALING.TOTAL.TOTAL</t>
  </si>
  <si>
    <t>FEC.ktoe.LT.NMM.GLASS.ANNEALING.THERM.SOLIDS</t>
  </si>
  <si>
    <t>FEC.ktoe.LT.NMM.GLASS.ANNEALING.THERM.LPG</t>
  </si>
  <si>
    <t>FEC.ktoe.LT.NMM.GLASS.ANNEALING.THERM.DIESEL_LIQBIO</t>
  </si>
  <si>
    <t>FEC.ktoe.LT.NMM.GLASS.ANNEALING.THERM.RFO</t>
  </si>
  <si>
    <t>FEC.ktoe.LT.NMM.GLASS.ANNEALING.THERM.NG_BIOGAS</t>
  </si>
  <si>
    <t>Glass: Annealing - electric</t>
  </si>
  <si>
    <t>FEC.ktoe.LT.NMM.GLASS.ANNEALING_ELEC.ELEC.ELEC</t>
  </si>
  <si>
    <t>Glass: Finishing processes</t>
  </si>
  <si>
    <t>FEC.ktoe.LT.NMM.GLASS.FINISHING.ELEC.ELEC</t>
  </si>
  <si>
    <t>Cement: Grinding, packaging - electric</t>
  </si>
  <si>
    <t>Cement: Precasting - steam</t>
  </si>
  <si>
    <t>UED.ktoe.LT.NMM.CEM.TOTAL.TOTAL.TOTAL</t>
  </si>
  <si>
    <t>UED.ktoe.LT.NMM.CEM.LIGHT.GENERIC.ELEC</t>
  </si>
  <si>
    <t>UED.ktoe.LT.NMM.CEM.AIRCOMP.GENERIC.ELEC</t>
  </si>
  <si>
    <t>UED.ktoe.LT.NMM.CEM.MOTOR.GENERIC.ELEC</t>
  </si>
  <si>
    <t>UED.ktoe.LT.NMM.CEM.FANS.GENERIC.ELEC</t>
  </si>
  <si>
    <t>UED.ktoe.LT.NMM.CEM.LOW_ENTH.TOTAL.TOTAL</t>
  </si>
  <si>
    <t>UED.ktoe.LT.NMM.CEM.LOW_ENTH.THERM.DIESEL_LIQBIO</t>
  </si>
  <si>
    <t>UED.ktoe.LT.NMM.CEM.LOW_ENTH.THERM.NG_BIOGAS</t>
  </si>
  <si>
    <t>UED.ktoe.LT.NMM.CEM.LOW_ENTH.THERM.SOLAR_GEO</t>
  </si>
  <si>
    <t>UED.ktoe.LT.NMM.CEM.LOW_ENTH.HP.AMBIENT</t>
  </si>
  <si>
    <t>UED.ktoe.LT.NMM.CEM.LOW_ENTH.THERM.ELEC</t>
  </si>
  <si>
    <t>UED.ktoe.LT.NMM.CEM.GRINDING_RAW.MECH.ELEC</t>
  </si>
  <si>
    <t>UED.ktoe.LT.NMM.CEM.PREHEAT.TOTAL.TOTAL</t>
  </si>
  <si>
    <t>UED.ktoe.LT.NMM.CEM.PREHEAT.THERM.SOLIDS</t>
  </si>
  <si>
    <t>UED.ktoe.LT.NMM.CEM.PREHEAT.THERM.LPG</t>
  </si>
  <si>
    <t>UED.ktoe.LT.NMM.CEM.PREHEAT.THERM.DIESEL_LIQBIO</t>
  </si>
  <si>
    <t>UED.ktoe.LT.NMM.CEM.PREHEAT.THERM.RFO</t>
  </si>
  <si>
    <t>UED.ktoe.LT.NMM.CEM.PREHEAT.THERM.OTHER</t>
  </si>
  <si>
    <t>UED.ktoe.LT.NMM.CEM.PREHEAT.THERM.NG_BIOGAS</t>
  </si>
  <si>
    <t>UED.ktoe.LT.NMM.CEM.PREHEAT.THERM.BIOMASS_WASTE</t>
  </si>
  <si>
    <t>UED.ktoe.LT.NMM.CEM.KILN.TOTAL.TOTAL</t>
  </si>
  <si>
    <t>UED.ktoe.LT.NMM.CEM.KILN.THERM.SOLIDS</t>
  </si>
  <si>
    <t>UED.ktoe.LT.NMM.CEM.KILN.THERM.LPG</t>
  </si>
  <si>
    <t>UED.ktoe.LT.NMM.CEM.KILN.THERM.DIESEL_LIQBIO</t>
  </si>
  <si>
    <t>UED.ktoe.LT.NMM.CEM.KILN.THERM.RFO</t>
  </si>
  <si>
    <t>UED.ktoe.LT.NMM.CEM.KILN.THERM.OTHER</t>
  </si>
  <si>
    <t>UED.ktoe.LT.NMM.CEM.KILN.THERM.NG_BIOGAS</t>
  </si>
  <si>
    <t>UED.ktoe.LT.NMM.CEM.KILN.THERM.BIOMASS_WASTE</t>
  </si>
  <si>
    <t>UED.ktoe.LT.NMM.CEM.PRECAST.MECH.ELEC</t>
  </si>
  <si>
    <t>UED.ktoe.LT.NMM.CEM.PRECAST_STEAM.TOTAL.TOTAL</t>
  </si>
  <si>
    <t>UED.ktoe.LT.NMM.CEM.PRECAST_STEAM.STEAM.SOLIDS</t>
  </si>
  <si>
    <t>UED.ktoe.LT.NMM.CEM.PRECAST_STEAM.STEAM.RFG</t>
  </si>
  <si>
    <t>UED.ktoe.LT.NMM.CEM.PRECAST_STEAM.STEAM.LPG</t>
  </si>
  <si>
    <t>UED.ktoe.LT.NMM.CEM.PRECAST_STEAM.STEAM.DIESEL_LIQBIO</t>
  </si>
  <si>
    <t>UED.ktoe.LT.NMM.CEM.PRECAST_STEAM.STEAM.RFO</t>
  </si>
  <si>
    <t>UED.ktoe.LT.NMM.CEM.PRECAST_STEAM.STEAM.OTHER</t>
  </si>
  <si>
    <t>UED.ktoe.LT.NMM.CEM.PRECAST_STEAM.STEAM.NG_BIOGAS</t>
  </si>
  <si>
    <t>UED.ktoe.LT.NMM.CEM.PRECAST_STEAM.STEAM.DERIVED</t>
  </si>
  <si>
    <t>UED.ktoe.LT.NMM.CEM.PRECAST_STEAM.STEAM.BIOMASS_WASTE</t>
  </si>
  <si>
    <t>UED.ktoe.LT.NMM.CEM.PRECAST_STEAM.STEAM.STEAM_DISTR</t>
  </si>
  <si>
    <t>UED.ktoe.LT.NMM.CER.TOTAL.TOTAL.TOTAL</t>
  </si>
  <si>
    <t>UED.ktoe.LT.NMM.CER.LIGHT.GENERIC.ELEC</t>
  </si>
  <si>
    <t>UED.ktoe.LT.NMM.CER.AIRCOMP.GENERIC.ELEC</t>
  </si>
  <si>
    <t>UED.ktoe.LT.NMM.CER.MOTOR.GENERIC.ELEC</t>
  </si>
  <si>
    <t>UED.ktoe.LT.NMM.CER.FANS.GENERIC.ELEC</t>
  </si>
  <si>
    <t>UED.ktoe.LT.NMM.CER.LOW_ENTH.TOTAL.TOTAL</t>
  </si>
  <si>
    <t>UED.ktoe.LT.NMM.CER.LOW_ENTH.THERM.DIESEL_LIQBIO</t>
  </si>
  <si>
    <t>UED.ktoe.LT.NMM.CER.LOW_ENTH.THERM.NG_BIOGAS</t>
  </si>
  <si>
    <t>UED.ktoe.LT.NMM.CER.LOW_ENTH.THERM.SOLAR_GEO</t>
  </si>
  <si>
    <t>UED.ktoe.LT.NMM.CER.LOW_ENTH.HP.AMBIENT</t>
  </si>
  <si>
    <t>UED.ktoe.LT.NMM.CER.LOW_ENTH.THERM.ELEC</t>
  </si>
  <si>
    <t>UED.ktoe.LT.NMM.CER.MIXING.MECH.ELEC</t>
  </si>
  <si>
    <t>UED.ktoe.LT.NMM.CER.DRYING.TOTAL.TOTAL</t>
  </si>
  <si>
    <t>UED.ktoe.LT.NMM.CER.DRYING.THERM.SOLIDS</t>
  </si>
  <si>
    <t>UED.ktoe.LT.NMM.CER.DRYING.THERM.LPG</t>
  </si>
  <si>
    <t>UED.ktoe.LT.NMM.CER.DRYING.THERM.DIESEL_LIQBIO</t>
  </si>
  <si>
    <t>UED.ktoe.LT.NMM.CER.DRYING.THERM.RFO</t>
  </si>
  <si>
    <t>UED.ktoe.LT.NMM.CER.DRYING.THERM.NG_BIOGAS</t>
  </si>
  <si>
    <t>UED.ktoe.LT.NMM.CER.DRYING_STEAM.TOTAL.TOTAL</t>
  </si>
  <si>
    <t>UED.ktoe.LT.NMM.CER.DRYING_STEAM.STEAM.SOLIDS</t>
  </si>
  <si>
    <t>UED.ktoe.LT.NMM.CER.DRYING_STEAM.STEAM.RFG</t>
  </si>
  <si>
    <t>UED.ktoe.LT.NMM.CER.DRYING_STEAM.STEAM.LPG</t>
  </si>
  <si>
    <t>UED.ktoe.LT.NMM.CER.DRYING_STEAM.STEAM.DIESEL_LIQBIO</t>
  </si>
  <si>
    <t>UED.ktoe.LT.NMM.CER.DRYING_STEAM.STEAM.RFO</t>
  </si>
  <si>
    <t>UED.ktoe.LT.NMM.CER.DRYING_STEAM.STEAM.OTHER</t>
  </si>
  <si>
    <t>UED.ktoe.LT.NMM.CER.DRYING_STEAM.STEAM.NG_BIOGAS</t>
  </si>
  <si>
    <t>UED.ktoe.LT.NMM.CER.DRYING_STEAM.STEAM.DERIVED</t>
  </si>
  <si>
    <t>UED.ktoe.LT.NMM.CER.DRYING_STEAM.STEAM.BIOMASS_WASTE</t>
  </si>
  <si>
    <t>UED.ktoe.LT.NMM.CER.DRYING_STEAM.STEAM.STEAM_DISTR</t>
  </si>
  <si>
    <t>UED.ktoe.LT.NMM.CER.DRYING_MICROW.MICROW.ELEC</t>
  </si>
  <si>
    <t>UED.ktoe.LT.NMM.CER.KILN_THERM.TOTAL.TOTAL</t>
  </si>
  <si>
    <t>UED.ktoe.LT.NMM.CER.KILN_THERM.THERM.SOLIDS</t>
  </si>
  <si>
    <t>UED.ktoe.LT.NMM.CER.KILN_THERM.THERM.LPG</t>
  </si>
  <si>
    <t>UED.ktoe.LT.NMM.CER.KILN_THERM.THERM.DIESEL_LIQBIO</t>
  </si>
  <si>
    <t>UED.ktoe.LT.NMM.CER.KILN_THERM.THERM.RFO</t>
  </si>
  <si>
    <t>UED.ktoe.LT.NMM.CER.KILN_THERM.THERM.OTHER</t>
  </si>
  <si>
    <t>UED.ktoe.LT.NMM.CER.KILN_THERM.THERM.NG_BIOGAS</t>
  </si>
  <si>
    <t>UED.ktoe.LT.NMM.CER.KILN_THERM.THERM.BIOMASS_WASTE</t>
  </si>
  <si>
    <t>UED.ktoe.LT.NMM.CER.KILN_ELEC.ELEC.ELEC</t>
  </si>
  <si>
    <t>UED.ktoe.LT.NMM.CER.FINISHING.TOTAL.TOTAL</t>
  </si>
  <si>
    <t>UED.ktoe.LT.NMM.CER.FINISHING.THERM.SOLIDS</t>
  </si>
  <si>
    <t>UED.ktoe.LT.NMM.CER.FINISHING.THERM.LPG</t>
  </si>
  <si>
    <t>UED.ktoe.LT.NMM.CER.FINISHING.THERM.DIESEL_LIQBIO</t>
  </si>
  <si>
    <t>UED.ktoe.LT.NMM.CER.FINISHING.THERM.RFO</t>
  </si>
  <si>
    <t>UED.ktoe.LT.NMM.CER.FINISHING.THERM.NG_BIOGAS</t>
  </si>
  <si>
    <t>UED.ktoe.LT.NMM.CER.FINISHING_ELEC.ELEC.ELEC</t>
  </si>
  <si>
    <t>UED.ktoe.LT.NMM.GLASS.TOTAL.TOTAL.TOTAL</t>
  </si>
  <si>
    <t>UED.ktoe.LT.NMM.GLASS.LIGHT.GENERIC.ELEC</t>
  </si>
  <si>
    <t>UED.ktoe.LT.NMM.GLASS.AIRCOMP.GENERIC.ELEC</t>
  </si>
  <si>
    <t>UED.ktoe.LT.NMM.GLASS.MOTOR.GENERIC.ELEC</t>
  </si>
  <si>
    <t>UED.ktoe.LT.NMM.GLASS.FANS.GENERIC.ELEC</t>
  </si>
  <si>
    <t>UED.ktoe.LT.NMM.GLASS.LOW_ENTH.TOTAL.TOTAL</t>
  </si>
  <si>
    <t>UED.ktoe.LT.NMM.GLASS.LOW_ENTH.THERM.DIESEL_LIQBIO</t>
  </si>
  <si>
    <t>UED.ktoe.LT.NMM.GLASS.LOW_ENTH.THERM.NG_BIOGAS</t>
  </si>
  <si>
    <t>UED.ktoe.LT.NMM.GLASS.LOW_ENTH.THERM.SOLAR_GEO</t>
  </si>
  <si>
    <t>UED.ktoe.LT.NMM.GLASS.LOW_ENTH.HP.AMBIENT</t>
  </si>
  <si>
    <t>UED.ktoe.LT.NMM.GLASS.LOW_ENTH.THERM.ELEC</t>
  </si>
  <si>
    <t>UED.ktoe.LT.NMM.GLASS.MELTING.TOTAL.TOTAL</t>
  </si>
  <si>
    <t>UED.ktoe.LT.NMM.GLASS.MELTING.THERM.SOLIDS</t>
  </si>
  <si>
    <t>UED.ktoe.LT.NMM.GLASS.MELTING.THERM.LPG</t>
  </si>
  <si>
    <t>UED.ktoe.LT.NMM.GLASS.MELTING.THERM.DIESEL_LIQBIO</t>
  </si>
  <si>
    <t>UED.ktoe.LT.NMM.GLASS.MELTING.THERM.RFO</t>
  </si>
  <si>
    <t>UED.ktoe.LT.NMM.GLASS.MELTING.THERM.NG_BIOGAS</t>
  </si>
  <si>
    <t>UED.ktoe.LT.NMM.GLASS.MELTING_ELEC.ELEC.ELEC</t>
  </si>
  <si>
    <t>UED.ktoe.LT.NMM.GLASS.FORMING.ELEC.ELEC</t>
  </si>
  <si>
    <t>UED.ktoe.LT.NMM.GLASS.ANNEALING.TOTAL.TOTAL</t>
  </si>
  <si>
    <t>UED.ktoe.LT.NMM.GLASS.ANNEALING.THERM.SOLIDS</t>
  </si>
  <si>
    <t>UED.ktoe.LT.NMM.GLASS.ANNEALING.THERM.LPG</t>
  </si>
  <si>
    <t>UED.ktoe.LT.NMM.GLASS.ANNEALING.THERM.DIESEL_LIQBIO</t>
  </si>
  <si>
    <t>UED.ktoe.LT.NMM.GLASS.ANNEALING.THERM.RFO</t>
  </si>
  <si>
    <t>UED.ktoe.LT.NMM.GLASS.ANNEALING.THERM.NG_BIOGAS</t>
  </si>
  <si>
    <t>UED.ktoe.LT.NMM.GLASS.ANNEALING_ELEC.ELEC.ELEC</t>
  </si>
  <si>
    <t>UED.ktoe.LT.NMM.GLASS.FINISHING.ELEC.ELEC</t>
  </si>
  <si>
    <t>FUEL_EMI.ktCO2.LT.NMM.CEM.LIGHT.GENERIC.ELEC</t>
  </si>
  <si>
    <t>FUEL_EMI.ktCO2.LT.NMM.CEM.AIRCOMP.GENERIC.ELEC</t>
  </si>
  <si>
    <t>FUEL_EMI.ktCO2.LT.NMM.CEM.MOTOR.GENERIC.ELEC</t>
  </si>
  <si>
    <t>FUEL_EMI.ktCO2.LT.NMM.CEM.FANS.GENERIC.ELEC</t>
  </si>
  <si>
    <t>FUEL_EMI.ktCO2.LT.NMM.CEM.LOW_ENTH.TOTAL.TOTAL</t>
  </si>
  <si>
    <t>FUEL_EMI.ktCO2.LT.NMM.CEM.LOW_ENTH.THERM.DIESEL_LIQBIO</t>
  </si>
  <si>
    <t>FUEL_EMI.ktCO2.LT.NMM.CEM.LOW_ENTH.THERM.NG_BIOGAS</t>
  </si>
  <si>
    <t>FUEL_EMI.ktCO2.LT.NMM.CEM.LOW_ENTH.THERM.SOLAR_GEO</t>
  </si>
  <si>
    <t>FUEL_EMI.ktCO2.LT.NMM.CEM.LOW_ENTH.HP.AMBIENT</t>
  </si>
  <si>
    <t>FUEL_EMI.ktCO2.LT.NMM.CEM.LOW_ENTH.THERM.ELEC</t>
  </si>
  <si>
    <t>FUEL_EMI.ktCO2.LT.NMM.CEM.GRINDING_RAW.MECH.ELEC</t>
  </si>
  <si>
    <t>FUEL_EMI.ktCO2.LT.NMM.CEM.PREHEAT.TOTAL.TOTAL</t>
  </si>
  <si>
    <t>FUEL_EMI.ktCO2.LT.NMM.CEM.PREHEAT.THERM.SOLIDS</t>
  </si>
  <si>
    <t>FUEL_EMI.ktCO2.LT.NMM.CEM.PREHEAT.THERM.LPG</t>
  </si>
  <si>
    <t>FUEL_EMI.ktCO2.LT.NMM.CEM.PREHEAT.THERM.DIESEL_LIQBIO</t>
  </si>
  <si>
    <t>FUEL_EMI.ktCO2.LT.NMM.CEM.PREHEAT.THERM.RFO</t>
  </si>
  <si>
    <t>FUEL_EMI.ktCO2.LT.NMM.CEM.PREHEAT.THERM.OTHER</t>
  </si>
  <si>
    <t>FUEL_EMI.ktCO2.LT.NMM.CEM.PREHEAT.THERM.NG_BIOGAS</t>
  </si>
  <si>
    <t>FUEL_EMI.ktCO2.LT.NMM.CEM.PREHEAT.THERM.BIOMASS_WASTE</t>
  </si>
  <si>
    <t>FUEL_EMI.ktCO2.LT.NMM.CEM.KILN.TOTAL.TOTAL</t>
  </si>
  <si>
    <t>FUEL_EMI.ktCO2.LT.NMM.CEM.KILN.THERM.SOLIDS</t>
  </si>
  <si>
    <t>FUEL_EMI.ktCO2.LT.NMM.CEM.KILN.THERM.LPG</t>
  </si>
  <si>
    <t>FUEL_EMI.ktCO2.LT.NMM.CEM.KILN.THERM.DIESEL_LIQBIO</t>
  </si>
  <si>
    <t>FUEL_EMI.ktCO2.LT.NMM.CEM.KILN.THERM.RFO</t>
  </si>
  <si>
    <t>FUEL_EMI.ktCO2.LT.NMM.CEM.KILN.THERM.OTHER</t>
  </si>
  <si>
    <t>FUEL_EMI.ktCO2.LT.NMM.CEM.KILN.THERM.NG_BIOGAS</t>
  </si>
  <si>
    <t>FUEL_EMI.ktCO2.LT.NMM.CEM.KILN.THERM.BIOMASS_WASTE</t>
  </si>
  <si>
    <t>FUEL_EMI.ktCO2.LT.NMM.CEM.PRECAST.MECH.ELEC</t>
  </si>
  <si>
    <t>FUEL_EMI.ktCO2.LT.NMM.CEM.PRECAST_STEAM.TOTAL.TOTAL</t>
  </si>
  <si>
    <t>FUEL_EMI.ktCO2.LT.NMM.CEM.PRECAST_STEAM.STEAM.SOLIDS</t>
  </si>
  <si>
    <t>FUEL_EMI.ktCO2.LT.NMM.CEM.PRECAST_STEAM.STEAM.RFG</t>
  </si>
  <si>
    <t>FUEL_EMI.ktCO2.LT.NMM.CEM.PRECAST_STEAM.STEAM.LPG</t>
  </si>
  <si>
    <t>FUEL_EMI.ktCO2.LT.NMM.CEM.PRECAST_STEAM.STEAM.DIESEL_LIQBIO</t>
  </si>
  <si>
    <t>FUEL_EMI.ktCO2.LT.NMM.CEM.PRECAST_STEAM.STEAM.RFO</t>
  </si>
  <si>
    <t>FUEL_EMI.ktCO2.LT.NMM.CEM.PRECAST_STEAM.STEAM.OTHER</t>
  </si>
  <si>
    <t>FUEL_EMI.ktCO2.LT.NMM.CEM.PRECAST_STEAM.STEAM.NG_BIOGAS</t>
  </si>
  <si>
    <t>FUEL_EMI.ktCO2.LT.NMM.CEM.PRECAST_STEAM.STEAM.DERIVED</t>
  </si>
  <si>
    <t>FUEL_EMI.ktCO2.LT.NMM.CEM.PRECAST_STEAM.STEAM.BIOMASS_WASTE</t>
  </si>
  <si>
    <t>FUEL_EMI.ktCO2.LT.NMM.CEM.PRECAST_STEAM.STEAM.STEAM_DISTR</t>
  </si>
  <si>
    <t>PROCESS_EMI.ktCO2.LT.NMM.CEM</t>
  </si>
  <si>
    <t>FUEL_EMI.ktCO2.LT.NMM.CER.LIGHT.GENERIC.ELEC</t>
  </si>
  <si>
    <t>FUEL_EMI.ktCO2.LT.NMM.CER.AIRCOMP.GENERIC.ELEC</t>
  </si>
  <si>
    <t>FUEL_EMI.ktCO2.LT.NMM.CER.MOTOR.GENERIC.ELEC</t>
  </si>
  <si>
    <t>FUEL_EMI.ktCO2.LT.NMM.CER.FANS.GENERIC.ELEC</t>
  </si>
  <si>
    <t>FUEL_EMI.ktCO2.LT.NMM.CER.LOW_ENTH.TOTAL.TOTAL</t>
  </si>
  <si>
    <t>FUEL_EMI.ktCO2.LT.NMM.CER.LOW_ENTH.THERM.DIESEL_LIQBIO</t>
  </si>
  <si>
    <t>FUEL_EMI.ktCO2.LT.NMM.CER.LOW_ENTH.THERM.NG_BIOGAS</t>
  </si>
  <si>
    <t>FUEL_EMI.ktCO2.LT.NMM.CER.LOW_ENTH.THERM.SOLAR_GEO</t>
  </si>
  <si>
    <t>FUEL_EMI.ktCO2.LT.NMM.CER.LOW_ENTH.HP.AMBIENT</t>
  </si>
  <si>
    <t>FUEL_EMI.ktCO2.LT.NMM.CER.LOW_ENTH.THERM.ELEC</t>
  </si>
  <si>
    <t>FUEL_EMI.ktCO2.LT.NMM.CER.MIXING.MECH.ELEC</t>
  </si>
  <si>
    <t>FUEL_EMI.ktCO2.LT.NMM.CER.DRYING.TOTAL.TOTAL</t>
  </si>
  <si>
    <t>FUEL_EMI.ktCO2.LT.NMM.CER.DRYING.THERM.SOLIDS</t>
  </si>
  <si>
    <t>FUEL_EMI.ktCO2.LT.NMM.CER.DRYING.THERM.LPG</t>
  </si>
  <si>
    <t>FUEL_EMI.ktCO2.LT.NMM.CER.DRYING.THERM.DIESEL_LIQBIO</t>
  </si>
  <si>
    <t>FUEL_EMI.ktCO2.LT.NMM.CER.DRYING.THERM.RFO</t>
  </si>
  <si>
    <t>FUEL_EMI.ktCO2.LT.NMM.CER.DRYING.THERM.NG_BIOGAS</t>
  </si>
  <si>
    <t>FUEL_EMI.ktCO2.LT.NMM.CER.DRYING_STEAM.TOTAL.TOTAL</t>
  </si>
  <si>
    <t>FUEL_EMI.ktCO2.LT.NMM.CER.DRYING_STEAM.STEAM.SOLIDS</t>
  </si>
  <si>
    <t>FUEL_EMI.ktCO2.LT.NMM.CER.DRYING_STEAM.STEAM.RFG</t>
  </si>
  <si>
    <t>FUEL_EMI.ktCO2.LT.NMM.CER.DRYING_STEAM.STEAM.LPG</t>
  </si>
  <si>
    <t>FUEL_EMI.ktCO2.LT.NMM.CER.DRYING_STEAM.STEAM.DIESEL_LIQBIO</t>
  </si>
  <si>
    <t>FUEL_EMI.ktCO2.LT.NMM.CER.DRYING_STEAM.STEAM.RFO</t>
  </si>
  <si>
    <t>FUEL_EMI.ktCO2.LT.NMM.CER.DRYING_STEAM.STEAM.OTHER</t>
  </si>
  <si>
    <t>FUEL_EMI.ktCO2.LT.NMM.CER.DRYING_STEAM.STEAM.NG_BIOGAS</t>
  </si>
  <si>
    <t>FUEL_EMI.ktCO2.LT.NMM.CER.DRYING_STEAM.STEAM.DERIVED</t>
  </si>
  <si>
    <t>FUEL_EMI.ktCO2.LT.NMM.CER.DRYING_STEAM.STEAM.BIOMASS_WASTE</t>
  </si>
  <si>
    <t>FUEL_EMI.ktCO2.LT.NMM.CER.DRYING_STEAM.STEAM.STEAM_DISTR</t>
  </si>
  <si>
    <t>FUEL_EMI.ktCO2.LT.NMM.CER.DRYING_MICROW.MICROW.ELEC</t>
  </si>
  <si>
    <t>FUEL_EMI.ktCO2.LT.NMM.CER.KILN_THERM.TOTAL.TOTAL</t>
  </si>
  <si>
    <t>FUEL_EMI.ktCO2.LT.NMM.CER.KILN_THERM.THERM.SOLIDS</t>
  </si>
  <si>
    <t>FUEL_EMI.ktCO2.LT.NMM.CER.KILN_THERM.THERM.LPG</t>
  </si>
  <si>
    <t>FUEL_EMI.ktCO2.LT.NMM.CER.KILN_THERM.THERM.DIESEL_LIQBIO</t>
  </si>
  <si>
    <t>FUEL_EMI.ktCO2.LT.NMM.CER.KILN_THERM.THERM.RFO</t>
  </si>
  <si>
    <t>FUEL_EMI.ktCO2.LT.NMM.CER.KILN_THERM.THERM.OTHER</t>
  </si>
  <si>
    <t>FUEL_EMI.ktCO2.LT.NMM.CER.KILN_THERM.THERM.NG_BIOGAS</t>
  </si>
  <si>
    <t>FUEL_EMI.ktCO2.LT.NMM.CER.KILN_THERM.THERM.BIOMASS_WASTE</t>
  </si>
  <si>
    <t>FUEL_EMI.ktCO2.LT.NMM.CER.KILN_ELEC.ELEC.ELEC</t>
  </si>
  <si>
    <t>FUEL_EMI.ktCO2.LT.NMM.CER.FINISHING.TOTAL.TOTAL</t>
  </si>
  <si>
    <t>FUEL_EMI.ktCO2.LT.NMM.CER.FINISHING.THERM.SOLIDS</t>
  </si>
  <si>
    <t>FUEL_EMI.ktCO2.LT.NMM.CER.FINISHING.THERM.LPG</t>
  </si>
  <si>
    <t>FUEL_EMI.ktCO2.LT.NMM.CER.FINISHING.THERM.DIESEL_LIQBIO</t>
  </si>
  <si>
    <t>FUEL_EMI.ktCO2.LT.NMM.CER.FINISHING.THERM.RFO</t>
  </si>
  <si>
    <t>FUEL_EMI.ktCO2.LT.NMM.CER.FINISHING.THERM.NG_BIOGAS</t>
  </si>
  <si>
    <t>FUEL_EMI.ktCO2.LT.NMM.CER.FINISHING_ELEC.ELEC.ELEC</t>
  </si>
  <si>
    <t>PROCESS_EMI.ktCO2.LT.NMM.CER</t>
  </si>
  <si>
    <t>FUEL_EMI.ktCO2.LT.NMM.GLASS.LIGHT.GENERIC.ELEC</t>
  </si>
  <si>
    <t>FUEL_EMI.ktCO2.LT.NMM.GLASS.AIRCOMP.GENERIC.ELEC</t>
  </si>
  <si>
    <t>FUEL_EMI.ktCO2.LT.NMM.GLASS.MOTOR.GENERIC.ELEC</t>
  </si>
  <si>
    <t>FUEL_EMI.ktCO2.LT.NMM.GLASS.FANS.GENERIC.ELEC</t>
  </si>
  <si>
    <t>FUEL_EMI.ktCO2.LT.NMM.GLASS.LOW_ENTH.TOTAL.TOTAL</t>
  </si>
  <si>
    <t>FUEL_EMI.ktCO2.LT.NMM.GLASS.LOW_ENTH.THERM.DIESEL_LIQBIO</t>
  </si>
  <si>
    <t>FUEL_EMI.ktCO2.LT.NMM.GLASS.LOW_ENTH.THERM.NG_BIOGAS</t>
  </si>
  <si>
    <t>FUEL_EMI.ktCO2.LT.NMM.GLASS.LOW_ENTH.THERM.SOLAR_GEO</t>
  </si>
  <si>
    <t>FUEL_EMI.ktCO2.LT.NMM.GLASS.LOW_ENTH.HP.AMBIENT</t>
  </si>
  <si>
    <t>FUEL_EMI.ktCO2.LT.NMM.GLASS.LOW_ENTH.THERM.ELEC</t>
  </si>
  <si>
    <t>FUEL_EMI.ktCO2.LT.NMM.GLASS.MELTING.TOTAL.TOTAL</t>
  </si>
  <si>
    <t>FUEL_EMI.ktCO2.LT.NMM.GLASS.MELTING.THERM.SOLIDS</t>
  </si>
  <si>
    <t>FUEL_EMI.ktCO2.LT.NMM.GLASS.MELTING.THERM.LPG</t>
  </si>
  <si>
    <t>FUEL_EMI.ktCO2.LT.NMM.GLASS.MELTING.THERM.DIESEL_LIQBIO</t>
  </si>
  <si>
    <t>FUEL_EMI.ktCO2.LT.NMM.GLASS.MELTING.THERM.RFO</t>
  </si>
  <si>
    <t>FUEL_EMI.ktCO2.LT.NMM.GLASS.MELTING.THERM.NG_BIOGAS</t>
  </si>
  <si>
    <t>FUEL_EMI.ktCO2.LT.NMM.GLASS.MELTING_ELEC.ELEC.ELEC</t>
  </si>
  <si>
    <t>FUEL_EMI.ktCO2.LT.NMM.GLASS.FORMING.ELEC.ELEC</t>
  </si>
  <si>
    <t>FUEL_EMI.ktCO2.LT.NMM.GLASS.ANNEALING.TOTAL.TOTAL</t>
  </si>
  <si>
    <t>FUEL_EMI.ktCO2.LT.NMM.GLASS.ANNEALING.THERM.SOLIDS</t>
  </si>
  <si>
    <t>FUEL_EMI.ktCO2.LT.NMM.GLASS.ANNEALING.THERM.LPG</t>
  </si>
  <si>
    <t>FUEL_EMI.ktCO2.LT.NMM.GLASS.ANNEALING.THERM.DIESEL_LIQBIO</t>
  </si>
  <si>
    <t>FUEL_EMI.ktCO2.LT.NMM.GLASS.ANNEALING.THERM.RFO</t>
  </si>
  <si>
    <t>FUEL_EMI.ktCO2.LT.NMM.GLASS.ANNEALING.THERM.NG_BIOGAS</t>
  </si>
  <si>
    <t>FUEL_EMI.ktCO2.LT.NMM.GLASS.ANNEALING_ELEC.ELEC.ELEC</t>
  </si>
  <si>
    <t>FUEL_EMI.ktCO2.LT.NMM.GLASS.FINISHING.ELEC.ELEC</t>
  </si>
  <si>
    <t>PROCESS_EMI.ktCO2.LT.NMM.GLASS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</si>
  <si>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</si>
  <si>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</si>
  <si>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</si>
  <si>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</si>
  <si>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</si>
  <si>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VA.Meuro2015.LT.PPA.PULP</t>
  </si>
  <si>
    <t>VA.Meuro2015.LT.PPA.PAPER</t>
  </si>
  <si>
    <t>VA.Meuro2015.LT.PPA.PRINT</t>
  </si>
  <si>
    <t>Pulp production (kt)</t>
  </si>
  <si>
    <t>OUTPUT.kt.LT.PPA.PULP</t>
  </si>
  <si>
    <t>Paper production  (kt)</t>
  </si>
  <si>
    <t>OUTPUT.kt.LT.PPA.PAPER</t>
  </si>
  <si>
    <t>Printing and media reproduction (kt paper eq.)</t>
  </si>
  <si>
    <t>OUTPUT.kt.LT.PPA.PRINT</t>
  </si>
  <si>
    <t>CAP.kt.LT.PPA.PULP</t>
  </si>
  <si>
    <t>CAP.kt.LT.PPA.PAPER</t>
  </si>
  <si>
    <t>CAP.kt.LT.PPA.PRINT</t>
  </si>
  <si>
    <t>NEWCAP.kt.LT.PPA.PULP</t>
  </si>
  <si>
    <t>NEWCAP.kt.LT.PPA.PAPER</t>
  </si>
  <si>
    <t>NEWCAP.kt.LT.PPA.PRINT</t>
  </si>
  <si>
    <t>FEC.ktoe.LT.PPA.TOTAL.TOTAL.TOTAL.TOTAL</t>
  </si>
  <si>
    <t>FEC.ktoe.LT.PPA.TOTAL.TOTAL.TOTAL.SOLIDS</t>
  </si>
  <si>
    <t>FEC.ktoe.LT.PPA.TOTAL.TOTAL.TOTAL.RFG</t>
  </si>
  <si>
    <t>FEC.ktoe.LT.PPA.TOTAL.TOTAL.TOTAL.LPG</t>
  </si>
  <si>
    <t>FEC.ktoe.LT.PPA.TOTAL.TOTAL.TOTAL.DIESEL</t>
  </si>
  <si>
    <t>FEC.ktoe.LT.PPA.TOTAL.TOTAL.TOTAL.RFO</t>
  </si>
  <si>
    <t>FEC.ktoe.LT.PPA.TOTAL.TOTAL.TOTAL.OTHER</t>
  </si>
  <si>
    <t>FEC.ktoe.LT.PPA.TOTAL.TOTAL.TOTAL.NG</t>
  </si>
  <si>
    <t>FEC.ktoe.LT.PPA.TOTAL.TOTAL.TOTAL.DERIVED</t>
  </si>
  <si>
    <t>FEC.ktoe.LT.PPA.TOTAL.TOTAL.TOTAL.BIOMASS_WASTE</t>
  </si>
  <si>
    <t>FEC.ktoe.LT.PPA.TOTAL.TOTAL.TOTAL.BIOGAS</t>
  </si>
  <si>
    <t>FEC.ktoe.LT.PPA.TOTAL.TOTAL.TOTAL.LIQBIO</t>
  </si>
  <si>
    <t>FEC.ktoe.LT.PPA.TOTAL.TOTAL.TOTAL.SOLAR</t>
  </si>
  <si>
    <t>FEC.ktoe.LT.PPA.TOTAL.TOTAL.TOTAL.GEO</t>
  </si>
  <si>
    <t>FEC.ktoe.LT.PPA.TOTAL.TOTAL.TOTAL.AMBIENT</t>
  </si>
  <si>
    <t>FEC.ktoe.LT.PPA.TOTAL.TOTAL.TOTAL.STEAM_DISTR</t>
  </si>
  <si>
    <t>FEC.ktoe.LT.PPA.TOTAL.TOTAL.TOTAL.ELEC</t>
  </si>
  <si>
    <t>FEC.ktoe.LT.PPA.PULP.TOTAL.TOTAL.TOTAL</t>
  </si>
  <si>
    <t>FEC.ktoe.LT.PPA.PULP.LIGHT.GENERIC.ELEC</t>
  </si>
  <si>
    <t>FEC.ktoe.LT.PPA.PULP.AIRCOMP.GENERIC.ELEC</t>
  </si>
  <si>
    <t>FEC.ktoe.LT.PPA.PULP.MOTOR.GENERIC.ELEC</t>
  </si>
  <si>
    <t>FEC.ktoe.LT.PPA.PULP.FANS.GENERIC.ELEC</t>
  </si>
  <si>
    <t>FEC.ktoe.LT.PPA.PULP.LOW_ENTH.TOTAL.TOTAL</t>
  </si>
  <si>
    <t>FEC.ktoe.LT.PPA.PULP.LOW_ENTH.THERM.DIESEL_LIQBIO</t>
  </si>
  <si>
    <t>FEC.ktoe.LT.PPA.PULP.LOW_ENTH.THERM.NG_BIOGAS</t>
  </si>
  <si>
    <t>FEC.ktoe.LT.PPA.PULP.LOW_ENTH.THERM.SOLAR_GEO</t>
  </si>
  <si>
    <t>FEC.ktoe.LT.PPA.PULP.LOW_ENTH.HP.AMBIENT</t>
  </si>
  <si>
    <t>FEC.ktoe.LT.PPA.PULP.LOW_ENTH.THERM.ELEC</t>
  </si>
  <si>
    <t>Pulp: Wood preparation, grinding</t>
  </si>
  <si>
    <t>FEC.ktoe.LT.PPA.PULP.PREPARATION.MECH.ELEC</t>
  </si>
  <si>
    <t>Pulp: Pulping</t>
  </si>
  <si>
    <t>Pulp: Pulping thermal</t>
  </si>
  <si>
    <t>FEC.ktoe.LT.PPA.PULP.PULPING.TOTAL.TOTAL</t>
  </si>
  <si>
    <t>FEC.ktoe.LT.PPA.PULP.PULPING.STEAM.SOLIDS</t>
  </si>
  <si>
    <t>FEC.ktoe.LT.PPA.PULP.PULPING.STEAM.RFG</t>
  </si>
  <si>
    <t>FEC.ktoe.LT.PPA.PULP.PULPING.STEAM.LPG</t>
  </si>
  <si>
    <t>FEC.ktoe.LT.PPA.PULP.PULPING.STEAM.DIESEL_LIQBIO</t>
  </si>
  <si>
    <t>FEC.ktoe.LT.PPA.PULP.PULPING.STEAM.RFO</t>
  </si>
  <si>
    <t>FEC.ktoe.LT.PPA.PULP.PULPING.STEAM.OTHER</t>
  </si>
  <si>
    <t>FEC.ktoe.LT.PPA.PULP.PULPING.STEAM.NG_BIOGAS</t>
  </si>
  <si>
    <t>FEC.ktoe.LT.PPA.PULP.PULPING.STEAM.DERIVED</t>
  </si>
  <si>
    <t>FEC.ktoe.LT.PPA.PULP.PULPING.STEAM.BIOMASS_WASTE</t>
  </si>
  <si>
    <t>FEC.ktoe.LT.PPA.PULP.PULPING.STEAM.STEAM_DISTR</t>
  </si>
  <si>
    <t>Pulp: Pulping electric</t>
  </si>
  <si>
    <t>FEC.ktoe.LT.PPA.PULP.PULPING_MECH.MECH.ELEC</t>
  </si>
  <si>
    <t>Pulp: Cleaning</t>
  </si>
  <si>
    <t>FEC.ktoe.LT.PPA.PULP.BLEACHING.THERM.ELEC</t>
  </si>
  <si>
    <t>FEC.ktoe.LT.PPA.PAPER.TOTAL.TOTAL.TOTAL</t>
  </si>
  <si>
    <t>FEC.ktoe.LT.PPA.PAPER.LIGHT.GENERIC.ELEC</t>
  </si>
  <si>
    <t>FEC.ktoe.LT.PPA.PAPER.AIRCOMP.GENERIC.ELEC</t>
  </si>
  <si>
    <t>FEC.ktoe.LT.PPA.PAPER.MOTOR.GENERIC.ELEC</t>
  </si>
  <si>
    <t>FEC.ktoe.LT.PPA.PAPER.FANS.GENERIC.ELEC</t>
  </si>
  <si>
    <t>FEC.ktoe.LT.PPA.PAPER.LOW_ENTH.TOTAL.TOTAL</t>
  </si>
  <si>
    <t>FEC.ktoe.LT.PPA.PAPER.LOW_ENTH.THERM.DIESEL_LIQBIO</t>
  </si>
  <si>
    <t>FEC.ktoe.LT.PPA.PAPER.LOW_ENTH.THERM.NG_BIOGAS</t>
  </si>
  <si>
    <t>FEC.ktoe.LT.PPA.PAPER.LOW_ENTH.THERM.SOLAR_GEO</t>
  </si>
  <si>
    <t>FEC.ktoe.LT.PPA.PAPER.LOW_ENTH.HP.AMBIENT</t>
  </si>
  <si>
    <t>FEC.ktoe.LT.PPA.PAPER.LOW_ENTH.THERM.ELEC</t>
  </si>
  <si>
    <t>Paper: Stock preparation</t>
  </si>
  <si>
    <t>Paper: Stock preparation - Thermal</t>
  </si>
  <si>
    <t>FEC.ktoe.LT.PPA.PAPER.PREPARATION.TOTAL.TOTAL</t>
  </si>
  <si>
    <t>FEC.ktoe.LT.PPA.PAPER.PREPARATION.THERM.SOLIDS</t>
  </si>
  <si>
    <t>FEC.ktoe.LT.PPA.PAPER.PREPARATION.THERM.RFG</t>
  </si>
  <si>
    <t>FEC.ktoe.LT.PPA.PAPER.PREPARATION.THERM.LPG</t>
  </si>
  <si>
    <t>FEC.ktoe.LT.PPA.PAPER.PREPARATION.THERM.DIESEL_LIQBIO</t>
  </si>
  <si>
    <t>FEC.ktoe.LT.PPA.PAPER.PREPARATION.THERM.RFO</t>
  </si>
  <si>
    <t>FEC.ktoe.LT.PPA.PAPER.PREPARATION.THERM.OTHER</t>
  </si>
  <si>
    <t>FEC.ktoe.LT.PPA.PAPER.PREPARATION.THERM.NG_BIOGAS</t>
  </si>
  <si>
    <t>FEC.ktoe.LT.PPA.PAPER.PREPARATION.THERM.DERIVED</t>
  </si>
  <si>
    <t>FEC.ktoe.LT.PPA.PAPER.PREPARATION.THERM.BIOMASS_WASTE</t>
  </si>
  <si>
    <t>FEC.ktoe.LT.PPA.PAPER.PREPARATION.THERM.STEAM_DISTR</t>
  </si>
  <si>
    <t>Paper: Stock preparation - Mechanical</t>
  </si>
  <si>
    <t>FEC.ktoe.LT.PPA.PAPER.PREPARATION_ELEC.MECH.ELEC</t>
  </si>
  <si>
    <t>Paper: Paper machine</t>
  </si>
  <si>
    <t>Paper: Paper machine - Steam use</t>
  </si>
  <si>
    <t>FEC.ktoe.LT.PPA.PAPER.PAPER_MACHINE.TOTAL.TOTAL</t>
  </si>
  <si>
    <t>FEC.ktoe.LT.PPA.PAPER.PAPER_MACHINE.STEAM.SOLIDS</t>
  </si>
  <si>
    <t>FEC.ktoe.LT.PPA.PAPER.PAPER_MACHINE.STEAM.RFG</t>
  </si>
  <si>
    <t>FEC.ktoe.LT.PPA.PAPER.PAPER_MACHINE.STEAM.LPG</t>
  </si>
  <si>
    <t>FEC.ktoe.LT.PPA.PAPER.PAPER_MACHINE.STEAM.DIESEL_LIQBIO</t>
  </si>
  <si>
    <t>FEC.ktoe.LT.PPA.PAPER.PAPER_MACHINE.STEAM.RFO</t>
  </si>
  <si>
    <t>FEC.ktoe.LT.PPA.PAPER.PAPER_MACHINE.STEAM.OTHER</t>
  </si>
  <si>
    <t>FEC.ktoe.LT.PPA.PAPER.PAPER_MACHINE.STEAM.NG_BIOGAS</t>
  </si>
  <si>
    <t>FEC.ktoe.LT.PPA.PAPER.PAPER_MACHINE.STEAM.DERIVED</t>
  </si>
  <si>
    <t>FEC.ktoe.LT.PPA.PAPER.PAPER_MACHINE.STEAM.BIOMASS_WASTE</t>
  </si>
  <si>
    <t>FEC.ktoe.LT.PPA.PAPER.PAPER_MACHINE.STEAM.STEAM_DISTR</t>
  </si>
  <si>
    <t>Paper: Paper machine - Electricity</t>
  </si>
  <si>
    <t>FEC.ktoe.LT.PPA.PAPER.PAPER_MACHINE_ELEC.ELEC.ELEC</t>
  </si>
  <si>
    <t>Paper: Product finishing</t>
  </si>
  <si>
    <t>Paper: Product finishing - Steam use</t>
  </si>
  <si>
    <t>FEC.ktoe.LT.PPA.PAPER.FINISHING.TOTAL.TOTAL</t>
  </si>
  <si>
    <t>FEC.ktoe.LT.PPA.PAPER.FINISHING.STEAM.SOLIDS</t>
  </si>
  <si>
    <t>FEC.ktoe.LT.PPA.PAPER.FINISHING.STEAM.RFG</t>
  </si>
  <si>
    <t>FEC.ktoe.LT.PPA.PAPER.FINISHING.STEAM.LPG</t>
  </si>
  <si>
    <t>FEC.ktoe.LT.PPA.PAPER.FINISHING.STEAM.DIESEL_LIQBIO</t>
  </si>
  <si>
    <t>FEC.ktoe.LT.PPA.PAPER.FINISHING.STEAM.RFO</t>
  </si>
  <si>
    <t>FEC.ktoe.LT.PPA.PAPER.FINISHING.STEAM.OTHER</t>
  </si>
  <si>
    <t>FEC.ktoe.LT.PPA.PAPER.FINISHING.STEAM.NG_BIOGAS</t>
  </si>
  <si>
    <t>FEC.ktoe.LT.PPA.PAPER.FINISHING.STEAM.DERIVED</t>
  </si>
  <si>
    <t>FEC.ktoe.LT.PPA.PAPER.FINISHING.STEAM.BIOMASS_WASTE</t>
  </si>
  <si>
    <t>FEC.ktoe.LT.PPA.PAPER.FINISHING.STEAM.STEAM_DISTR</t>
  </si>
  <si>
    <t>Paper: Product finishing - Electricity</t>
  </si>
  <si>
    <t>FEC.ktoe.LT.PPA.PAPER.FINISHING_ELEC.ELEC.ELEC</t>
  </si>
  <si>
    <t>FEC.ktoe.LT.PPA.PRINT.TOTAL.TOTAL.TOTAL</t>
  </si>
  <si>
    <t>FEC.ktoe.LT.PPA.PRINT.LIGHT.GENERIC.ELEC</t>
  </si>
  <si>
    <t>FEC.ktoe.LT.PPA.PRINT.AIRCOMP.GENERIC.ELEC</t>
  </si>
  <si>
    <t>FEC.ktoe.LT.PPA.PRINT.MOTOR.GENERIC.ELEC</t>
  </si>
  <si>
    <t>FEC.ktoe.LT.PPA.PRINT.FANS.GENERIC.ELEC</t>
  </si>
  <si>
    <t>FEC.ktoe.LT.PPA.PRINT.LOW_ENTH.TOTAL.TOTAL</t>
  </si>
  <si>
    <t>FEC.ktoe.LT.PPA.PRINT.LOW_ENTH.THERM.DIESEL_LIQBIO</t>
  </si>
  <si>
    <t>FEC.ktoe.LT.PPA.PRINT.LOW_ENTH.THERM.NG_BIOGAS</t>
  </si>
  <si>
    <t>FEC.ktoe.LT.PPA.PRINT.LOW_ENTH.THERM.SOLAR_GEO</t>
  </si>
  <si>
    <t>FEC.ktoe.LT.PPA.PRINT.LOW_ENTH.HP.AMBIENT</t>
  </si>
  <si>
    <t>FEC.ktoe.LT.PPA.PRINT.LOW_ENTH.THERM.ELEC</t>
  </si>
  <si>
    <t>Printing and publishing</t>
  </si>
  <si>
    <t>FEC.ktoe.LT.PPA.PRINT.PRINTING.MECH.ELEC</t>
  </si>
  <si>
    <t>UED.ktoe.LT.PPA.PULP.TOTAL.TOTAL.TOTAL</t>
  </si>
  <si>
    <t>UED.ktoe.LT.PPA.PULP.LIGHT.GENERIC.ELEC</t>
  </si>
  <si>
    <t>UED.ktoe.LT.PPA.PULP.AIRCOMP.GENERIC.ELEC</t>
  </si>
  <si>
    <t>UED.ktoe.LT.PPA.PULP.MOTOR.GENERIC.ELEC</t>
  </si>
  <si>
    <t>UED.ktoe.LT.PPA.PULP.FANS.GENERIC.ELEC</t>
  </si>
  <si>
    <t>UED.ktoe.LT.PPA.PULP.LOW_ENTH.TOTAL.TOTAL</t>
  </si>
  <si>
    <t>UED.ktoe.LT.PPA.PULP.LOW_ENTH.THERM.DIESEL_LIQBIO</t>
  </si>
  <si>
    <t>UED.ktoe.LT.PPA.PULP.LOW_ENTH.THERM.NG_BIOGAS</t>
  </si>
  <si>
    <t>UED.ktoe.LT.PPA.PULP.LOW_ENTH.THERM.SOLAR_GEO</t>
  </si>
  <si>
    <t>UED.ktoe.LT.PPA.PULP.LOW_ENTH.HP.AMBIENT</t>
  </si>
  <si>
    <t>UED.ktoe.LT.PPA.PULP.LOW_ENTH.THERM.ELEC</t>
  </si>
  <si>
    <t>UED.ktoe.LT.PPA.PULP.PREPARATION.MECH.ELEC</t>
  </si>
  <si>
    <t>UED.ktoe.LT.PPA.PULP.PULPING.TOTAL.TOTAL</t>
  </si>
  <si>
    <t>UED.ktoe.LT.PPA.PULP.PULPING.STEAM.SOLIDS</t>
  </si>
  <si>
    <t>UED.ktoe.LT.PPA.PULP.PULPING.STEAM.RFG</t>
  </si>
  <si>
    <t>UED.ktoe.LT.PPA.PULP.PULPING.STEAM.LPG</t>
  </si>
  <si>
    <t>UED.ktoe.LT.PPA.PULP.PULPING.STEAM.DIESEL_LIQBIO</t>
  </si>
  <si>
    <t>UED.ktoe.LT.PPA.PULP.PULPING.STEAM.RFO</t>
  </si>
  <si>
    <t>UED.ktoe.LT.PPA.PULP.PULPING.STEAM.OTHER</t>
  </si>
  <si>
    <t>UED.ktoe.LT.PPA.PULP.PULPING.STEAM.NG_BIOGAS</t>
  </si>
  <si>
    <t>UED.ktoe.LT.PPA.PULP.PULPING.STEAM.DERIVED</t>
  </si>
  <si>
    <t>UED.ktoe.LT.PPA.PULP.PULPING.STEAM.BIOMASS_WASTE</t>
  </si>
  <si>
    <t>UED.ktoe.LT.PPA.PULP.PULPING.STEAM.STEAM_DISTR</t>
  </si>
  <si>
    <t>UED.ktoe.LT.PPA.PULP.PULPING_MECH.MECH.ELEC</t>
  </si>
  <si>
    <t>UED.ktoe.LT.PPA.PULP.BLEACHING.THERM.ELEC</t>
  </si>
  <si>
    <t>UED.ktoe.LT.PPA.PAPER.TOTAL.TOTAL.TOTAL</t>
  </si>
  <si>
    <t>UED.ktoe.LT.PPA.PAPER.LIGHT.GENERIC.ELEC</t>
  </si>
  <si>
    <t>UED.ktoe.LT.PPA.PAPER.AIRCOMP.GENERIC.ELEC</t>
  </si>
  <si>
    <t>UED.ktoe.LT.PPA.PAPER.MOTOR.GENERIC.ELEC</t>
  </si>
  <si>
    <t>UED.ktoe.LT.PPA.PAPER.FANS.GENERIC.ELEC</t>
  </si>
  <si>
    <t>UED.ktoe.LT.PPA.PAPER.LOW_ENTH.TOTAL.TOTAL</t>
  </si>
  <si>
    <t>UED.ktoe.LT.PPA.PAPER.LOW_ENTH.THERM.DIESEL_LIQBIO</t>
  </si>
  <si>
    <t>UED.ktoe.LT.PPA.PAPER.LOW_ENTH.THERM.NG_BIOGAS</t>
  </si>
  <si>
    <t>UED.ktoe.LT.PPA.PAPER.LOW_ENTH.THERM.SOLAR_GEO</t>
  </si>
  <si>
    <t>UED.ktoe.LT.PPA.PAPER.LOW_ENTH.HP.AMBIENT</t>
  </si>
  <si>
    <t>UED.ktoe.LT.PPA.PAPER.LOW_ENTH.THERM.ELEC</t>
  </si>
  <si>
    <t>UED.ktoe.LT.PPA.PAPER.PREPARATION.TOTAL.TOTAL</t>
  </si>
  <si>
    <t>UED.ktoe.LT.PPA.PAPER.PREPARATION.THERM.SOLIDS</t>
  </si>
  <si>
    <t>UED.ktoe.LT.PPA.PAPER.PREPARATION.THERM.RFG</t>
  </si>
  <si>
    <t>UED.ktoe.LT.PPA.PAPER.PREPARATION.THERM.LPG</t>
  </si>
  <si>
    <t>UED.ktoe.LT.PPA.PAPER.PREPARATION.THERM.DIESEL_LIQBIO</t>
  </si>
  <si>
    <t>UED.ktoe.LT.PPA.PAPER.PREPARATION.THERM.RFO</t>
  </si>
  <si>
    <t>UED.ktoe.LT.PPA.PAPER.PREPARATION.THERM.OTHER</t>
  </si>
  <si>
    <t>UED.ktoe.LT.PPA.PAPER.PREPARATION.THERM.NG_BIOGAS</t>
  </si>
  <si>
    <t>UED.ktoe.LT.PPA.PAPER.PREPARATION.THERM.DERIVED</t>
  </si>
  <si>
    <t>UED.ktoe.LT.PPA.PAPER.PREPARATION.THERM.BIOMASS_WASTE</t>
  </si>
  <si>
    <t>UED.ktoe.LT.PPA.PAPER.PREPARATION.THERM.STEAM_DISTR</t>
  </si>
  <si>
    <t>UED.ktoe.LT.PPA.PAPER.PREPARATION_ELEC.MECH.ELEC</t>
  </si>
  <si>
    <t>UED.ktoe.LT.PPA.PAPER.PAPER_MACHINE.TOTAL.TOTAL</t>
  </si>
  <si>
    <t>UED.ktoe.LT.PPA.PAPER.PAPER_MACHINE.STEAM.SOLIDS</t>
  </si>
  <si>
    <t>UED.ktoe.LT.PPA.PAPER.PAPER_MACHINE.STEAM.RFG</t>
  </si>
  <si>
    <t>UED.ktoe.LT.PPA.PAPER.PAPER_MACHINE.STEAM.LPG</t>
  </si>
  <si>
    <t>UED.ktoe.LT.PPA.PAPER.PAPER_MACHINE.STEAM.DIESEL_LIQBIO</t>
  </si>
  <si>
    <t>UED.ktoe.LT.PPA.PAPER.PAPER_MACHINE.STEAM.RFO</t>
  </si>
  <si>
    <t>UED.ktoe.LT.PPA.PAPER.PAPER_MACHINE.STEAM.OTHER</t>
  </si>
  <si>
    <t>UED.ktoe.LT.PPA.PAPER.PAPER_MACHINE.STEAM.NG_BIOGAS</t>
  </si>
  <si>
    <t>UED.ktoe.LT.PPA.PAPER.PAPER_MACHINE.STEAM.DERIVED</t>
  </si>
  <si>
    <t>UED.ktoe.LT.PPA.PAPER.PAPER_MACHINE.STEAM.BIOMASS_WASTE</t>
  </si>
  <si>
    <t>UED.ktoe.LT.PPA.PAPER.PAPER_MACHINE.STEAM.STEAM_DISTR</t>
  </si>
  <si>
    <t>UED.ktoe.LT.PPA.PAPER.PAPER_MACHINE_ELEC.ELEC.ELEC</t>
  </si>
  <si>
    <t>UED.ktoe.LT.PPA.PAPER.FINISHING.TOTAL.TOTAL</t>
  </si>
  <si>
    <t>UED.ktoe.LT.PPA.PAPER.FINISHING.STEAM.SOLIDS</t>
  </si>
  <si>
    <t>UED.ktoe.LT.PPA.PAPER.FINISHING.STEAM.RFG</t>
  </si>
  <si>
    <t>UED.ktoe.LT.PPA.PAPER.FINISHING.STEAM.LPG</t>
  </si>
  <si>
    <t>UED.ktoe.LT.PPA.PAPER.FINISHING.STEAM.DIESEL_LIQBIO</t>
  </si>
  <si>
    <t>UED.ktoe.LT.PPA.PAPER.FINISHING.STEAM.RFO</t>
  </si>
  <si>
    <t>UED.ktoe.LT.PPA.PAPER.FINISHING.STEAM.OTHER</t>
  </si>
  <si>
    <t>UED.ktoe.LT.PPA.PAPER.FINISHING.STEAM.NG_BIOGAS</t>
  </si>
  <si>
    <t>UED.ktoe.LT.PPA.PAPER.FINISHING.STEAM.DERIVED</t>
  </si>
  <si>
    <t>UED.ktoe.LT.PPA.PAPER.FINISHING.STEAM.BIOMASS_WASTE</t>
  </si>
  <si>
    <t>UED.ktoe.LT.PPA.PAPER.FINISHING.STEAM.STEAM_DISTR</t>
  </si>
  <si>
    <t>UED.ktoe.LT.PPA.PAPER.FINISHING_ELEC.ELEC.ELEC</t>
  </si>
  <si>
    <t>UED.ktoe.LT.PPA.PRINT.TOTAL.TOTAL.TOTAL</t>
  </si>
  <si>
    <t>UED.ktoe.LT.PPA.PRINT.LIGHT.GENERIC.ELEC</t>
  </si>
  <si>
    <t>UED.ktoe.LT.PPA.PRINT.AIRCOMP.GENERIC.ELEC</t>
  </si>
  <si>
    <t>UED.ktoe.LT.PPA.PRINT.MOTOR.GENERIC.ELEC</t>
  </si>
  <si>
    <t>UED.ktoe.LT.PPA.PRINT.FANS.GENERIC.ELEC</t>
  </si>
  <si>
    <t>UED.ktoe.LT.PPA.PRINT.LOW_ENTH.TOTAL.TOTAL</t>
  </si>
  <si>
    <t>UED.ktoe.LT.PPA.PRINT.LOW_ENTH.THERM.DIESEL_LIQBIO</t>
  </si>
  <si>
    <t>UED.ktoe.LT.PPA.PRINT.LOW_ENTH.THERM.NG_BIOGAS</t>
  </si>
  <si>
    <t>UED.ktoe.LT.PPA.PRINT.LOW_ENTH.THERM.SOLAR_GEO</t>
  </si>
  <si>
    <t>UED.ktoe.LT.PPA.PRINT.LOW_ENTH.HP.AMBIENT</t>
  </si>
  <si>
    <t>UED.ktoe.LT.PPA.PRINT.LOW_ENTH.THERM.ELEC</t>
  </si>
  <si>
    <t>UED.ktoe.LT.PPA.PRINT.PRINTING.MECH.ELEC</t>
  </si>
  <si>
    <t>FUEL_EMI.ktCO2.LT.PPA.PULP.TOTAL.TOTAL.TOTAL</t>
  </si>
  <si>
    <t>FUEL_EMI.ktCO2.LT.PPA.PULP.LIGHT.GENERIC.ELEC</t>
  </si>
  <si>
    <t>FUEL_EMI.ktCO2.LT.PPA.PULP.AIRCOMP.GENERIC.ELEC</t>
  </si>
  <si>
    <t>FUEL_EMI.ktCO2.LT.PPA.PULP.MOTOR.GENERIC.ELEC</t>
  </si>
  <si>
    <t>FUEL_EMI.ktCO2.LT.PPA.PULP.FANS.GENERIC.ELEC</t>
  </si>
  <si>
    <t>FUEL_EMI.ktCO2.LT.PPA.PULP.LOW_ENTH.TOTAL.TOTAL</t>
  </si>
  <si>
    <t>FUEL_EMI.ktCO2.LT.PPA.PULP.LOW_ENTH.THERM.DIESEL_LIQBIO</t>
  </si>
  <si>
    <t>FUEL_EMI.ktCO2.LT.PPA.PULP.LOW_ENTH.THERM.NG_BIOGAS</t>
  </si>
  <si>
    <t>FUEL_EMI.ktCO2.LT.PPA.PULP.LOW_ENTH.THERM.SOLAR_GEO</t>
  </si>
  <si>
    <t>FUEL_EMI.ktCO2.LT.PPA.PULP.LOW_ENTH.HP.AMBIENT</t>
  </si>
  <si>
    <t>FUEL_EMI.ktCO2.LT.PPA.PULP.LOW_ENTH.THERM.ELEC</t>
  </si>
  <si>
    <t>FUEL_EMI.ktCO2.LT.PPA.PULP.PREPARATION.MECH.ELEC</t>
  </si>
  <si>
    <t>FUEL_EMI.ktCO2.LT.PPA.PULP.PULPING.TOTAL.TOTAL</t>
  </si>
  <si>
    <t>FUEL_EMI.ktCO2.LT.PPA.PULP.PULPING.STEAM.SOLIDS</t>
  </si>
  <si>
    <t>FUEL_EMI.ktCO2.LT.PPA.PULP.PULPING.STEAM.RFG</t>
  </si>
  <si>
    <t>FUEL_EMI.ktCO2.LT.PPA.PULP.PULPING.STEAM.LPG</t>
  </si>
  <si>
    <t>FUEL_EMI.ktCO2.LT.PPA.PULP.PULPING.STEAM.DIESEL_LIQBIO</t>
  </si>
  <si>
    <t>FUEL_EMI.ktCO2.LT.PPA.PULP.PULPING.STEAM.RFO</t>
  </si>
  <si>
    <t>FUEL_EMI.ktCO2.LT.PPA.PULP.PULPING.STEAM.OTHER</t>
  </si>
  <si>
    <t>FUEL_EMI.ktCO2.LT.PPA.PULP.PULPING.STEAM.NG_BIOGAS</t>
  </si>
  <si>
    <t>FUEL_EMI.ktCO2.LT.PPA.PULP.PULPING.STEAM.DERIVED</t>
  </si>
  <si>
    <t>FUEL_EMI.ktCO2.LT.PPA.PULP.PULPING.STEAM.BIOMASS_WASTE</t>
  </si>
  <si>
    <t>FUEL_EMI.ktCO2.LT.PPA.PULP.PULPING.STEAM.STEAM_DISTR</t>
  </si>
  <si>
    <t>FUEL_EMI.ktCO2.LT.PPA.PULP.PULPING_MECH.MECH.ELEC</t>
  </si>
  <si>
    <t>FUEL_EMI.ktCO2.LT.PPA.PULP.BLEACHING.THERM.ELEC</t>
  </si>
  <si>
    <t>FUEL_EMI.ktCO2.LT.PPA.PAPER.TOTAL.TOTAL.TOTAL</t>
  </si>
  <si>
    <t>FUEL_EMI.ktCO2.LT.PPA.PAPER.LIGHT.GENERIC.ELEC</t>
  </si>
  <si>
    <t>FUEL_EMI.ktCO2.LT.PPA.PAPER.AIRCOMP.GENERIC.ELEC</t>
  </si>
  <si>
    <t>FUEL_EMI.ktCO2.LT.PPA.PAPER.MOTOR.GENERIC.ELEC</t>
  </si>
  <si>
    <t>FUEL_EMI.ktCO2.LT.PPA.PAPER.FANS.GENERIC.ELEC</t>
  </si>
  <si>
    <t>FUEL_EMI.ktCO2.LT.PPA.PAPER.LOW_ENTH.TOTAL.TOTAL</t>
  </si>
  <si>
    <t>FUEL_EMI.ktCO2.LT.PPA.PAPER.LOW_ENTH.THERM.DIESEL_LIQBIO</t>
  </si>
  <si>
    <t>FUEL_EMI.ktCO2.LT.PPA.PAPER.LOW_ENTH.THERM.NG_BIOGAS</t>
  </si>
  <si>
    <t>FUEL_EMI.ktCO2.LT.PPA.PAPER.LOW_ENTH.THERM.SOLAR_GEO</t>
  </si>
  <si>
    <t>FUEL_EMI.ktCO2.LT.PPA.PAPER.LOW_ENTH.HP.AMBIENT</t>
  </si>
  <si>
    <t>FUEL_EMI.ktCO2.LT.PPA.PAPER.LOW_ENTH.THERM.ELEC</t>
  </si>
  <si>
    <t>FUEL_EMI.ktCO2.LT.PPA.PAPER.PREPARATION.TOTAL.TOTAL</t>
  </si>
  <si>
    <t>FUEL_EMI.ktCO2.LT.PPA.PAPER.PREPARATION.THERM.SOLIDS</t>
  </si>
  <si>
    <t>FUEL_EMI.ktCO2.LT.PPA.PAPER.PREPARATION.THERM.RFG</t>
  </si>
  <si>
    <t>FUEL_EMI.ktCO2.LT.PPA.PAPER.PREPARATION.THERM.LPG</t>
  </si>
  <si>
    <t>FUEL_EMI.ktCO2.LT.PPA.PAPER.PREPARATION.THERM.DIESEL_LIQBIO</t>
  </si>
  <si>
    <t>FUEL_EMI.ktCO2.LT.PPA.PAPER.PREPARATION.THERM.RFO</t>
  </si>
  <si>
    <t>FUEL_EMI.ktCO2.LT.PPA.PAPER.PREPARATION.THERM.OTHER</t>
  </si>
  <si>
    <t>FUEL_EMI.ktCO2.LT.PPA.PAPER.PREPARATION.THERM.NG_BIOGAS</t>
  </si>
  <si>
    <t>FUEL_EMI.ktCO2.LT.PPA.PAPER.PREPARATION.THERM.DERIVED</t>
  </si>
  <si>
    <t>FUEL_EMI.ktCO2.LT.PPA.PAPER.PREPARATION.THERM.BIOMASS_WASTE</t>
  </si>
  <si>
    <t>FUEL_EMI.ktCO2.LT.PPA.PAPER.PREPARATION.THERM.STEAM_DISTR</t>
  </si>
  <si>
    <t>FUEL_EMI.ktCO2.LT.PPA.PAPER.PREPARATION_ELEC.MECH.ELEC</t>
  </si>
  <si>
    <t>FUEL_EMI.ktCO2.LT.PPA.PAPER.PAPER_MACHINE.TOTAL.TOTAL</t>
  </si>
  <si>
    <t>FUEL_EMI.ktCO2.LT.PPA.PAPER.PAPER_MACHINE.STEAM.SOLIDS</t>
  </si>
  <si>
    <t>FUEL_EMI.ktCO2.LT.PPA.PAPER.PAPER_MACHINE.STEAM.RFG</t>
  </si>
  <si>
    <t>FUEL_EMI.ktCO2.LT.PPA.PAPER.PAPER_MACHINE.STEAM.LPG</t>
  </si>
  <si>
    <t>FUEL_EMI.ktCO2.LT.PPA.PAPER.PAPER_MACHINE.STEAM.DIESEL_LIQBIO</t>
  </si>
  <si>
    <t>FUEL_EMI.ktCO2.LT.PPA.PAPER.PAPER_MACHINE.STEAM.RFO</t>
  </si>
  <si>
    <t>FUEL_EMI.ktCO2.LT.PPA.PAPER.PAPER_MACHINE.STEAM.OTHER</t>
  </si>
  <si>
    <t>FUEL_EMI.ktCO2.LT.PPA.PAPER.PAPER_MACHINE.STEAM.NG_BIOGAS</t>
  </si>
  <si>
    <t>FUEL_EMI.ktCO2.LT.PPA.PAPER.PAPER_MACHINE.STEAM.DERIVED</t>
  </si>
  <si>
    <t>FUEL_EMI.ktCO2.LT.PPA.PAPER.PAPER_MACHINE.STEAM.BIOMASS_WASTE</t>
  </si>
  <si>
    <t>FUEL_EMI.ktCO2.LT.PPA.PAPER.PAPER_MACHINE.STEAM.STEAM_DISTR</t>
  </si>
  <si>
    <t>FUEL_EMI.ktCO2.LT.PPA.PAPER.PAPER_MACHINE_ELEC.ELEC.ELEC</t>
  </si>
  <si>
    <t>FUEL_EMI.ktCO2.LT.PPA.PAPER.FINISHING.TOTAL.TOTAL</t>
  </si>
  <si>
    <t>FUEL_EMI.ktCO2.LT.PPA.PAPER.FINISHING.STEAM.SOLIDS</t>
  </si>
  <si>
    <t>FUEL_EMI.ktCO2.LT.PPA.PAPER.FINISHING.STEAM.RFG</t>
  </si>
  <si>
    <t>FUEL_EMI.ktCO2.LT.PPA.PAPER.FINISHING.STEAM.LPG</t>
  </si>
  <si>
    <t>FUEL_EMI.ktCO2.LT.PPA.PAPER.FINISHING.STEAM.DIESEL_LIQBIO</t>
  </si>
  <si>
    <t>FUEL_EMI.ktCO2.LT.PPA.PAPER.FINISHING.STEAM.RFO</t>
  </si>
  <si>
    <t>FUEL_EMI.ktCO2.LT.PPA.PAPER.FINISHING.STEAM.OTHER</t>
  </si>
  <si>
    <t>FUEL_EMI.ktCO2.LT.PPA.PAPER.FINISHING.STEAM.NG_BIOGAS</t>
  </si>
  <si>
    <t>FUEL_EMI.ktCO2.LT.PPA.PAPER.FINISHING.STEAM.DERIVED</t>
  </si>
  <si>
    <t>FUEL_EMI.ktCO2.LT.PPA.PAPER.FINISHING.STEAM.BIOMASS_WASTE</t>
  </si>
  <si>
    <t>FUEL_EMI.ktCO2.LT.PPA.PAPER.FINISHING.STEAM.STEAM_DISTR</t>
  </si>
  <si>
    <t>FUEL_EMI.ktCO2.LT.PPA.PAPER.FINISHING_ELEC.ELEC.ELEC</t>
  </si>
  <si>
    <t>FUEL_EMI.ktCO2.LT.PPA.PRINT.TOTAL.TOTAL.TOTAL</t>
  </si>
  <si>
    <t>FUEL_EMI.ktCO2.LT.PPA.PRINT.LIGHT.GENERIC.ELEC</t>
  </si>
  <si>
    <t>FUEL_EMI.ktCO2.LT.PPA.PRINT.AIRCOMP.GENERIC.ELEC</t>
  </si>
  <si>
    <t>FUEL_EMI.ktCO2.LT.PPA.PRINT.MOTOR.GENERIC.ELEC</t>
  </si>
  <si>
    <t>FUEL_EMI.ktCO2.LT.PPA.PRINT.FANS.GENERIC.ELEC</t>
  </si>
  <si>
    <t>FUEL_EMI.ktCO2.LT.PPA.PRINT.LOW_ENTH.TOTAL.TOTAL</t>
  </si>
  <si>
    <t>FUEL_EMI.ktCO2.LT.PPA.PRINT.LOW_ENTH.THERM.DIESEL_LIQBIO</t>
  </si>
  <si>
    <t>FUEL_EMI.ktCO2.LT.PPA.PRINT.LOW_ENTH.THERM.NG_BIOGAS</t>
  </si>
  <si>
    <t>FUEL_EMI.ktCO2.LT.PPA.PRINT.LOW_ENTH.THERM.SOLAR_GEO</t>
  </si>
  <si>
    <t>FUEL_EMI.ktCO2.LT.PPA.PRINT.LOW_ENTH.HP.AMBIENT</t>
  </si>
  <si>
    <t>FUEL_EMI.ktCO2.LT.PPA.PRINT.LOW_ENTH.THERM.ELEC</t>
  </si>
  <si>
    <t>FUEL_EMI.ktCO2.LT.PPA.PRINT.PRINTING.MECH.ELEC</t>
  </si>
  <si>
    <t>VA.Meuro2015.LT.FBT.FBT</t>
  </si>
  <si>
    <t>Physical output (index)</t>
  </si>
  <si>
    <t>OUTPUT.index.LT.FBT.FBT</t>
  </si>
  <si>
    <t>Installed capacity (production index)</t>
  </si>
  <si>
    <t>CAP.index.LT.FBT.FBT</t>
  </si>
  <si>
    <t>Capacity investment (production index)</t>
  </si>
  <si>
    <t>NEWCAP.index.LT.FBT.FBT</t>
  </si>
  <si>
    <t>Decommissioned capacity (production index)</t>
  </si>
  <si>
    <t>Idle capacity (production index)</t>
  </si>
  <si>
    <t>FEC.ktoe.LT.FBT.FBT.TOTAL.TOTAL.TOTAL</t>
  </si>
  <si>
    <t>FEC.ktoe.LT.FBT.FBT.TOTAL.TOTAL.SOLIDS</t>
  </si>
  <si>
    <t>FEC.ktoe.LT.FBT.FBT.TOTAL.TOTAL.RFG</t>
  </si>
  <si>
    <t>FEC.ktoe.LT.FBT.FBT.TOTAL.TOTAL.LPG</t>
  </si>
  <si>
    <t>FEC.ktoe.LT.FBT.FBT.TOTAL.TOTAL.DIESEL</t>
  </si>
  <si>
    <t>FEC.ktoe.LT.FBT.FBT.TOTAL.TOTAL.RFO</t>
  </si>
  <si>
    <t>FEC.ktoe.LT.FBT.FBT.TOTAL.TOTAL.OTHER</t>
  </si>
  <si>
    <t>FEC.ktoe.LT.FBT.FBT.TOTAL.TOTAL.NG</t>
  </si>
  <si>
    <t>FEC.ktoe.LT.FBT.FBT.TOTAL.TOTAL.DERIVED</t>
  </si>
  <si>
    <t>FEC.ktoe.LT.FBT.FBT.TOTAL.TOTAL.BIOMASS_WASTE</t>
  </si>
  <si>
    <t>FEC.ktoe.LT.FBT.FBT.TOTAL.TOTAL.BIOGAS</t>
  </si>
  <si>
    <t>FEC.ktoe.LT.FBT.FBT.TOTAL.TOTAL.LIQBIO</t>
  </si>
  <si>
    <t>FEC.ktoe.LT.FBT.FBT.TOTAL.TOTAL.SOLAR</t>
  </si>
  <si>
    <t>FEC.ktoe.LT.FBT.FBT.TOTAL.TOTAL.GEO</t>
  </si>
  <si>
    <t>FEC.ktoe.LT.FBT.FBT.TOTAL.TOTAL.AMBIENT</t>
  </si>
  <si>
    <t>FEC.ktoe.LT.FBT.FBT.TOTAL.TOTAL.STEAM_DISTR</t>
  </si>
  <si>
    <t>FEC.ktoe.LT.FBT.FBT.TOTAL.TOTAL.ELEC</t>
  </si>
  <si>
    <t>Energy intensity (toe / physical output index)</t>
  </si>
  <si>
    <t>Useful energy demand intensity (toe useful / physical output index)</t>
  </si>
  <si>
    <t>FEC.ktoe.LT.FBT.FBT.LIGHT.GENERIC.ELEC</t>
  </si>
  <si>
    <t>FEC.ktoe.LT.FBT.FBT.AIRCOMP.GENERIC.ELEC</t>
  </si>
  <si>
    <t>FEC.ktoe.LT.FBT.FBT.MOTOR.GENERIC.ELEC</t>
  </si>
  <si>
    <t>FEC.ktoe.LT.FBT.FBT.FANS.GENERIC.ELEC</t>
  </si>
  <si>
    <t>FEC.ktoe.LT.FBT.FBT.LOW_ENTH.TOTAL.TOTAL</t>
  </si>
  <si>
    <t>FEC.ktoe.LT.FBT.FBT.LOW_ENTH.THERM.DIESEL_LIQBIO</t>
  </si>
  <si>
    <t>FEC.ktoe.LT.FBT.FBT.LOW_ENTH.THERM.NG_BIOGAS</t>
  </si>
  <si>
    <t>FEC.ktoe.LT.FBT.FBT.LOW_ENTH.THERM.SOLAR_GEO</t>
  </si>
  <si>
    <t>FEC.ktoe.LT.FBT.FBT.LOW_ENTH.HP.AMBIENT</t>
  </si>
  <si>
    <t>FEC.ktoe.LT.FBT.FBT.LOW_ENTH.THERM.ELEC</t>
  </si>
  <si>
    <t>Food: Oven (direct heat)</t>
  </si>
  <si>
    <t>Food: Direct Heat - Thermal</t>
  </si>
  <si>
    <t>FEC.ktoe.LT.FBT.FBT.OVEN.THERM.TOTAL</t>
  </si>
  <si>
    <t>FEC.ktoe.LT.FBT.FBT.OVEN.THERM.SOLIDS</t>
  </si>
  <si>
    <t>FEC.ktoe.LT.FBT.FBT.OVEN.THERM.LPG</t>
  </si>
  <si>
    <t>FEC.ktoe.LT.FBT.FBT.OVEN.THERM.DIESEL_LIQBIO</t>
  </si>
  <si>
    <t>FEC.ktoe.LT.FBT.FBT.OVEN.THERM.RFO</t>
  </si>
  <si>
    <t>FEC.ktoe.LT.FBT.FBT.OVEN.THERM.NG_BIOGAS</t>
  </si>
  <si>
    <t>Food: Direct Heat - Electric</t>
  </si>
  <si>
    <t>FEC.ktoe.LT.FBT.FBT.OVEN.ELEC.ELEC</t>
  </si>
  <si>
    <t>Food: Direct Heat - Microwave</t>
  </si>
  <si>
    <t>FEC.ktoe.LT.FBT.FBT.OVEN_MICROW.MICROW.ELEC</t>
  </si>
  <si>
    <t>Food: Specific process heat</t>
  </si>
  <si>
    <t>Food: Process Heat - Thermal</t>
  </si>
  <si>
    <t>FEC.ktoe.LT.FBT.FBT.PROC_HEAT.THERM.TOTAL</t>
  </si>
  <si>
    <t>FEC.ktoe.LT.FBT.FBT.PROC_HEAT.THERM.SOLIDS</t>
  </si>
  <si>
    <t>FEC.ktoe.LT.FBT.FBT.PROC_HEAT.THERM.LPG</t>
  </si>
  <si>
    <t>FEC.ktoe.LT.FBT.FBT.PROC_HEAT.THERM.DIESEL_LIQBIO</t>
  </si>
  <si>
    <t>FEC.ktoe.LT.FBT.FBT.PROC_HEAT.THERM.RFO</t>
  </si>
  <si>
    <t>FEC.ktoe.LT.FBT.FBT.PROC_HEAT.THERM.NG_BIOGAS</t>
  </si>
  <si>
    <t>Food: Process Heat - Electric</t>
  </si>
  <si>
    <t>FEC.ktoe.LT.FBT.FBT.PROC_HEAT.ELEC.ELEC</t>
  </si>
  <si>
    <t>Food: Process Heat - Microwave</t>
  </si>
  <si>
    <t>FEC.ktoe.LT.FBT.FBT.PROC_HEAT_MICROW.MICROW.ELEC</t>
  </si>
  <si>
    <t>Food: Steam processing</t>
  </si>
  <si>
    <t>FEC.ktoe.LT.FBT.FBT.PROCESSING.TOTAL.TOTAL</t>
  </si>
  <si>
    <t>FEC.ktoe.LT.FBT.FBT.PROCESSING.STEAM.SOLIDS</t>
  </si>
  <si>
    <t>FEC.ktoe.LT.FBT.FBT.PROCESSING.STEAM.RFG</t>
  </si>
  <si>
    <t>FEC.ktoe.LT.FBT.FBT.PROCESSING.STEAM.LPG</t>
  </si>
  <si>
    <t>FEC.ktoe.LT.FBT.FBT.PROCESSING.STEAM.DIESEL_LIQBIO</t>
  </si>
  <si>
    <t>FEC.ktoe.LT.FBT.FBT.PROCESSING.STEAM.RFO</t>
  </si>
  <si>
    <t>FEC.ktoe.LT.FBT.FBT.PROCESSING.STEAM.OTHER</t>
  </si>
  <si>
    <t>FEC.ktoe.LT.FBT.FBT.PROCESSING.STEAM.NG_BIOGAS</t>
  </si>
  <si>
    <t>FEC.ktoe.LT.FBT.FBT.PROCESSING.STEAM.DERIVED</t>
  </si>
  <si>
    <t>FEC.ktoe.LT.FBT.FBT.PROCESSING.STEAM.BIOMASS_WASTE</t>
  </si>
  <si>
    <t>FEC.ktoe.LT.FBT.FBT.PROCESSING.STEAM.STEAM_DISTR</t>
  </si>
  <si>
    <t>Food: Drying</t>
  </si>
  <si>
    <t>Food: Thermal drying</t>
  </si>
  <si>
    <t>FEC.ktoe.LT.FBT.FBT.DRYING.TOTAL.TOTAL</t>
  </si>
  <si>
    <t>FEC.ktoe.LT.FBT.FBT.DRYING.THERM.SOLIDS</t>
  </si>
  <si>
    <t>FEC.ktoe.LT.FBT.FBT.DRYING.THERM.LPG</t>
  </si>
  <si>
    <t>FEC.ktoe.LT.FBT.FBT.DRYING.THERM.DIESEL_LIQBIO</t>
  </si>
  <si>
    <t>FEC.ktoe.LT.FBT.FBT.DRYING.THERM.RFO</t>
  </si>
  <si>
    <t>FEC.ktoe.LT.FBT.FBT.DRYING.THERM.NG_BIOGAS</t>
  </si>
  <si>
    <t>Food: Steam drying</t>
  </si>
  <si>
    <t>FEC.ktoe.LT.FBT.FBT.DRYING_STEAM.TOTAL.TOTAL</t>
  </si>
  <si>
    <t>FEC.ktoe.LT.FBT.FBT.DRYING_STEAM.STEAM.SOLIDS</t>
  </si>
  <si>
    <t>FEC.ktoe.LT.FBT.FBT.DRYING_STEAM.STEAM.RFG</t>
  </si>
  <si>
    <t>FEC.ktoe.LT.FBT.FBT.DRYING_STEAM.STEAM.LPG</t>
  </si>
  <si>
    <t>FEC.ktoe.LT.FBT.FBT.DRYING_STEAM.STEAM.DIESEL_LIQBIO</t>
  </si>
  <si>
    <t>FEC.ktoe.LT.FBT.FBT.DRYING_STEAM.STEAM.RFO</t>
  </si>
  <si>
    <t>FEC.ktoe.LT.FBT.FBT.DRYING_STEAM.STEAM.OTHER</t>
  </si>
  <si>
    <t>FEC.ktoe.LT.FBT.FBT.DRYING_STEAM.STEAM.NG_BIOGAS</t>
  </si>
  <si>
    <t>FEC.ktoe.LT.FBT.FBT.DRYING_STEAM.STEAM.DERIVED</t>
  </si>
  <si>
    <t>FEC.ktoe.LT.FBT.FBT.DRYING_STEAM.STEAM.BIOMASS_WASTE</t>
  </si>
  <si>
    <t>FEC.ktoe.LT.FBT.FBT.DRYING_STEAM.STEAM.STEAM_DISTR</t>
  </si>
  <si>
    <t>Food: Electric drying</t>
  </si>
  <si>
    <t>FEC.ktoe.LT.FBT.FBT.DRYING_ELEC.ELEC.ELEC</t>
  </si>
  <si>
    <t>Food: Freeze drying</t>
  </si>
  <si>
    <t>FEC.ktoe.LT.FBT.FBT.DRYING_FREEZE.FREEZE_DRY.ELEC</t>
  </si>
  <si>
    <t>Food: Microwave drying</t>
  </si>
  <si>
    <t>FEC.ktoe.LT.FBT.FBT.DRYING_MICROW.MICROW.ELEC</t>
  </si>
  <si>
    <t>Food: Process cooling and refrigeration</t>
  </si>
  <si>
    <t>Food: Thermal cooling</t>
  </si>
  <si>
    <t>FEC.ktoe.LT.FBT.FBT.PROC_COOL_THERM.THERM.NG_BIOGAS</t>
  </si>
  <si>
    <t>Food: Steam cooling</t>
  </si>
  <si>
    <t>FEC.ktoe.LT.FBT.FBT.PROC_COOL.TOTAL.TOTAL</t>
  </si>
  <si>
    <t>FEC.ktoe.LT.FBT.FBT.PROC_COOL.STEAM.SOLIDS</t>
  </si>
  <si>
    <t>FEC.ktoe.LT.FBT.FBT.PROC_COOL.STEAM.RFG</t>
  </si>
  <si>
    <t>FEC.ktoe.LT.FBT.FBT.PROC_COOL.STEAM.LPG</t>
  </si>
  <si>
    <t>FEC.ktoe.LT.FBT.FBT.PROC_COOL.STEAM.DIESEL_LIQBIO</t>
  </si>
  <si>
    <t>FEC.ktoe.LT.FBT.FBT.PROC_COOL.STEAM.RFO</t>
  </si>
  <si>
    <t>FEC.ktoe.LT.FBT.FBT.PROC_COOL.STEAM.OTHER</t>
  </si>
  <si>
    <t>FEC.ktoe.LT.FBT.FBT.PROC_COOL.STEAM.NG_BIOGAS</t>
  </si>
  <si>
    <t>FEC.ktoe.LT.FBT.FBT.PROC_COOL.STEAM.DERIVED</t>
  </si>
  <si>
    <t>FEC.ktoe.LT.FBT.FBT.PROC_COOL.STEAM.BIOMASS_WASTE</t>
  </si>
  <si>
    <t>FEC.ktoe.LT.FBT.FBT.PROC_COOL.STEAM.STEAM_DISTR</t>
  </si>
  <si>
    <t>Food: Electric cooling</t>
  </si>
  <si>
    <t>FEC.ktoe.LT.FBT.FBT.PROC_COOL_ELEC.ELEC.ELEC</t>
  </si>
  <si>
    <t>Food: Electric machinery</t>
  </si>
  <si>
    <t>FEC.ktoe.LT.FBT.FBT.GENERIC.MECH.ELEC</t>
  </si>
  <si>
    <t>UED.ktoe.LT.FBT.FBT.TOTAL.TOTAL.TOTAL</t>
  </si>
  <si>
    <t>UED.ktoe.LT.FBT.FBT.LIGHT.GENERIC.ELEC</t>
  </si>
  <si>
    <t>UED.ktoe.LT.FBT.FBT.AIRCOMP.GENERIC.ELEC</t>
  </si>
  <si>
    <t>UED.ktoe.LT.FBT.FBT.MOTOR.GENERIC.ELEC</t>
  </si>
  <si>
    <t>UED.ktoe.LT.FBT.FBT.FANS.GENERIC.ELEC</t>
  </si>
  <si>
    <t>UED.ktoe.LT.FBT.FBT.LOW_ENTH.TOTAL.TOTAL</t>
  </si>
  <si>
    <t>UED.ktoe.LT.FBT.FBT.LOW_ENTH.THERM.DIESEL_LIQBIO</t>
  </si>
  <si>
    <t>UED.ktoe.LT.FBT.FBT.LOW_ENTH.THERM.NG_BIOGAS</t>
  </si>
  <si>
    <t>UED.ktoe.LT.FBT.FBT.LOW_ENTH.THERM.SOLAR_GEO</t>
  </si>
  <si>
    <t>UED.ktoe.LT.FBT.FBT.LOW_ENTH.HP.AMBIENT</t>
  </si>
  <si>
    <t>UED.ktoe.LT.FBT.FBT.LOW_ENTH.THERM.ELEC</t>
  </si>
  <si>
    <t>UED.ktoe.LT.FBT.FBT.OVEN.THERM.TOTAL</t>
  </si>
  <si>
    <t>UED.ktoe.LT.FBT.FBT.OVEN.THERM.SOLIDS</t>
  </si>
  <si>
    <t>UED.ktoe.LT.FBT.FBT.OVEN.THERM.LPG</t>
  </si>
  <si>
    <t>UED.ktoe.LT.FBT.FBT.OVEN.THERM.DIESEL_LIQBIO</t>
  </si>
  <si>
    <t>UED.ktoe.LT.FBT.FBT.OVEN.THERM.RFO</t>
  </si>
  <si>
    <t>UED.ktoe.LT.FBT.FBT.OVEN.THERM.NG_BIOGAS</t>
  </si>
  <si>
    <t>UED.ktoe.LT.FBT.FBT.OVEN.ELEC.ELEC</t>
  </si>
  <si>
    <t>UED.ktoe.LT.FBT.FBT.OVEN_MICROW.MICROW.ELEC</t>
  </si>
  <si>
    <t>UED.ktoe.LT.FBT.FBT.PROC_HEAT.THERM.TOTAL</t>
  </si>
  <si>
    <t>UED.ktoe.LT.FBT.FBT.PROC_HEAT.THERM.SOLIDS</t>
  </si>
  <si>
    <t>UED.ktoe.LT.FBT.FBT.PROC_HEAT.THERM.LPG</t>
  </si>
  <si>
    <t>UED.ktoe.LT.FBT.FBT.PROC_HEAT.THERM.DIESEL_LIQBIO</t>
  </si>
  <si>
    <t>UED.ktoe.LT.FBT.FBT.PROC_HEAT.THERM.RFO</t>
  </si>
  <si>
    <t>UED.ktoe.LT.FBT.FBT.PROC_HEAT.THERM.NG_BIOGAS</t>
  </si>
  <si>
    <t>UED.ktoe.LT.FBT.FBT.PROC_HEAT.ELEC.ELEC</t>
  </si>
  <si>
    <t>UED.ktoe.LT.FBT.FBT.PROC_HEAT_MICROW.MICROW.ELEC</t>
  </si>
  <si>
    <t>UED.ktoe.LT.FBT.FBT.PROCESSING.TOTAL.TOTAL</t>
  </si>
  <si>
    <t>UED.ktoe.LT.FBT.FBT.PROCESSING.STEAM.SOLIDS</t>
  </si>
  <si>
    <t>UED.ktoe.LT.FBT.FBT.PROCESSING.STEAM.RFG</t>
  </si>
  <si>
    <t>UED.ktoe.LT.FBT.FBT.PROCESSING.STEAM.LPG</t>
  </si>
  <si>
    <t>UED.ktoe.LT.FBT.FBT.PROCESSING.STEAM.DIESEL_LIQBIO</t>
  </si>
  <si>
    <t>UED.ktoe.LT.FBT.FBT.PROCESSING.STEAM.RFO</t>
  </si>
  <si>
    <t>UED.ktoe.LT.FBT.FBT.PROCESSING.STEAM.OTHER</t>
  </si>
  <si>
    <t>UED.ktoe.LT.FBT.FBT.PROCESSING.STEAM.NG_BIOGAS</t>
  </si>
  <si>
    <t>UED.ktoe.LT.FBT.FBT.PROCESSING.STEAM.DERIVED</t>
  </si>
  <si>
    <t>UED.ktoe.LT.FBT.FBT.PROCESSING.STEAM.BIOMASS_WASTE</t>
  </si>
  <si>
    <t>UED.ktoe.LT.FBT.FBT.PROCESSING.STEAM.STEAM_DISTR</t>
  </si>
  <si>
    <t>UED.ktoe.LT.FBT.FBT.DRYING.TOTAL.TOTAL</t>
  </si>
  <si>
    <t>UED.ktoe.LT.FBT.FBT.DRYING.THERM.SOLIDS</t>
  </si>
  <si>
    <t>UED.ktoe.LT.FBT.FBT.DRYING.THERM.LPG</t>
  </si>
  <si>
    <t>UED.ktoe.LT.FBT.FBT.DRYING.THERM.DIESEL_LIQBIO</t>
  </si>
  <si>
    <t>UED.ktoe.LT.FBT.FBT.DRYING.THERM.RFO</t>
  </si>
  <si>
    <t>UED.ktoe.LT.FBT.FBT.DRYING.THERM.NG_BIOGAS</t>
  </si>
  <si>
    <t>UED.ktoe.LT.FBT.FBT.DRYING_STEAM.TOTAL.TOTAL</t>
  </si>
  <si>
    <t>UED.ktoe.LT.FBT.FBT.DRYING_STEAM.STEAM.SOLIDS</t>
  </si>
  <si>
    <t>UED.ktoe.LT.FBT.FBT.DRYING_STEAM.STEAM.RFG</t>
  </si>
  <si>
    <t>UED.ktoe.LT.FBT.FBT.DRYING_STEAM.STEAM.LPG</t>
  </si>
  <si>
    <t>UED.ktoe.LT.FBT.FBT.DRYING_STEAM.STEAM.DIESEL_LIQBIO</t>
  </si>
  <si>
    <t>UED.ktoe.LT.FBT.FBT.DRYING_STEAM.STEAM.RFO</t>
  </si>
  <si>
    <t>UED.ktoe.LT.FBT.FBT.DRYING_STEAM.STEAM.OTHER</t>
  </si>
  <si>
    <t>UED.ktoe.LT.FBT.FBT.DRYING_STEAM.STEAM.NG_BIOGAS</t>
  </si>
  <si>
    <t>UED.ktoe.LT.FBT.FBT.DRYING_STEAM.STEAM.DERIVED</t>
  </si>
  <si>
    <t>UED.ktoe.LT.FBT.FBT.DRYING_STEAM.STEAM.BIOMASS_WASTE</t>
  </si>
  <si>
    <t>UED.ktoe.LT.FBT.FBT.DRYING_STEAM.STEAM.STEAM_DISTR</t>
  </si>
  <si>
    <t>UED.ktoe.LT.FBT.FBT.DRYING_ELEC.ELEC.ELEC</t>
  </si>
  <si>
    <t>UED.ktoe.LT.FBT.FBT.DRYING_FREEZE.FREEZE_DRY.ELEC</t>
  </si>
  <si>
    <t>UED.ktoe.LT.FBT.FBT.DRYING_MICROW.MICROW.ELEC</t>
  </si>
  <si>
    <t>UED.ktoe.LT.FBT.FBT.PROC_COOL_THERM.THERM.NG_BIOGAS</t>
  </si>
  <si>
    <t>UED.ktoe.LT.FBT.FBT.PROC_COOL.TOTAL.TOTAL</t>
  </si>
  <si>
    <t>UED.ktoe.LT.FBT.FBT.PROC_COOL.STEAM.SOLIDS</t>
  </si>
  <si>
    <t>UED.ktoe.LT.FBT.FBT.PROC_COOL.STEAM.RFG</t>
  </si>
  <si>
    <t>UED.ktoe.LT.FBT.FBT.PROC_COOL.STEAM.LPG</t>
  </si>
  <si>
    <t>UED.ktoe.LT.FBT.FBT.PROC_COOL.STEAM.DIESEL_LIQBIO</t>
  </si>
  <si>
    <t>UED.ktoe.LT.FBT.FBT.PROC_COOL.STEAM.RFO</t>
  </si>
  <si>
    <t>UED.ktoe.LT.FBT.FBT.PROC_COOL.STEAM.OTHER</t>
  </si>
  <si>
    <t>UED.ktoe.LT.FBT.FBT.PROC_COOL.STEAM.NG_BIOGAS</t>
  </si>
  <si>
    <t>UED.ktoe.LT.FBT.FBT.PROC_COOL.STEAM.DERIVED</t>
  </si>
  <si>
    <t>UED.ktoe.LT.FBT.FBT.PROC_COOL.STEAM.BIOMASS_WASTE</t>
  </si>
  <si>
    <t>UED.ktoe.LT.FBT.FBT.PROC_COOL.STEAM.STEAM_DISTR</t>
  </si>
  <si>
    <t>UED.ktoe.LT.FBT.FBT.PROC_COOL_ELEC.ELEC.ELEC</t>
  </si>
  <si>
    <t>UED.ktoe.LT.FBT.FBT.GENERIC.MECH.ELEC</t>
  </si>
  <si>
    <t>FUEL_EMI.ktCO2.LT.FBT.FBT.TOTAL.TOTAL.TOTAL</t>
  </si>
  <si>
    <t>FUEL_EMI.ktCO2.LT.FBT.FBT.LIGHT.GENERIC.ELEC</t>
  </si>
  <si>
    <t>FUEL_EMI.ktCO2.LT.FBT.FBT.AIRCOMP.GENERIC.ELEC</t>
  </si>
  <si>
    <t>FUEL_EMI.ktCO2.LT.FBT.FBT.MOTOR.GENERIC.ELEC</t>
  </si>
  <si>
    <t>FUEL_EMI.ktCO2.LT.FBT.FBT.FANS.GENERIC.ELEC</t>
  </si>
  <si>
    <t>FUEL_EMI.ktCO2.LT.FBT.FBT.LOW_ENTH.TOTAL.TOTAL</t>
  </si>
  <si>
    <t>FUEL_EMI.ktCO2.LT.FBT.FBT.LOW_ENTH.THERM.DIESEL_LIQBIO</t>
  </si>
  <si>
    <t>FUEL_EMI.ktCO2.LT.FBT.FBT.LOW_ENTH.THERM.NG_BIOGAS</t>
  </si>
  <si>
    <t>FUEL_EMI.ktCO2.LT.FBT.FBT.LOW_ENTH.THERM.SOLAR_GEO</t>
  </si>
  <si>
    <t>FUEL_EMI.ktCO2.LT.FBT.FBT.LOW_ENTH.HP.AMBIENT</t>
  </si>
  <si>
    <t>FUEL_EMI.ktCO2.LT.FBT.FBT.LOW_ENTH.THERM.ELEC</t>
  </si>
  <si>
    <t>FUEL_EMI.ktCO2.LT.FBT.FBT.OVEN.THERM.TOTAL</t>
  </si>
  <si>
    <t>FUEL_EMI.ktCO2.LT.FBT.FBT.OVEN.THERM.SOLIDS</t>
  </si>
  <si>
    <t>FUEL_EMI.ktCO2.LT.FBT.FBT.OVEN.THERM.LPG</t>
  </si>
  <si>
    <t>FUEL_EMI.ktCO2.LT.FBT.FBT.OVEN.THERM.DIESEL_LIQBIO</t>
  </si>
  <si>
    <t>FUEL_EMI.ktCO2.LT.FBT.FBT.OVEN.THERM.RFO</t>
  </si>
  <si>
    <t>FUEL_EMI.ktCO2.LT.FBT.FBT.OVEN.THERM.NG_BIOGAS</t>
  </si>
  <si>
    <t>FUEL_EMI.ktCO2.LT.FBT.FBT.OVEN.ELEC.ELEC</t>
  </si>
  <si>
    <t>FUEL_EMI.ktCO2.LT.FBT.FBT.OVEN_MICROW.MICROW.ELEC</t>
  </si>
  <si>
    <t>FUEL_EMI.ktCO2.LT.FBT.FBT.PROC_HEAT.THERM.TOTAL</t>
  </si>
  <si>
    <t>FUEL_EMI.ktCO2.LT.FBT.FBT.PROC_HEAT.THERM.SOLIDS</t>
  </si>
  <si>
    <t>FUEL_EMI.ktCO2.LT.FBT.FBT.PROC_HEAT.THERM.LPG</t>
  </si>
  <si>
    <t>FUEL_EMI.ktCO2.LT.FBT.FBT.PROC_HEAT.THERM.DIESEL_LIQBIO</t>
  </si>
  <si>
    <t>FUEL_EMI.ktCO2.LT.FBT.FBT.PROC_HEAT.THERM.RFO</t>
  </si>
  <si>
    <t>FUEL_EMI.ktCO2.LT.FBT.FBT.PROC_HEAT.THERM.NG_BIOGAS</t>
  </si>
  <si>
    <t>FUEL_EMI.ktCO2.LT.FBT.FBT.PROC_HEAT.ELEC.ELEC</t>
  </si>
  <si>
    <t>FUEL_EMI.ktCO2.LT.FBT.FBT.PROC_HEAT_MICROW.MICROW.ELEC</t>
  </si>
  <si>
    <t>FUEL_EMI.ktCO2.LT.FBT.FBT.PROCESSING.TOTAL.TOTAL</t>
  </si>
  <si>
    <t>FUEL_EMI.ktCO2.LT.FBT.FBT.PROCESSING.STEAM.SOLIDS</t>
  </si>
  <si>
    <t>FUEL_EMI.ktCO2.LT.FBT.FBT.PROCESSING.STEAM.RFG</t>
  </si>
  <si>
    <t>FUEL_EMI.ktCO2.LT.FBT.FBT.PROCESSING.STEAM.LPG</t>
  </si>
  <si>
    <t>FUEL_EMI.ktCO2.LT.FBT.FBT.PROCESSING.STEAM.DIESEL_LIQBIO</t>
  </si>
  <si>
    <t>FUEL_EMI.ktCO2.LT.FBT.FBT.PROCESSING.STEAM.RFO</t>
  </si>
  <si>
    <t>FUEL_EMI.ktCO2.LT.FBT.FBT.PROCESSING.STEAM.OTHER</t>
  </si>
  <si>
    <t>FUEL_EMI.ktCO2.LT.FBT.FBT.PROCESSING.STEAM.NG_BIOGAS</t>
  </si>
  <si>
    <t>FUEL_EMI.ktCO2.LT.FBT.FBT.PROCESSING.STEAM.DERIVED</t>
  </si>
  <si>
    <t>FUEL_EMI.ktCO2.LT.FBT.FBT.PROCESSING.STEAM.BIOMASS_WASTE</t>
  </si>
  <si>
    <t>FUEL_EMI.ktCO2.LT.FBT.FBT.PROCESSING.STEAM.STEAM_DISTR</t>
  </si>
  <si>
    <t>FUEL_EMI.ktCO2.LT.FBT.FBT.DRYING.TOTAL.TOTAL</t>
  </si>
  <si>
    <t>FUEL_EMI.ktCO2.LT.FBT.FBT.DRYING.THERM.SOLIDS</t>
  </si>
  <si>
    <t>FUEL_EMI.ktCO2.LT.FBT.FBT.DRYING.THERM.LPG</t>
  </si>
  <si>
    <t>FUEL_EMI.ktCO2.LT.FBT.FBT.DRYING.THERM.DIESEL_LIQBIO</t>
  </si>
  <si>
    <t>FUEL_EMI.ktCO2.LT.FBT.FBT.DRYING.THERM.RFO</t>
  </si>
  <si>
    <t>FUEL_EMI.ktCO2.LT.FBT.FBT.DRYING.THERM.NG_BIOGAS</t>
  </si>
  <si>
    <t>FUEL_EMI.ktCO2.LT.FBT.FBT.DRYING_STEAM.TOTAL.TOTAL</t>
  </si>
  <si>
    <t>FUEL_EMI.ktCO2.LT.FBT.FBT.DRYING_STEAM.STEAM.SOLIDS</t>
  </si>
  <si>
    <t>FUEL_EMI.ktCO2.LT.FBT.FBT.DRYING_STEAM.STEAM.RFG</t>
  </si>
  <si>
    <t>FUEL_EMI.ktCO2.LT.FBT.FBT.DRYING_STEAM.STEAM.LPG</t>
  </si>
  <si>
    <t>FUEL_EMI.ktCO2.LT.FBT.FBT.DRYING_STEAM.STEAM.DIESEL_LIQBIO</t>
  </si>
  <si>
    <t>FUEL_EMI.ktCO2.LT.FBT.FBT.DRYING_STEAM.STEAM.RFO</t>
  </si>
  <si>
    <t>FUEL_EMI.ktCO2.LT.FBT.FBT.DRYING_STEAM.STEAM.OTHER</t>
  </si>
  <si>
    <t>FUEL_EMI.ktCO2.LT.FBT.FBT.DRYING_STEAM.STEAM.NG_BIOGAS</t>
  </si>
  <si>
    <t>FUEL_EMI.ktCO2.LT.FBT.FBT.DRYING_STEAM.STEAM.DERIVED</t>
  </si>
  <si>
    <t>FUEL_EMI.ktCO2.LT.FBT.FBT.DRYING_STEAM.STEAM.BIOMASS_WASTE</t>
  </si>
  <si>
    <t>FUEL_EMI.ktCO2.LT.FBT.FBT.DRYING_STEAM.STEAM.STEAM_DISTR</t>
  </si>
  <si>
    <t>FUEL_EMI.ktCO2.LT.FBT.FBT.DRYING_ELEC.ELEC.ELEC</t>
  </si>
  <si>
    <t>FUEL_EMI.ktCO2.LT.FBT.FBT.DRYING_FREEZE.FREEZE_DRY.ELEC</t>
  </si>
  <si>
    <t>FUEL_EMI.ktCO2.LT.FBT.FBT.DRYING_MICROW.MICROW.ELEC</t>
  </si>
  <si>
    <t>FUEL_EMI.ktCO2.LT.FBT.FBT.PROC_COOL_THERM.THERM.NG_BIOGAS</t>
  </si>
  <si>
    <t>FUEL_EMI.ktCO2.LT.FBT.FBT.PROC_COOL.TOTAL.TOTAL</t>
  </si>
  <si>
    <t>FUEL_EMI.ktCO2.LT.FBT.FBT.PROC_COOL.STEAM.SOLIDS</t>
  </si>
  <si>
    <t>FUEL_EMI.ktCO2.LT.FBT.FBT.PROC_COOL.STEAM.RFG</t>
  </si>
  <si>
    <t>FUEL_EMI.ktCO2.LT.FBT.FBT.PROC_COOL.STEAM.LPG</t>
  </si>
  <si>
    <t>FUEL_EMI.ktCO2.LT.FBT.FBT.PROC_COOL.STEAM.DIESEL_LIQBIO</t>
  </si>
  <si>
    <t>FUEL_EMI.ktCO2.LT.FBT.FBT.PROC_COOL.STEAM.RFO</t>
  </si>
  <si>
    <t>FUEL_EMI.ktCO2.LT.FBT.FBT.PROC_COOL.STEAM.OTHER</t>
  </si>
  <si>
    <t>FUEL_EMI.ktCO2.LT.FBT.FBT.PROC_COOL.STEAM.NG_BIOGAS</t>
  </si>
  <si>
    <t>FUEL_EMI.ktCO2.LT.FBT.FBT.PROC_COOL.STEAM.DERIVED</t>
  </si>
  <si>
    <t>FUEL_EMI.ktCO2.LT.FBT.FBT.PROC_COOL.STEAM.BIOMASS_WASTE</t>
  </si>
  <si>
    <t>FUEL_EMI.ktCO2.LT.FBT.FBT.PROC_COOL.STEAM.STEAM_DISTR</t>
  </si>
  <si>
    <t>FUEL_EMI.ktCO2.LT.FBT.FBT.PROC_COOL_ELEC.ELEC.ELEC</t>
  </si>
  <si>
    <t>FUEL_EMI.ktCO2.LT.FBT.FBT.GENERIC.MECH.ELEC</t>
  </si>
  <si>
    <t>VA.Meuro2015.LT.TRE.TRE</t>
  </si>
  <si>
    <t>OUTPUT.index.LT.TRE.TRE</t>
  </si>
  <si>
    <t>CAP.index.LT.TRE.TRE</t>
  </si>
  <si>
    <t>NEWCAP.index.LT.TRE.TRE</t>
  </si>
  <si>
    <t>FEC.ktoe.LT.TRE.TRE.TOTAL.TOTAL.TOTAL</t>
  </si>
  <si>
    <t>FEC.ktoe.LT.TRE.TRE.TOTAL.TOTAL.SOLIDS</t>
  </si>
  <si>
    <t>FEC.ktoe.LT.TRE.TRE.TOTAL.TOTAL.RFG</t>
  </si>
  <si>
    <t>FEC.ktoe.LT.TRE.TRE.TOTAL.TOTAL.LPG</t>
  </si>
  <si>
    <t>FEC.ktoe.LT.TRE.TRE.TOTAL.TOTAL.DIESEL</t>
  </si>
  <si>
    <t>FEC.ktoe.LT.TRE.TRE.TOTAL.TOTAL.RFO</t>
  </si>
  <si>
    <t>FEC.ktoe.LT.TRE.TRE.TOTAL.TOTAL.OTHER</t>
  </si>
  <si>
    <t>FEC.ktoe.LT.TRE.TRE.TOTAL.TOTAL.NG</t>
  </si>
  <si>
    <t>FEC.ktoe.LT.TRE.TRE.TOTAL.TOTAL.DERIVED</t>
  </si>
  <si>
    <t>FEC.ktoe.LT.TRE.TRE.TOTAL.TOTAL.BIOMASS_WASTE</t>
  </si>
  <si>
    <t>FEC.ktoe.LT.TRE.TRE.TOTAL.TOTAL.BIOGAS</t>
  </si>
  <si>
    <t>FEC.ktoe.LT.TRE.TRE.TOTAL.TOTAL.LIQBIO</t>
  </si>
  <si>
    <t>FEC.ktoe.LT.TRE.TRE.TOTAL.TOTAL.SOLAR</t>
  </si>
  <si>
    <t>FEC.ktoe.LT.TRE.TRE.TOTAL.TOTAL.GEO</t>
  </si>
  <si>
    <t>FEC.ktoe.LT.TRE.TRE.TOTAL.TOTAL.AMBIENT</t>
  </si>
  <si>
    <t>FEC.ktoe.LT.TRE.TRE.TOTAL.TOTAL.STEAM_DISTR</t>
  </si>
  <si>
    <t>FEC.ktoe.LT.TRE.TRE.TOTAL.TOTAL.ELEC</t>
  </si>
  <si>
    <t>FEC.ktoe.LT.TRE.TRE.LIGHT.GENERIC.ELEC</t>
  </si>
  <si>
    <t>FEC.ktoe.LT.TRE.TRE.AIRCOMP.GENERIC.ELEC</t>
  </si>
  <si>
    <t>FEC.ktoe.LT.TRE.TRE.MOTOR.GENERIC.ELEC</t>
  </si>
  <si>
    <t>FEC.ktoe.LT.TRE.TRE.FANS.GENERIC.ELEC</t>
  </si>
  <si>
    <t>FEC.ktoe.LT.TRE.TRE.LOW_ENTH.TOTAL.TOTAL</t>
  </si>
  <si>
    <t>FEC.ktoe.LT.TRE.TRE.LOW_ENTH.THERM.DIESEL_LIQBIO</t>
  </si>
  <si>
    <t>FEC.ktoe.LT.TRE.TRE.LOW_ENTH.THERM.NG_BIOGAS</t>
  </si>
  <si>
    <t>FEC.ktoe.LT.TRE.TRE.LOW_ENTH.THERM.SOLAR_GEO</t>
  </si>
  <si>
    <t>FEC.ktoe.LT.TRE.TRE.LOW_ENTH.HP.AMBIENT</t>
  </si>
  <si>
    <t>FEC.ktoe.LT.TRE.TRE.LOW_ENTH.THERM.ELEC</t>
  </si>
  <si>
    <t>Trans. Eq.: Foundries</t>
  </si>
  <si>
    <t>Trans. Eq.: Thermal Foundries</t>
  </si>
  <si>
    <t>FEC.ktoe.LT.TRE.TRE.FOUNDRY.THERM.TOTAL</t>
  </si>
  <si>
    <t>FEC.ktoe.LT.TRE.TRE.FOUNDRY.THERM.SOLIDS</t>
  </si>
  <si>
    <t>FEC.ktoe.LT.TRE.TRE.FOUNDRY.THERM.LPG</t>
  </si>
  <si>
    <t>FEC.ktoe.LT.TRE.TRE.FOUNDRY.THERM.DIESEL_LIQBIO</t>
  </si>
  <si>
    <t>FEC.ktoe.LT.TRE.TRE.FOUNDRY.THERM.RFO</t>
  </si>
  <si>
    <t>FEC.ktoe.LT.TRE.TRE.FOUNDRY.THERM.NG_BIOGAS</t>
  </si>
  <si>
    <t>Trans. Eq.: Electric Foundries</t>
  </si>
  <si>
    <t>FEC.ktoe.LT.TRE.TRE.FOUNDRY.ELEC.ELEC</t>
  </si>
  <si>
    <t>Trans. Eq.: Connection techniques</t>
  </si>
  <si>
    <t>Trans. Eq.: Thermal connection</t>
  </si>
  <si>
    <t>FEC.ktoe.LT.TRE.TRE.CONNECTION_THERM.THERM.NG_BIOGAS</t>
  </si>
  <si>
    <t>Trans. Eq.: Electric connection</t>
  </si>
  <si>
    <t>FEC.ktoe.LT.TRE.TRE.CONNECTION_ELEC.ELEC.ELEC</t>
  </si>
  <si>
    <t>Trans. Eq.: Heat treatment</t>
  </si>
  <si>
    <t>Trans. Eq.: Heat treatment - Thermal</t>
  </si>
  <si>
    <t>FEC.ktoe.LT.TRE.TRE.HEAT_TREAT.THERM.TOTAL</t>
  </si>
  <si>
    <t>FEC.ktoe.LT.TRE.TRE.HEAT_TREAT.THERM.SOLIDS</t>
  </si>
  <si>
    <t>FEC.ktoe.LT.TRE.TRE.HEAT_TREAT.THERM.LPG</t>
  </si>
  <si>
    <t>FEC.ktoe.LT.TRE.TRE.HEAT_TREAT.THERM.DIESEL_LIQBIO</t>
  </si>
  <si>
    <t>FEC.ktoe.LT.TRE.TRE.HEAT_TREAT.THERM.RFO</t>
  </si>
  <si>
    <t>FEC.ktoe.LT.TRE.TRE.HEAT_TREAT.THERM.NG_BIOGAS</t>
  </si>
  <si>
    <t>Trans. Eq.: Heat treatment - Electric</t>
  </si>
  <si>
    <t>FEC.ktoe.LT.TRE.TRE.HEAT_TREAT.ELEC.ELEC</t>
  </si>
  <si>
    <t>Trans. Eq.: Steam processing</t>
  </si>
  <si>
    <t>FEC.ktoe.LT.TRE.TRE.PROCESSING.TOTAL.TOTAL</t>
  </si>
  <si>
    <t>FEC.ktoe.LT.TRE.TRE.PROCESSING.STEAM.SOLIDS</t>
  </si>
  <si>
    <t>FEC.ktoe.LT.TRE.TRE.PROCESSING.STEAM.RFG</t>
  </si>
  <si>
    <t>FEC.ktoe.LT.TRE.TRE.PROCESSING.STEAM.LPG</t>
  </si>
  <si>
    <t>FEC.ktoe.LT.TRE.TRE.PROCESSING.STEAM.DIESEL_LIQBIO</t>
  </si>
  <si>
    <t>FEC.ktoe.LT.TRE.TRE.PROCESSING.STEAM.RFO</t>
  </si>
  <si>
    <t>FEC.ktoe.LT.TRE.TRE.PROCESSING.STEAM.OTHER</t>
  </si>
  <si>
    <t>FEC.ktoe.LT.TRE.TRE.PROCESSING.STEAM.NG_BIOGAS</t>
  </si>
  <si>
    <t>FEC.ktoe.LT.TRE.TRE.PROCESSING.STEAM.DERIVED</t>
  </si>
  <si>
    <t>FEC.ktoe.LT.TRE.TRE.PROCESSING.STEAM.BIOMASS_WASTE</t>
  </si>
  <si>
    <t>FEC.ktoe.LT.TRE.TRE.PROCESSING.STEAM.STEAM_DISTR</t>
  </si>
  <si>
    <t>Trans. Eq.: General machinery</t>
  </si>
  <si>
    <t>FEC.ktoe.LT.TRE.TRE.GENERIC.MECH.ELEC</t>
  </si>
  <si>
    <t>Trans. Eq.: Product finishing</t>
  </si>
  <si>
    <t>FEC.ktoe.LT.TRE.TRE.FINISHING.THERM.ELEC</t>
  </si>
  <si>
    <t>UED.ktoe.LT.TRE.TRE.TOTAL.TOTAL.TOTAL</t>
  </si>
  <si>
    <t>UED.ktoe.LT.TRE.TRE.LIGHT.GENERIC.ELEC</t>
  </si>
  <si>
    <t>UED.ktoe.LT.TRE.TRE.AIRCOMP.GENERIC.ELEC</t>
  </si>
  <si>
    <t>UED.ktoe.LT.TRE.TRE.MOTOR.GENERIC.ELEC</t>
  </si>
  <si>
    <t>UED.ktoe.LT.TRE.TRE.FANS.GENERIC.ELEC</t>
  </si>
  <si>
    <t>UED.ktoe.LT.TRE.TRE.LOW_ENTH.TOTAL.TOTAL</t>
  </si>
  <si>
    <t>UED.ktoe.LT.TRE.TRE.LOW_ENTH.THERM.DIESEL_LIQBIO</t>
  </si>
  <si>
    <t>UED.ktoe.LT.TRE.TRE.LOW_ENTH.THERM.NG_BIOGAS</t>
  </si>
  <si>
    <t>UED.ktoe.LT.TRE.TRE.LOW_ENTH.THERM.SOLAR_GEO</t>
  </si>
  <si>
    <t>UED.ktoe.LT.TRE.TRE.LOW_ENTH.HP.AMBIENT</t>
  </si>
  <si>
    <t>UED.ktoe.LT.TRE.TRE.LOW_ENTH.THERM.ELEC</t>
  </si>
  <si>
    <t>UED.ktoe.LT.TRE.TRE.FOUNDRY.THERM.TOTAL</t>
  </si>
  <si>
    <t>UED.ktoe.LT.TRE.TRE.FOUNDRY.THERM.SOLIDS</t>
  </si>
  <si>
    <t>UED.ktoe.LT.TRE.TRE.FOUNDRY.THERM.LPG</t>
  </si>
  <si>
    <t>UED.ktoe.LT.TRE.TRE.FOUNDRY.THERM.DIESEL_LIQBIO</t>
  </si>
  <si>
    <t>UED.ktoe.LT.TRE.TRE.FOUNDRY.THERM.RFO</t>
  </si>
  <si>
    <t>UED.ktoe.LT.TRE.TRE.FOUNDRY.THERM.NG_BIOGAS</t>
  </si>
  <si>
    <t>UED.ktoe.LT.TRE.TRE.FOUNDRY.ELEC.ELEC</t>
  </si>
  <si>
    <t>UED.ktoe.LT.TRE.TRE.CONNECTION_THERM.THERM.NG_BIOGAS</t>
  </si>
  <si>
    <t>UED.ktoe.LT.TRE.TRE.CONNECTION_ELEC.ELEC.ELEC</t>
  </si>
  <si>
    <t>UED.ktoe.LT.TRE.TRE.HEAT_TREAT.THERM.TOTAL</t>
  </si>
  <si>
    <t>UED.ktoe.LT.TRE.TRE.HEAT_TREAT.THERM.SOLIDS</t>
  </si>
  <si>
    <t>UED.ktoe.LT.TRE.TRE.HEAT_TREAT.THERM.LPG</t>
  </si>
  <si>
    <t>UED.ktoe.LT.TRE.TRE.HEAT_TREAT.THERM.DIESEL_LIQBIO</t>
  </si>
  <si>
    <t>UED.ktoe.LT.TRE.TRE.HEAT_TREAT.THERM.RFO</t>
  </si>
  <si>
    <t>UED.ktoe.LT.TRE.TRE.HEAT_TREAT.THERM.NG_BIOGAS</t>
  </si>
  <si>
    <t>UED.ktoe.LT.TRE.TRE.HEAT_TREAT.ELEC.ELEC</t>
  </si>
  <si>
    <t>UED.ktoe.LT.TRE.TRE.PROCESSING.TOTAL.TOTAL</t>
  </si>
  <si>
    <t>UED.ktoe.LT.TRE.TRE.PROCESSING.STEAM.SOLIDS</t>
  </si>
  <si>
    <t>UED.ktoe.LT.TRE.TRE.PROCESSING.STEAM.RFG</t>
  </si>
  <si>
    <t>UED.ktoe.LT.TRE.TRE.PROCESSING.STEAM.LPG</t>
  </si>
  <si>
    <t>UED.ktoe.LT.TRE.TRE.PROCESSING.STEAM.DIESEL_LIQBIO</t>
  </si>
  <si>
    <t>UED.ktoe.LT.TRE.TRE.PROCESSING.STEAM.RFO</t>
  </si>
  <si>
    <t>UED.ktoe.LT.TRE.TRE.PROCESSING.STEAM.OTHER</t>
  </si>
  <si>
    <t>UED.ktoe.LT.TRE.TRE.PROCESSING.STEAM.NG_BIOGAS</t>
  </si>
  <si>
    <t>UED.ktoe.LT.TRE.TRE.PROCESSING.STEAM.DERIVED</t>
  </si>
  <si>
    <t>UED.ktoe.LT.TRE.TRE.PROCESSING.STEAM.BIOMASS_WASTE</t>
  </si>
  <si>
    <t>UED.ktoe.LT.TRE.TRE.PROCESSING.STEAM.STEAM_DISTR</t>
  </si>
  <si>
    <t>UED.ktoe.LT.TRE.TRE.GENERIC.MECH.ELEC</t>
  </si>
  <si>
    <t>UED.ktoe.LT.TRE.TRE.FINISHING.THERM.ELEC</t>
  </si>
  <si>
    <t>FUEL_EMI.ktCO2.LT.TRE.TRE.TOTAL.TOTAL.TOTAL</t>
  </si>
  <si>
    <t>FUEL_EMI.ktCO2.LT.TRE.TRE.LIGHT.GENERIC.ELEC</t>
  </si>
  <si>
    <t>FUEL_EMI.ktCO2.LT.TRE.TRE.AIRCOMP.GENERIC.ELEC</t>
  </si>
  <si>
    <t>FUEL_EMI.ktCO2.LT.TRE.TRE.MOTOR.GENERIC.ELEC</t>
  </si>
  <si>
    <t>FUEL_EMI.ktCO2.LT.TRE.TRE.FANS.GENERIC.ELEC</t>
  </si>
  <si>
    <t>FUEL_EMI.ktCO2.LT.TRE.TRE.LOW_ENTH.TOTAL.TOTAL</t>
  </si>
  <si>
    <t>FUEL_EMI.ktCO2.LT.TRE.TRE.LOW_ENTH.THERM.DIESEL_LIQBIO</t>
  </si>
  <si>
    <t>FUEL_EMI.ktCO2.LT.TRE.TRE.LOW_ENTH.THERM.NG_BIOGAS</t>
  </si>
  <si>
    <t>FUEL_EMI.ktCO2.LT.TRE.TRE.LOW_ENTH.THERM.SOLAR_GEO</t>
  </si>
  <si>
    <t>FUEL_EMI.ktCO2.LT.TRE.TRE.LOW_ENTH.HP.AMBIENT</t>
  </si>
  <si>
    <t>FUEL_EMI.ktCO2.LT.TRE.TRE.LOW_ENTH.THERM.ELEC</t>
  </si>
  <si>
    <t>FUEL_EMI.ktCO2.LT.TRE.TRE.FOUNDRY.THERM.TOTAL</t>
  </si>
  <si>
    <t>FUEL_EMI.ktCO2.LT.TRE.TRE.FOUNDRY.THERM.SOLIDS</t>
  </si>
  <si>
    <t>FUEL_EMI.ktCO2.LT.TRE.TRE.FOUNDRY.THERM.LPG</t>
  </si>
  <si>
    <t>FUEL_EMI.ktCO2.LT.TRE.TRE.FOUNDRY.THERM.DIESEL_LIQBIO</t>
  </si>
  <si>
    <t>FUEL_EMI.ktCO2.LT.TRE.TRE.FOUNDRY.THERM.RFO</t>
  </si>
  <si>
    <t>FUEL_EMI.ktCO2.LT.TRE.TRE.FOUNDRY.THERM.NG_BIOGAS</t>
  </si>
  <si>
    <t>FUEL_EMI.ktCO2.LT.TRE.TRE.FOUNDRY.ELEC.ELEC</t>
  </si>
  <si>
    <t>FUEL_EMI.ktCO2.LT.TRE.TRE.CONNECTION_THERM.THERM.NG_BIOGAS</t>
  </si>
  <si>
    <t>FUEL_EMI.ktCO2.LT.TRE.TRE.CONNECTION_ELEC.ELEC.ELEC</t>
  </si>
  <si>
    <t>FUEL_EMI.ktCO2.LT.TRE.TRE.HEAT_TREAT.THERM.TOTAL</t>
  </si>
  <si>
    <t>FUEL_EMI.ktCO2.LT.TRE.TRE.HEAT_TREAT.THERM.SOLIDS</t>
  </si>
  <si>
    <t>FUEL_EMI.ktCO2.LT.TRE.TRE.HEAT_TREAT.THERM.LPG</t>
  </si>
  <si>
    <t>FUEL_EMI.ktCO2.LT.TRE.TRE.HEAT_TREAT.THERM.DIESEL_LIQBIO</t>
  </si>
  <si>
    <t>FUEL_EMI.ktCO2.LT.TRE.TRE.HEAT_TREAT.THERM.RFO</t>
  </si>
  <si>
    <t>FUEL_EMI.ktCO2.LT.TRE.TRE.HEAT_TREAT.THERM.NG_BIOGAS</t>
  </si>
  <si>
    <t>FUEL_EMI.ktCO2.LT.TRE.TRE.HEAT_TREAT.ELEC.ELEC</t>
  </si>
  <si>
    <t>FUEL_EMI.ktCO2.LT.TRE.TRE.PROCESSING.TOTAL.TOTAL</t>
  </si>
  <si>
    <t>FUEL_EMI.ktCO2.LT.TRE.TRE.PROCESSING.STEAM.SOLIDS</t>
  </si>
  <si>
    <t>FUEL_EMI.ktCO2.LT.TRE.TRE.PROCESSING.STEAM.RFG</t>
  </si>
  <si>
    <t>FUEL_EMI.ktCO2.LT.TRE.TRE.PROCESSING.STEAM.LPG</t>
  </si>
  <si>
    <t>FUEL_EMI.ktCO2.LT.TRE.TRE.PROCESSING.STEAM.DIESEL_LIQBIO</t>
  </si>
  <si>
    <t>FUEL_EMI.ktCO2.LT.TRE.TRE.PROCESSING.STEAM.RFO</t>
  </si>
  <si>
    <t>FUEL_EMI.ktCO2.LT.TRE.TRE.PROCESSING.STEAM.OTHER</t>
  </si>
  <si>
    <t>FUEL_EMI.ktCO2.LT.TRE.TRE.PROCESSING.STEAM.NG_BIOGAS</t>
  </si>
  <si>
    <t>FUEL_EMI.ktCO2.LT.TRE.TRE.PROCESSING.STEAM.DERIVED</t>
  </si>
  <si>
    <t>FUEL_EMI.ktCO2.LT.TRE.TRE.PROCESSING.STEAM.BIOMASS_WASTE</t>
  </si>
  <si>
    <t>FUEL_EMI.ktCO2.LT.TRE.TRE.PROCESSING.STEAM.STEAM_DISTR</t>
  </si>
  <si>
    <t>FUEL_EMI.ktCO2.LT.TRE.TRE.GENERIC.MECH.ELEC</t>
  </si>
  <si>
    <t>FUEL_EMI.ktCO2.LT.TRE.TRE.FINISHING.THERM.ELEC</t>
  </si>
  <si>
    <t>VA.Meuro2015.LT.MAE.MAE</t>
  </si>
  <si>
    <t>OUTPUT.index.LT.MAE.MAE</t>
  </si>
  <si>
    <t>CAP.index.LT.MAE.MAE</t>
  </si>
  <si>
    <t>NEWCAP.index.LT.MAE.MAE</t>
  </si>
  <si>
    <t>FEC.ktoe.LT.MAE.MAE.TOTAL.TOTAL.TOTAL</t>
  </si>
  <si>
    <t>FEC.ktoe.LT.MAE.MAE.TOTAL.TOTAL.SOLIDS</t>
  </si>
  <si>
    <t>FEC.ktoe.LT.MAE.MAE.TOTAL.TOTAL.RFG</t>
  </si>
  <si>
    <t>FEC.ktoe.LT.MAE.MAE.TOTAL.TOTAL.LPG</t>
  </si>
  <si>
    <t>FEC.ktoe.LT.MAE.MAE.TOTAL.TOTAL.DIESEL</t>
  </si>
  <si>
    <t>FEC.ktoe.LT.MAE.MAE.TOTAL.TOTAL.RFO</t>
  </si>
  <si>
    <t>FEC.ktoe.LT.MAE.MAE.TOTAL.TOTAL.OTHER</t>
  </si>
  <si>
    <t>FEC.ktoe.LT.MAE.MAE.TOTAL.TOTAL.NG</t>
  </si>
  <si>
    <t>FEC.ktoe.LT.MAE.MAE.TOTAL.TOTAL.DERIVED</t>
  </si>
  <si>
    <t>FEC.ktoe.LT.MAE.MAE.TOTAL.TOTAL.BIOMASS_WASTE</t>
  </si>
  <si>
    <t>FEC.ktoe.LT.MAE.MAE.TOTAL.TOTAL.BIOGAS</t>
  </si>
  <si>
    <t>FEC.ktoe.LT.MAE.MAE.TOTAL.TOTAL.LIQBIO</t>
  </si>
  <si>
    <t>FEC.ktoe.LT.MAE.MAE.TOTAL.TOTAL.SOLAR</t>
  </si>
  <si>
    <t>FEC.ktoe.LT.MAE.MAE.TOTAL.TOTAL.GEO</t>
  </si>
  <si>
    <t>FEC.ktoe.LT.MAE.MAE.TOTAL.TOTAL.AMBIENT</t>
  </si>
  <si>
    <t>FEC.ktoe.LT.MAE.MAE.TOTAL.TOTAL.STEAM_DISTR</t>
  </si>
  <si>
    <t>FEC.ktoe.LT.MAE.MAE.TOTAL.TOTAL.ELEC</t>
  </si>
  <si>
    <t>FEC.ktoe.LT.MAE.MAE.LIGHT.GENERIC.ELEC</t>
  </si>
  <si>
    <t>FEC.ktoe.LT.MAE.MAE.AIRCOMP.GENERIC.ELEC</t>
  </si>
  <si>
    <t>FEC.ktoe.LT.MAE.MAE.MOTOR.GENERIC.ELEC</t>
  </si>
  <si>
    <t>FEC.ktoe.LT.MAE.MAE.FANS.GENERIC.ELEC</t>
  </si>
  <si>
    <t>FEC.ktoe.LT.MAE.MAE.LOW_ENTH.TOTAL.TOTAL</t>
  </si>
  <si>
    <t>FEC.ktoe.LT.MAE.MAE.LOW_ENTH.THERM.DIESEL_LIQBIO</t>
  </si>
  <si>
    <t>FEC.ktoe.LT.MAE.MAE.LOW_ENTH.THERM.NG_BIOGAS</t>
  </si>
  <si>
    <t>FEC.ktoe.LT.MAE.MAE.LOW_ENTH.THERM.SOLAR_GEO</t>
  </si>
  <si>
    <t>FEC.ktoe.LT.MAE.MAE.LOW_ENTH.HP.AMBIENT</t>
  </si>
  <si>
    <t>FEC.ktoe.LT.MAE.MAE.LOW_ENTH.THERM.ELEC</t>
  </si>
  <si>
    <t>Mach. Eq.: Foundries</t>
  </si>
  <si>
    <t>Mach. Eq.: Thermal Foundries</t>
  </si>
  <si>
    <t>FEC.ktoe.LT.MAE.MAE.FOUNDRY.THERM.TOTAL</t>
  </si>
  <si>
    <t>FEC.ktoe.LT.MAE.MAE.FOUNDRY.THERM.SOLIDS</t>
  </si>
  <si>
    <t>FEC.ktoe.LT.MAE.MAE.FOUNDRY.THERM.LPG</t>
  </si>
  <si>
    <t>FEC.ktoe.LT.MAE.MAE.FOUNDRY.THERM.DIESEL_LIQBIO</t>
  </si>
  <si>
    <t>FEC.ktoe.LT.MAE.MAE.FOUNDRY.THERM.RFO</t>
  </si>
  <si>
    <t>FEC.ktoe.LT.MAE.MAE.FOUNDRY.THERM.NG_BIOGAS</t>
  </si>
  <si>
    <t>Mach. Eq.: Electric Foundries</t>
  </si>
  <si>
    <t>FEC.ktoe.LT.MAE.MAE.FOUNDRY.ELEC.ELEC</t>
  </si>
  <si>
    <t>Mach. Eq.: Connection techniques</t>
  </si>
  <si>
    <t>Mach. Eq.: Thermal connection</t>
  </si>
  <si>
    <t>FEC.ktoe.LT.MAE.MAE.CONNECTION_THERM.THERM.NG_BIOGAS</t>
  </si>
  <si>
    <t>Mach. Eq.: Electric connection</t>
  </si>
  <si>
    <t>FEC.ktoe.LT.MAE.MAE.CONNECTION_ELEC.ELEC.ELEC</t>
  </si>
  <si>
    <t>Mach. Eq.: Heat treatment</t>
  </si>
  <si>
    <t>Mach. Eq.: Heat treatment - Thermal</t>
  </si>
  <si>
    <t>FEC.ktoe.LT.MAE.MAE.HEAT_TREAT.THERM.TOTAL</t>
  </si>
  <si>
    <t>FEC.ktoe.LT.MAE.MAE.HEAT_TREAT.THERM.SOLIDS</t>
  </si>
  <si>
    <t>FEC.ktoe.LT.MAE.MAE.HEAT_TREAT.THERM.LPG</t>
  </si>
  <si>
    <t>FEC.ktoe.LT.MAE.MAE.HEAT_TREAT.THERM.DIESEL_LIQBIO</t>
  </si>
  <si>
    <t>FEC.ktoe.LT.MAE.MAE.HEAT_TREAT.THERM.RFO</t>
  </si>
  <si>
    <t>FEC.ktoe.LT.MAE.MAE.HEAT_TREAT.THERM.NG_BIOGAS</t>
  </si>
  <si>
    <t>Mach. Eq.: Heat treatment - Electric</t>
  </si>
  <si>
    <t>FEC.ktoe.LT.MAE.MAE.HEAT_TREAT.ELEC.ELEC</t>
  </si>
  <si>
    <t>Mach. Eq.: Steam processing</t>
  </si>
  <si>
    <t>FEC.ktoe.LT.MAE.MAE.PROCESSING.TOTAL.TOTAL</t>
  </si>
  <si>
    <t>FEC.ktoe.LT.MAE.MAE.PROCESSING.STEAM.SOLIDS</t>
  </si>
  <si>
    <t>FEC.ktoe.LT.MAE.MAE.PROCESSING.STEAM.RFG</t>
  </si>
  <si>
    <t>FEC.ktoe.LT.MAE.MAE.PROCESSING.STEAM.LPG</t>
  </si>
  <si>
    <t>FEC.ktoe.LT.MAE.MAE.PROCESSING.STEAM.DIESEL_LIQBIO</t>
  </si>
  <si>
    <t>FEC.ktoe.LT.MAE.MAE.PROCESSING.STEAM.RFO</t>
  </si>
  <si>
    <t>FEC.ktoe.LT.MAE.MAE.PROCESSING.STEAM.OTHER</t>
  </si>
  <si>
    <t>FEC.ktoe.LT.MAE.MAE.PROCESSING.STEAM.NG_BIOGAS</t>
  </si>
  <si>
    <t>FEC.ktoe.LT.MAE.MAE.PROCESSING.STEAM.DERIVED</t>
  </si>
  <si>
    <t>FEC.ktoe.LT.MAE.MAE.PROCESSING.STEAM.BIOMASS_WASTE</t>
  </si>
  <si>
    <t>FEC.ktoe.LT.MAE.MAE.PROCESSING.STEAM.STEAM_DISTR</t>
  </si>
  <si>
    <t>Mach. Eq.: General machinery</t>
  </si>
  <si>
    <t>FEC.ktoe.LT.MAE.MAE.GENERIC.MECH.ELEC</t>
  </si>
  <si>
    <t>Mach. Eq.: Product finishing</t>
  </si>
  <si>
    <t>FEC.ktoe.LT.MAE.MAE.FINISHING.THERM.ELEC</t>
  </si>
  <si>
    <t>UED.ktoe.LT.MAE.MAE.TOTAL.TOTAL.TOTAL</t>
  </si>
  <si>
    <t>UED.ktoe.LT.MAE.MAE.LIGHT.GENERIC.ELEC</t>
  </si>
  <si>
    <t>UED.ktoe.LT.MAE.MAE.AIRCOMP.GENERIC.ELEC</t>
  </si>
  <si>
    <t>UED.ktoe.LT.MAE.MAE.MOTOR.GENERIC.ELEC</t>
  </si>
  <si>
    <t>UED.ktoe.LT.MAE.MAE.FANS.GENERIC.ELEC</t>
  </si>
  <si>
    <t>UED.ktoe.LT.MAE.MAE.LOW_ENTH.TOTAL.TOTAL</t>
  </si>
  <si>
    <t>UED.ktoe.LT.MAE.MAE.LOW_ENTH.THERM.DIESEL_LIQBIO</t>
  </si>
  <si>
    <t>UED.ktoe.LT.MAE.MAE.LOW_ENTH.THERM.NG_BIOGAS</t>
  </si>
  <si>
    <t>UED.ktoe.LT.MAE.MAE.LOW_ENTH.THERM.SOLAR_GEO</t>
  </si>
  <si>
    <t>UED.ktoe.LT.MAE.MAE.LOW_ENTH.HP.AMBIENT</t>
  </si>
  <si>
    <t>UED.ktoe.LT.MAE.MAE.LOW_ENTH.THERM.ELEC</t>
  </si>
  <si>
    <t>UED.ktoe.LT.MAE.MAE.FOUNDRY.THERM.TOTAL</t>
  </si>
  <si>
    <t>UED.ktoe.LT.MAE.MAE.FOUNDRY.THERM.SOLIDS</t>
  </si>
  <si>
    <t>UED.ktoe.LT.MAE.MAE.FOUNDRY.THERM.LPG</t>
  </si>
  <si>
    <t>UED.ktoe.LT.MAE.MAE.FOUNDRY.THERM.DIESEL_LIQBIO</t>
  </si>
  <si>
    <t>UED.ktoe.LT.MAE.MAE.FOUNDRY.THERM.RFO</t>
  </si>
  <si>
    <t>UED.ktoe.LT.MAE.MAE.FOUNDRY.THERM.NG_BIOGAS</t>
  </si>
  <si>
    <t>UED.ktoe.LT.MAE.MAE.FOUNDRY.ELEC.ELEC</t>
  </si>
  <si>
    <t>UED.ktoe.LT.MAE.MAE.CONNECTION_THERM.THERM.NG_BIOGAS</t>
  </si>
  <si>
    <t>UED.ktoe.LT.MAE.MAE.CONNECTION_ELEC.ELEC.ELEC</t>
  </si>
  <si>
    <t>UED.ktoe.LT.MAE.MAE.HEAT_TREAT.THERM.TOTAL</t>
  </si>
  <si>
    <t>UED.ktoe.LT.MAE.MAE.HEAT_TREAT.THERM.SOLIDS</t>
  </si>
  <si>
    <t>UED.ktoe.LT.MAE.MAE.HEAT_TREAT.THERM.LPG</t>
  </si>
  <si>
    <t>UED.ktoe.LT.MAE.MAE.HEAT_TREAT.THERM.DIESEL_LIQBIO</t>
  </si>
  <si>
    <t>UED.ktoe.LT.MAE.MAE.HEAT_TREAT.THERM.RFO</t>
  </si>
  <si>
    <t>UED.ktoe.LT.MAE.MAE.HEAT_TREAT.THERM.NG_BIOGAS</t>
  </si>
  <si>
    <t>UED.ktoe.LT.MAE.MAE.HEAT_TREAT.ELEC.ELEC</t>
  </si>
  <si>
    <t>UED.ktoe.LT.MAE.MAE.PROCESSING.TOTAL.TOTAL</t>
  </si>
  <si>
    <t>UED.ktoe.LT.MAE.MAE.PROCESSING.STEAM.SOLIDS</t>
  </si>
  <si>
    <t>UED.ktoe.LT.MAE.MAE.PROCESSING.STEAM.RFG</t>
  </si>
  <si>
    <t>UED.ktoe.LT.MAE.MAE.PROCESSING.STEAM.LPG</t>
  </si>
  <si>
    <t>UED.ktoe.LT.MAE.MAE.PROCESSING.STEAM.DIESEL_LIQBIO</t>
  </si>
  <si>
    <t>UED.ktoe.LT.MAE.MAE.PROCESSING.STEAM.RFO</t>
  </si>
  <si>
    <t>UED.ktoe.LT.MAE.MAE.PROCESSING.STEAM.OTHER</t>
  </si>
  <si>
    <t>UED.ktoe.LT.MAE.MAE.PROCESSING.STEAM.NG_BIOGAS</t>
  </si>
  <si>
    <t>UED.ktoe.LT.MAE.MAE.PROCESSING.STEAM.DERIVED</t>
  </si>
  <si>
    <t>UED.ktoe.LT.MAE.MAE.PROCESSING.STEAM.BIOMASS_WASTE</t>
  </si>
  <si>
    <t>UED.ktoe.LT.MAE.MAE.PROCESSING.STEAM.STEAM_DISTR</t>
  </si>
  <si>
    <t>UED.ktoe.LT.MAE.MAE.GENERIC.MECH.ELEC</t>
  </si>
  <si>
    <t>UED.ktoe.LT.MAE.MAE.FINISHING.THERM.ELEC</t>
  </si>
  <si>
    <t>FUEL_EMI.ktCO2.LT.MAE.MAE.TOTAL.TOTAL.TOTAL</t>
  </si>
  <si>
    <t>FUEL_EMI.ktCO2.LT.MAE.MAE.LIGHT.GENERIC.ELEC</t>
  </si>
  <si>
    <t>FUEL_EMI.ktCO2.LT.MAE.MAE.AIRCOMP.GENERIC.ELEC</t>
  </si>
  <si>
    <t>FUEL_EMI.ktCO2.LT.MAE.MAE.MOTOR.GENERIC.ELEC</t>
  </si>
  <si>
    <t>FUEL_EMI.ktCO2.LT.MAE.MAE.FANS.GENERIC.ELEC</t>
  </si>
  <si>
    <t>FUEL_EMI.ktCO2.LT.MAE.MAE.LOW_ENTH.TOTAL.TOTAL</t>
  </si>
  <si>
    <t>FUEL_EMI.ktCO2.LT.MAE.MAE.LOW_ENTH.THERM.DIESEL_LIQBIO</t>
  </si>
  <si>
    <t>FUEL_EMI.ktCO2.LT.MAE.MAE.LOW_ENTH.THERM.NG_BIOGAS</t>
  </si>
  <si>
    <t>FUEL_EMI.ktCO2.LT.MAE.MAE.LOW_ENTH.THERM.SOLAR_GEO</t>
  </si>
  <si>
    <t>FUEL_EMI.ktCO2.LT.MAE.MAE.LOW_ENTH.HP.AMBIENT</t>
  </si>
  <si>
    <t>FUEL_EMI.ktCO2.LT.MAE.MAE.LOW_ENTH.THERM.ELEC</t>
  </si>
  <si>
    <t>FUEL_EMI.ktCO2.LT.MAE.MAE.FOUNDRY.THERM.TOTAL</t>
  </si>
  <si>
    <t>FUEL_EMI.ktCO2.LT.MAE.MAE.FOUNDRY.THERM.SOLIDS</t>
  </si>
  <si>
    <t>FUEL_EMI.ktCO2.LT.MAE.MAE.FOUNDRY.THERM.LPG</t>
  </si>
  <si>
    <t>FUEL_EMI.ktCO2.LT.MAE.MAE.FOUNDRY.THERM.DIESEL_LIQBIO</t>
  </si>
  <si>
    <t>FUEL_EMI.ktCO2.LT.MAE.MAE.FOUNDRY.THERM.RFO</t>
  </si>
  <si>
    <t>FUEL_EMI.ktCO2.LT.MAE.MAE.FOUNDRY.THERM.NG_BIOGAS</t>
  </si>
  <si>
    <t>FUEL_EMI.ktCO2.LT.MAE.MAE.FOUNDRY.ELEC.ELEC</t>
  </si>
  <si>
    <t>FUEL_EMI.ktCO2.LT.MAE.MAE.CONNECTION_THERM.THERM.NG_BIOGAS</t>
  </si>
  <si>
    <t>FUEL_EMI.ktCO2.LT.MAE.MAE.CONNECTION_ELEC.ELEC.ELEC</t>
  </si>
  <si>
    <t>FUEL_EMI.ktCO2.LT.MAE.MAE.HEAT_TREAT.THERM.TOTAL</t>
  </si>
  <si>
    <t>FUEL_EMI.ktCO2.LT.MAE.MAE.HEAT_TREAT.THERM.SOLIDS</t>
  </si>
  <si>
    <t>FUEL_EMI.ktCO2.LT.MAE.MAE.HEAT_TREAT.THERM.LPG</t>
  </si>
  <si>
    <t>FUEL_EMI.ktCO2.LT.MAE.MAE.HEAT_TREAT.THERM.DIESEL_LIQBIO</t>
  </si>
  <si>
    <t>FUEL_EMI.ktCO2.LT.MAE.MAE.HEAT_TREAT.THERM.RFO</t>
  </si>
  <si>
    <t>FUEL_EMI.ktCO2.LT.MAE.MAE.HEAT_TREAT.THERM.NG_BIOGAS</t>
  </si>
  <si>
    <t>FUEL_EMI.ktCO2.LT.MAE.MAE.HEAT_TREAT.ELEC.ELEC</t>
  </si>
  <si>
    <t>FUEL_EMI.ktCO2.LT.MAE.MAE.PROCESSING.TOTAL.TOTAL</t>
  </si>
  <si>
    <t>FUEL_EMI.ktCO2.LT.MAE.MAE.PROCESSING.STEAM.SOLIDS</t>
  </si>
  <si>
    <t>FUEL_EMI.ktCO2.LT.MAE.MAE.PROCESSING.STEAM.RFG</t>
  </si>
  <si>
    <t>FUEL_EMI.ktCO2.LT.MAE.MAE.PROCESSING.STEAM.LPG</t>
  </si>
  <si>
    <t>FUEL_EMI.ktCO2.LT.MAE.MAE.PROCESSING.STEAM.DIESEL_LIQBIO</t>
  </si>
  <si>
    <t>FUEL_EMI.ktCO2.LT.MAE.MAE.PROCESSING.STEAM.RFO</t>
  </si>
  <si>
    <t>FUEL_EMI.ktCO2.LT.MAE.MAE.PROCESSING.STEAM.OTHER</t>
  </si>
  <si>
    <t>FUEL_EMI.ktCO2.LT.MAE.MAE.PROCESSING.STEAM.NG_BIOGAS</t>
  </si>
  <si>
    <t>FUEL_EMI.ktCO2.LT.MAE.MAE.PROCESSING.STEAM.DERIVED</t>
  </si>
  <si>
    <t>FUEL_EMI.ktCO2.LT.MAE.MAE.PROCESSING.STEAM.BIOMASS_WASTE</t>
  </si>
  <si>
    <t>FUEL_EMI.ktCO2.LT.MAE.MAE.PROCESSING.STEAM.STEAM_DISTR</t>
  </si>
  <si>
    <t>FUEL_EMI.ktCO2.LT.MAE.MAE.GENERIC.MECH.ELEC</t>
  </si>
  <si>
    <t>FUEL_EMI.ktCO2.LT.MAE.MAE.FINISHING.THERM.ELEC</t>
  </si>
  <si>
    <t>VA.Meuro2015.LT.TEL.TEL</t>
  </si>
  <si>
    <t>OUTPUT.index.LT.TEL.TEL</t>
  </si>
  <si>
    <t>CAP.index.LT.TEL.TEL</t>
  </si>
  <si>
    <t>NEWCAP.index.LT.TEL.TEL</t>
  </si>
  <si>
    <t>FEC.ktoe.LT.TEL.TEL.TOTAL.TOTAL.TOTAL</t>
  </si>
  <si>
    <t>FEC.ktoe.LT.TEL.TEL.TOTAL.TOTAL.SOLIDS</t>
  </si>
  <si>
    <t>FEC.ktoe.LT.TEL.TEL.TOTAL.TOTAL.RFG</t>
  </si>
  <si>
    <t>FEC.ktoe.LT.TEL.TEL.TOTAL.TOTAL.LPG</t>
  </si>
  <si>
    <t>FEC.ktoe.LT.TEL.TEL.TOTAL.TOTAL.DIESEL</t>
  </si>
  <si>
    <t>FEC.ktoe.LT.TEL.TEL.TOTAL.TOTAL.RFO</t>
  </si>
  <si>
    <t>FEC.ktoe.LT.TEL.TEL.TOTAL.TOTAL.OTHER</t>
  </si>
  <si>
    <t>FEC.ktoe.LT.TEL.TEL.TOTAL.TOTAL.NG</t>
  </si>
  <si>
    <t>FEC.ktoe.LT.TEL.TEL.TOTAL.TOTAL.DERIVED</t>
  </si>
  <si>
    <t>FEC.ktoe.LT.TEL.TEL.TOTAL.TOTAL.BIOMASS_WASTE</t>
  </si>
  <si>
    <t>FEC.ktoe.LT.TEL.TEL.TOTAL.TOTAL.BIOGAS</t>
  </si>
  <si>
    <t>FEC.ktoe.LT.TEL.TEL.TOTAL.TOTAL.LIQBIO</t>
  </si>
  <si>
    <t>FEC.ktoe.LT.TEL.TEL.TOTAL.TOTAL.SOLAR</t>
  </si>
  <si>
    <t>FEC.ktoe.LT.TEL.TEL.TOTAL.TOTAL.GEO</t>
  </si>
  <si>
    <t>FEC.ktoe.LT.TEL.TEL.TOTAL.TOTAL.AMBIENT</t>
  </si>
  <si>
    <t>FEC.ktoe.LT.TEL.TEL.TOTAL.TOTAL.STEAM_DISTR</t>
  </si>
  <si>
    <t>FEC.ktoe.LT.TEL.TEL.TOTAL.TOTAL.ELEC</t>
  </si>
  <si>
    <t>FEC.ktoe.LT.TEL.TEL.LIGHT.GENERIC.ELEC</t>
  </si>
  <si>
    <t>FEC.ktoe.LT.TEL.TEL.AIRCOMP.GENERIC.ELEC</t>
  </si>
  <si>
    <t>FEC.ktoe.LT.TEL.TEL.MOTOR.GENERIC.ELEC</t>
  </si>
  <si>
    <t>FEC.ktoe.LT.TEL.TEL.FANS.GENERIC.ELEC</t>
  </si>
  <si>
    <t>FEC.ktoe.LT.TEL.TEL.LOW_ENTH.TOTAL.TOTAL</t>
  </si>
  <si>
    <t>FEC.ktoe.LT.TEL.TEL.LOW_ENTH.THERM.DIESEL_LIQBIO</t>
  </si>
  <si>
    <t>FEC.ktoe.LT.TEL.TEL.LOW_ENTH.THERM.NG_BIOGAS</t>
  </si>
  <si>
    <t>FEC.ktoe.LT.TEL.TEL.LOW_ENTH.THERM.SOLAR_GEO</t>
  </si>
  <si>
    <t>FEC.ktoe.LT.TEL.TEL.LOW_ENTH.HP.AMBIENT</t>
  </si>
  <si>
    <t>FEC.ktoe.LT.TEL.TEL.LOW_ENTH.THERM.ELEC</t>
  </si>
  <si>
    <t>Textiles: Pretreatment with steam</t>
  </si>
  <si>
    <t>FEC.ktoe.LT.TEL.TEL.PRETREAT.TOTAL.TOTAL</t>
  </si>
  <si>
    <t>FEC.ktoe.LT.TEL.TEL.PRETREAT.STEAM.SOLIDS</t>
  </si>
  <si>
    <t>FEC.ktoe.LT.TEL.TEL.PRETREAT.STEAM.RFG</t>
  </si>
  <si>
    <t>FEC.ktoe.LT.TEL.TEL.PRETREAT.STEAM.LPG</t>
  </si>
  <si>
    <t>FEC.ktoe.LT.TEL.TEL.PRETREAT.STEAM.DIESEL_LIQBIO</t>
  </si>
  <si>
    <t>FEC.ktoe.LT.TEL.TEL.PRETREAT.STEAM.RFO</t>
  </si>
  <si>
    <t>FEC.ktoe.LT.TEL.TEL.PRETREAT.STEAM.OTHER</t>
  </si>
  <si>
    <t>FEC.ktoe.LT.TEL.TEL.PRETREAT.STEAM.NG_BIOGAS</t>
  </si>
  <si>
    <t>FEC.ktoe.LT.TEL.TEL.PRETREAT.STEAM.DERIVED</t>
  </si>
  <si>
    <t>FEC.ktoe.LT.TEL.TEL.PRETREAT.STEAM.BIOMASS_WASTE</t>
  </si>
  <si>
    <t>FEC.ktoe.LT.TEL.TEL.PRETREAT.STEAM.STEAM_DISTR</t>
  </si>
  <si>
    <t>Textiles: Wet processing with steam</t>
  </si>
  <si>
    <t>FEC.ktoe.LT.TEL.TEL.PROCESSING.TOTAL.TOTAL</t>
  </si>
  <si>
    <t>FEC.ktoe.LT.TEL.TEL.PROCESSING.STEAM.SOLIDS</t>
  </si>
  <si>
    <t>FEC.ktoe.LT.TEL.TEL.PROCESSING.STEAM.RFG</t>
  </si>
  <si>
    <t>FEC.ktoe.LT.TEL.TEL.PROCESSING.STEAM.LPG</t>
  </si>
  <si>
    <t>FEC.ktoe.LT.TEL.TEL.PROCESSING.STEAM.DIESEL_LIQBIO</t>
  </si>
  <si>
    <t>FEC.ktoe.LT.TEL.TEL.PROCESSING.STEAM.RFO</t>
  </si>
  <si>
    <t>FEC.ktoe.LT.TEL.TEL.PROCESSING.STEAM.OTHER</t>
  </si>
  <si>
    <t>FEC.ktoe.LT.TEL.TEL.PROCESSING.STEAM.NG_BIOGAS</t>
  </si>
  <si>
    <t>FEC.ktoe.LT.TEL.TEL.PROCESSING.STEAM.DERIVED</t>
  </si>
  <si>
    <t>FEC.ktoe.LT.TEL.TEL.PROCESSING.STEAM.BIOMASS_WASTE</t>
  </si>
  <si>
    <t>FEC.ktoe.LT.TEL.TEL.PROCESSING.STEAM.STEAM_DISTR</t>
  </si>
  <si>
    <t>Textiles: Electric general machinery</t>
  </si>
  <si>
    <t>FEC.ktoe.LT.TEL.TEL.GENERIC.MECH.ELEC</t>
  </si>
  <si>
    <t>Textiles: Drying</t>
  </si>
  <si>
    <t>Textiles: Thermal drying</t>
  </si>
  <si>
    <t>FEC.ktoe.LT.TEL.TEL.DRYING.TOTAL.TOTAL</t>
  </si>
  <si>
    <t>FEC.ktoe.LT.TEL.TEL.DRYING.THERM.SOLIDS</t>
  </si>
  <si>
    <t>FEC.ktoe.LT.TEL.TEL.DRYING.THERM.LPG</t>
  </si>
  <si>
    <t>FEC.ktoe.LT.TEL.TEL.DRYING.THERM.DIESEL_LIQBIO</t>
  </si>
  <si>
    <t>FEC.ktoe.LT.TEL.TEL.DRYING.THERM.RFO</t>
  </si>
  <si>
    <t>FEC.ktoe.LT.TEL.TEL.DRYING.THERM.NG_BIOGAS</t>
  </si>
  <si>
    <t>Textiles: Steam drying</t>
  </si>
  <si>
    <t>FEC.ktoe.LT.TEL.TEL.DRYING_STEAM.TOTAL.TOTAL</t>
  </si>
  <si>
    <t>FEC.ktoe.LT.TEL.TEL.DRYING_STEAM.STEAM.SOLIDS</t>
  </si>
  <si>
    <t>FEC.ktoe.LT.TEL.TEL.DRYING_STEAM.STEAM.RFG</t>
  </si>
  <si>
    <t>FEC.ktoe.LT.TEL.TEL.DRYING_STEAM.STEAM.LPG</t>
  </si>
  <si>
    <t>FEC.ktoe.LT.TEL.TEL.DRYING_STEAM.STEAM.DIESEL_LIQBIO</t>
  </si>
  <si>
    <t>FEC.ktoe.LT.TEL.TEL.DRYING_STEAM.STEAM.RFO</t>
  </si>
  <si>
    <t>FEC.ktoe.LT.TEL.TEL.DRYING_STEAM.STEAM.OTHER</t>
  </si>
  <si>
    <t>FEC.ktoe.LT.TEL.TEL.DRYING_STEAM.STEAM.NG_BIOGAS</t>
  </si>
  <si>
    <t>FEC.ktoe.LT.TEL.TEL.DRYING_STEAM.STEAM.DERIVED</t>
  </si>
  <si>
    <t>FEC.ktoe.LT.TEL.TEL.DRYING_STEAM.STEAM.BIOMASS_WASTE</t>
  </si>
  <si>
    <t>FEC.ktoe.LT.TEL.TEL.DRYING_STEAM.STEAM.STEAM_DISTR</t>
  </si>
  <si>
    <t>Textiles: Electric drying</t>
  </si>
  <si>
    <t>FEC.ktoe.LT.TEL.TEL.DRYING_ELEC.ELEC.ELEC</t>
  </si>
  <si>
    <t>Textiles: Microwave drying</t>
  </si>
  <si>
    <t>FEC.ktoe.LT.TEL.TEL.DRYING_MICROW.MICROW.ELEC</t>
  </si>
  <si>
    <t>Textiles: Finishing Electric</t>
  </si>
  <si>
    <t>FEC.ktoe.LT.TEL.TEL.FINISHING.THERM.ELEC</t>
  </si>
  <si>
    <t>UED.ktoe.LT.TEL.TEL.TOTAL.TOTAL.TOTAL</t>
  </si>
  <si>
    <t>UED.ktoe.LT.TEL.TEL.LIGHT.GENERIC.ELEC</t>
  </si>
  <si>
    <t>UED.ktoe.LT.TEL.TEL.AIRCOMP.GENERIC.ELEC</t>
  </si>
  <si>
    <t>UED.ktoe.LT.TEL.TEL.MOTOR.GENERIC.ELEC</t>
  </si>
  <si>
    <t>UED.ktoe.LT.TEL.TEL.FANS.GENERIC.ELEC</t>
  </si>
  <si>
    <t>UED.ktoe.LT.TEL.TEL.LOW_ENTH.TOTAL.TOTAL</t>
  </si>
  <si>
    <t>UED.ktoe.LT.TEL.TEL.LOW_ENTH.THERM.DIESEL_LIQBIO</t>
  </si>
  <si>
    <t>UED.ktoe.LT.TEL.TEL.LOW_ENTH.THERM.NG_BIOGAS</t>
  </si>
  <si>
    <t>UED.ktoe.LT.TEL.TEL.LOW_ENTH.THERM.SOLAR_GEO</t>
  </si>
  <si>
    <t>UED.ktoe.LT.TEL.TEL.LOW_ENTH.HP.AMBIENT</t>
  </si>
  <si>
    <t>UED.ktoe.LT.TEL.TEL.LOW_ENTH.THERM.ELEC</t>
  </si>
  <si>
    <t>UED.ktoe.LT.TEL.TEL.PRETREAT.TOTAL.TOTAL</t>
  </si>
  <si>
    <t>UED.ktoe.LT.TEL.TEL.PRETREAT.STEAM.SOLIDS</t>
  </si>
  <si>
    <t>UED.ktoe.LT.TEL.TEL.PRETREAT.STEAM.RFG</t>
  </si>
  <si>
    <t>UED.ktoe.LT.TEL.TEL.PRETREAT.STEAM.LPG</t>
  </si>
  <si>
    <t>UED.ktoe.LT.TEL.TEL.PRETREAT.STEAM.DIESEL_LIQBIO</t>
  </si>
  <si>
    <t>UED.ktoe.LT.TEL.TEL.PRETREAT.STEAM.RFO</t>
  </si>
  <si>
    <t>UED.ktoe.LT.TEL.TEL.PRETREAT.STEAM.OTHER</t>
  </si>
  <si>
    <t>UED.ktoe.LT.TEL.TEL.PRETREAT.STEAM.NG_BIOGAS</t>
  </si>
  <si>
    <t>UED.ktoe.LT.TEL.TEL.PRETREAT.STEAM.DERIVED</t>
  </si>
  <si>
    <t>UED.ktoe.LT.TEL.TEL.PRETREAT.STEAM.BIOMASS_WASTE</t>
  </si>
  <si>
    <t>UED.ktoe.LT.TEL.TEL.PRETREAT.STEAM.STEAM_DISTR</t>
  </si>
  <si>
    <t>UED.ktoe.LT.TEL.TEL.PROCESSING.TOTAL.TOTAL</t>
  </si>
  <si>
    <t>UED.ktoe.LT.TEL.TEL.PROCESSING.STEAM.SOLIDS</t>
  </si>
  <si>
    <t>UED.ktoe.LT.TEL.TEL.PROCESSING.STEAM.RFG</t>
  </si>
  <si>
    <t>UED.ktoe.LT.TEL.TEL.PROCESSING.STEAM.LPG</t>
  </si>
  <si>
    <t>UED.ktoe.LT.TEL.TEL.PROCESSING.STEAM.DIESEL_LIQBIO</t>
  </si>
  <si>
    <t>UED.ktoe.LT.TEL.TEL.PROCESSING.STEAM.RFO</t>
  </si>
  <si>
    <t>UED.ktoe.LT.TEL.TEL.PROCESSING.STEAM.OTHER</t>
  </si>
  <si>
    <t>UED.ktoe.LT.TEL.TEL.PROCESSING.STEAM.NG_BIOGAS</t>
  </si>
  <si>
    <t>UED.ktoe.LT.TEL.TEL.PROCESSING.STEAM.DERIVED</t>
  </si>
  <si>
    <t>UED.ktoe.LT.TEL.TEL.PROCESSING.STEAM.BIOMASS_WASTE</t>
  </si>
  <si>
    <t>UED.ktoe.LT.TEL.TEL.PROCESSING.STEAM.STEAM_DISTR</t>
  </si>
  <si>
    <t>UED.ktoe.LT.TEL.TEL.GENERIC.MECH.ELEC</t>
  </si>
  <si>
    <t>UED.ktoe.LT.TEL.TEL.DRYING.TOTAL.TOTAL</t>
  </si>
  <si>
    <t>UED.ktoe.LT.TEL.TEL.DRYING.THERM.SOLIDS</t>
  </si>
  <si>
    <t>UED.ktoe.LT.TEL.TEL.DRYING.THERM.LPG</t>
  </si>
  <si>
    <t>UED.ktoe.LT.TEL.TEL.DRYING.THERM.DIESEL_LIQBIO</t>
  </si>
  <si>
    <t>UED.ktoe.LT.TEL.TEL.DRYING.THERM.RFO</t>
  </si>
  <si>
    <t>UED.ktoe.LT.TEL.TEL.DRYING.THERM.NG_BIOGAS</t>
  </si>
  <si>
    <t>UED.ktoe.LT.TEL.TEL.DRYING_STEAM.TOTAL.TOTAL</t>
  </si>
  <si>
    <t>UED.ktoe.LT.TEL.TEL.DRYING_STEAM.STEAM.SOLIDS</t>
  </si>
  <si>
    <t>UED.ktoe.LT.TEL.TEL.DRYING_STEAM.STEAM.RFG</t>
  </si>
  <si>
    <t>UED.ktoe.LT.TEL.TEL.DRYING_STEAM.STEAM.LPG</t>
  </si>
  <si>
    <t>UED.ktoe.LT.TEL.TEL.DRYING_STEAM.STEAM.DIESEL_LIQBIO</t>
  </si>
  <si>
    <t>UED.ktoe.LT.TEL.TEL.DRYING_STEAM.STEAM.RFO</t>
  </si>
  <si>
    <t>UED.ktoe.LT.TEL.TEL.DRYING_STEAM.STEAM.OTHER</t>
  </si>
  <si>
    <t>UED.ktoe.LT.TEL.TEL.DRYING_STEAM.STEAM.NG_BIOGAS</t>
  </si>
  <si>
    <t>UED.ktoe.LT.TEL.TEL.DRYING_STEAM.STEAM.DERIVED</t>
  </si>
  <si>
    <t>UED.ktoe.LT.TEL.TEL.DRYING_STEAM.STEAM.BIOMASS_WASTE</t>
  </si>
  <si>
    <t>UED.ktoe.LT.TEL.TEL.DRYING_STEAM.STEAM.STEAM_DISTR</t>
  </si>
  <si>
    <t>UED.ktoe.LT.TEL.TEL.DRYING_ELEC.ELEC.ELEC</t>
  </si>
  <si>
    <t>UED.ktoe.LT.TEL.TEL.DRYING_MICROW.MICROW.ELEC</t>
  </si>
  <si>
    <t>UED.ktoe.LT.TEL.TEL.FINISHING.THERM.ELEC</t>
  </si>
  <si>
    <t>FUEL_EMI.ktCO2.LT.TEL.TEL.TOTAL.TOTAL.TOTAL</t>
  </si>
  <si>
    <t>FUEL_EMI.ktCO2.LT.TEL.TEL.LIGHT.GENERIC.ELEC</t>
  </si>
  <si>
    <t>FUEL_EMI.ktCO2.LT.TEL.TEL.AIRCOMP.GENERIC.ELEC</t>
  </si>
  <si>
    <t>FUEL_EMI.ktCO2.LT.TEL.TEL.MOTOR.GENERIC.ELEC</t>
  </si>
  <si>
    <t>FUEL_EMI.ktCO2.LT.TEL.TEL.FANS.GENERIC.ELEC</t>
  </si>
  <si>
    <t>FUEL_EMI.ktCO2.LT.TEL.TEL.LOW_ENTH.TOTAL.TOTAL</t>
  </si>
  <si>
    <t>FUEL_EMI.ktCO2.LT.TEL.TEL.LOW_ENTH.THERM.DIESEL_LIQBIO</t>
  </si>
  <si>
    <t>FUEL_EMI.ktCO2.LT.TEL.TEL.LOW_ENTH.THERM.NG_BIOGAS</t>
  </si>
  <si>
    <t>FUEL_EMI.ktCO2.LT.TEL.TEL.LOW_ENTH.THERM.SOLAR_GEO</t>
  </si>
  <si>
    <t>FUEL_EMI.ktCO2.LT.TEL.TEL.LOW_ENTH.HP.AMBIENT</t>
  </si>
  <si>
    <t>FUEL_EMI.ktCO2.LT.TEL.TEL.LOW_ENTH.THERM.ELEC</t>
  </si>
  <si>
    <t>FUEL_EMI.ktCO2.LT.TEL.TEL.PRETREAT.TOTAL.TOTAL</t>
  </si>
  <si>
    <t>FUEL_EMI.ktCO2.LT.TEL.TEL.PRETREAT.STEAM.SOLIDS</t>
  </si>
  <si>
    <t>FUEL_EMI.ktCO2.LT.TEL.TEL.PRETREAT.STEAM.RFG</t>
  </si>
  <si>
    <t>FUEL_EMI.ktCO2.LT.TEL.TEL.PRETREAT.STEAM.LPG</t>
  </si>
  <si>
    <t>FUEL_EMI.ktCO2.LT.TEL.TEL.PRETREAT.STEAM.DIESEL_LIQBIO</t>
  </si>
  <si>
    <t>FUEL_EMI.ktCO2.LT.TEL.TEL.PRETREAT.STEAM.RFO</t>
  </si>
  <si>
    <t>FUEL_EMI.ktCO2.LT.TEL.TEL.PRETREAT.STEAM.OTHER</t>
  </si>
  <si>
    <t>FUEL_EMI.ktCO2.LT.TEL.TEL.PRETREAT.STEAM.NG_BIOGAS</t>
  </si>
  <si>
    <t>FUEL_EMI.ktCO2.LT.TEL.TEL.PRETREAT.STEAM.DERIVED</t>
  </si>
  <si>
    <t>FUEL_EMI.ktCO2.LT.TEL.TEL.PRETREAT.STEAM.BIOMASS_WASTE</t>
  </si>
  <si>
    <t>FUEL_EMI.ktCO2.LT.TEL.TEL.PRETREAT.STEAM.STEAM_DISTR</t>
  </si>
  <si>
    <t>FUEL_EMI.ktCO2.LT.TEL.TEL.PROCESSING.TOTAL.TOTAL</t>
  </si>
  <si>
    <t>FUEL_EMI.ktCO2.LT.TEL.TEL.PROCESSING.STEAM.SOLIDS</t>
  </si>
  <si>
    <t>FUEL_EMI.ktCO2.LT.TEL.TEL.PROCESSING.STEAM.RFG</t>
  </si>
  <si>
    <t>FUEL_EMI.ktCO2.LT.TEL.TEL.PROCESSING.STEAM.LPG</t>
  </si>
  <si>
    <t>FUEL_EMI.ktCO2.LT.TEL.TEL.PROCESSING.STEAM.DIESEL_LIQBIO</t>
  </si>
  <si>
    <t>FUEL_EMI.ktCO2.LT.TEL.TEL.PROCESSING.STEAM.RFO</t>
  </si>
  <si>
    <t>FUEL_EMI.ktCO2.LT.TEL.TEL.PROCESSING.STEAM.OTHER</t>
  </si>
  <si>
    <t>FUEL_EMI.ktCO2.LT.TEL.TEL.PROCESSING.STEAM.NG_BIOGAS</t>
  </si>
  <si>
    <t>FUEL_EMI.ktCO2.LT.TEL.TEL.PROCESSING.STEAM.DERIVED</t>
  </si>
  <si>
    <t>FUEL_EMI.ktCO2.LT.TEL.TEL.PROCESSING.STEAM.BIOMASS_WASTE</t>
  </si>
  <si>
    <t>FUEL_EMI.ktCO2.LT.TEL.TEL.PROCESSING.STEAM.STEAM_DISTR</t>
  </si>
  <si>
    <t>FUEL_EMI.ktCO2.LT.TEL.TEL.GENERIC.MECH.ELEC</t>
  </si>
  <si>
    <t>FUEL_EMI.ktCO2.LT.TEL.TEL.DRYING.TOTAL.TOTAL</t>
  </si>
  <si>
    <t>FUEL_EMI.ktCO2.LT.TEL.TEL.DRYING.THERM.SOLIDS</t>
  </si>
  <si>
    <t>FUEL_EMI.ktCO2.LT.TEL.TEL.DRYING.THERM.LPG</t>
  </si>
  <si>
    <t>FUEL_EMI.ktCO2.LT.TEL.TEL.DRYING.THERM.DIESEL_LIQBIO</t>
  </si>
  <si>
    <t>FUEL_EMI.ktCO2.LT.TEL.TEL.DRYING.THERM.RFO</t>
  </si>
  <si>
    <t>FUEL_EMI.ktCO2.LT.TEL.TEL.DRYING.THERM.NG_BIOGAS</t>
  </si>
  <si>
    <t>FUEL_EMI.ktCO2.LT.TEL.TEL.DRYING_STEAM.TOTAL.TOTAL</t>
  </si>
  <si>
    <t>FUEL_EMI.ktCO2.LT.TEL.TEL.DRYING_STEAM.STEAM.SOLIDS</t>
  </si>
  <si>
    <t>FUEL_EMI.ktCO2.LT.TEL.TEL.DRYING_STEAM.STEAM.RFG</t>
  </si>
  <si>
    <t>FUEL_EMI.ktCO2.LT.TEL.TEL.DRYING_STEAM.STEAM.LPG</t>
  </si>
  <si>
    <t>FUEL_EMI.ktCO2.LT.TEL.TEL.DRYING_STEAM.STEAM.DIESEL_LIQBIO</t>
  </si>
  <si>
    <t>FUEL_EMI.ktCO2.LT.TEL.TEL.DRYING_STEAM.STEAM.RFO</t>
  </si>
  <si>
    <t>FUEL_EMI.ktCO2.LT.TEL.TEL.DRYING_STEAM.STEAM.OTHER</t>
  </si>
  <si>
    <t>FUEL_EMI.ktCO2.LT.TEL.TEL.DRYING_STEAM.STEAM.NG_BIOGAS</t>
  </si>
  <si>
    <t>FUEL_EMI.ktCO2.LT.TEL.TEL.DRYING_STEAM.STEAM.DERIVED</t>
  </si>
  <si>
    <t>FUEL_EMI.ktCO2.LT.TEL.TEL.DRYING_STEAM.STEAM.BIOMASS_WASTE</t>
  </si>
  <si>
    <t>FUEL_EMI.ktCO2.LT.TEL.TEL.DRYING_STEAM.STEAM.STEAM_DISTR</t>
  </si>
  <si>
    <t>FUEL_EMI.ktCO2.LT.TEL.TEL.DRYING_ELEC.ELEC.ELEC</t>
  </si>
  <si>
    <t>FUEL_EMI.ktCO2.LT.TEL.TEL.DRYING_MICROW.MICROW.ELEC</t>
  </si>
  <si>
    <t>FUEL_EMI.ktCO2.LT.TEL.TEL.FINISHING.THERM.ELEC</t>
  </si>
  <si>
    <t>VA.Meuro2015.LT.WWP.WWP</t>
  </si>
  <si>
    <t>OUTPUT.index.LT.WWP.WWP</t>
  </si>
  <si>
    <t>CAP.index.LT.WWP.WWP</t>
  </si>
  <si>
    <t>NEWCAP.index.LT.WWP.WWP</t>
  </si>
  <si>
    <t>FEC.ktoe.LT.WWP.WWP.TOTAL.TOTAL.TOTAL</t>
  </si>
  <si>
    <t>FEC.ktoe.LT.WWP.WWP.TOTAL.TOTAL.SOLIDS</t>
  </si>
  <si>
    <t>FEC.ktoe.LT.WWP.WWP.TOTAL.TOTAL.RFG</t>
  </si>
  <si>
    <t>FEC.ktoe.LT.WWP.WWP.TOTAL.TOTAL.LPG</t>
  </si>
  <si>
    <t>FEC.ktoe.LT.WWP.WWP.TOTAL.TOTAL.DIESEL</t>
  </si>
  <si>
    <t>FEC.ktoe.LT.WWP.WWP.TOTAL.TOTAL.RFO</t>
  </si>
  <si>
    <t>FEC.ktoe.LT.WWP.WWP.TOTAL.TOTAL.OTHER</t>
  </si>
  <si>
    <t>FEC.ktoe.LT.WWP.WWP.TOTAL.TOTAL.NG</t>
  </si>
  <si>
    <t>FEC.ktoe.LT.WWP.WWP.TOTAL.TOTAL.DERIVED</t>
  </si>
  <si>
    <t>FEC.ktoe.LT.WWP.WWP.TOTAL.TOTAL.BIOMASS_WASTE</t>
  </si>
  <si>
    <t>FEC.ktoe.LT.WWP.WWP.TOTAL.TOTAL.BIOGAS</t>
  </si>
  <si>
    <t>FEC.ktoe.LT.WWP.WWP.TOTAL.TOTAL.LIQBIO</t>
  </si>
  <si>
    <t>FEC.ktoe.LT.WWP.WWP.TOTAL.TOTAL.SOLAR</t>
  </si>
  <si>
    <t>FEC.ktoe.LT.WWP.WWP.TOTAL.TOTAL.GEO</t>
  </si>
  <si>
    <t>FEC.ktoe.LT.WWP.WWP.TOTAL.TOTAL.AMBIENT</t>
  </si>
  <si>
    <t>FEC.ktoe.LT.WWP.WWP.TOTAL.TOTAL.STEAM_DISTR</t>
  </si>
  <si>
    <t>FEC.ktoe.LT.WWP.WWP.TOTAL.TOTAL.ELEC</t>
  </si>
  <si>
    <t>FEC.ktoe.LT.WWP.WWP.LIGHT.GENERIC.ELEC</t>
  </si>
  <si>
    <t>FEC.ktoe.LT.WWP.WWP.AIRCOMP.GENERIC.ELEC</t>
  </si>
  <si>
    <t>FEC.ktoe.LT.WWP.WWP.MOTOR.GENERIC.ELEC</t>
  </si>
  <si>
    <t>FEC.ktoe.LT.WWP.WWP.FANS.GENERIC.ELEC</t>
  </si>
  <si>
    <t>FEC.ktoe.LT.WWP.WWP.LOW_ENTH.TOTAL.TOTAL</t>
  </si>
  <si>
    <t>FEC.ktoe.LT.WWP.WWP.LOW_ENTH.THERM.DIESEL_LIQBIO</t>
  </si>
  <si>
    <t>FEC.ktoe.LT.WWP.WWP.LOW_ENTH.THERM.NG_BIOGAS</t>
  </si>
  <si>
    <t>FEC.ktoe.LT.WWP.WWP.LOW_ENTH.THERM.SOLAR_GEO</t>
  </si>
  <si>
    <t>FEC.ktoe.LT.WWP.WWP.LOW_ENTH.HP.AMBIENT</t>
  </si>
  <si>
    <t>FEC.ktoe.LT.WWP.WWP.LOW_ENTH.THERM.ELEC</t>
  </si>
  <si>
    <t>Wood: Specific processes with steam</t>
  </si>
  <si>
    <t>FEC.ktoe.LT.WWP.WWP.PROCESSING.TOTAL.TOTAL</t>
  </si>
  <si>
    <t>FEC.ktoe.LT.WWP.WWP.PROCESSING.STEAM.SOLIDS</t>
  </si>
  <si>
    <t>FEC.ktoe.LT.WWP.WWP.PROCESSING.STEAM.RFG</t>
  </si>
  <si>
    <t>FEC.ktoe.LT.WWP.WWP.PROCESSING.STEAM.LPG</t>
  </si>
  <si>
    <t>FEC.ktoe.LT.WWP.WWP.PROCESSING.STEAM.DIESEL_LIQBIO</t>
  </si>
  <si>
    <t>FEC.ktoe.LT.WWP.WWP.PROCESSING.STEAM.RFO</t>
  </si>
  <si>
    <t>FEC.ktoe.LT.WWP.WWP.PROCESSING.STEAM.OTHER</t>
  </si>
  <si>
    <t>FEC.ktoe.LT.WWP.WWP.PROCESSING.STEAM.NG_BIOGAS</t>
  </si>
  <si>
    <t>FEC.ktoe.LT.WWP.WWP.PROCESSING.STEAM.DERIVED</t>
  </si>
  <si>
    <t>FEC.ktoe.LT.WWP.WWP.PROCESSING.STEAM.BIOMASS_WASTE</t>
  </si>
  <si>
    <t>FEC.ktoe.LT.WWP.WWP.PROCESSING.STEAM.STEAM_DISTR</t>
  </si>
  <si>
    <t>Wood: Electric mechanical processes</t>
  </si>
  <si>
    <t>FEC.ktoe.LT.WWP.WWP.GENERIC.MECH.ELEC</t>
  </si>
  <si>
    <t>Wood: Drying</t>
  </si>
  <si>
    <t>Wood: Thermal drying</t>
  </si>
  <si>
    <t>FEC.ktoe.LT.WWP.WWP.DRYING.TOTAL.TOTAL</t>
  </si>
  <si>
    <t>FEC.ktoe.LT.WWP.WWP.DRYING.THERM.SOLIDS</t>
  </si>
  <si>
    <t>FEC.ktoe.LT.WWP.WWP.DRYING.THERM.LPG</t>
  </si>
  <si>
    <t>FEC.ktoe.LT.WWP.WWP.DRYING.THERM.DIESEL_LIQBIO</t>
  </si>
  <si>
    <t>FEC.ktoe.LT.WWP.WWP.DRYING.THERM.RFO</t>
  </si>
  <si>
    <t>FEC.ktoe.LT.WWP.WWP.DRYING.THERM.NG_BIOGAS</t>
  </si>
  <si>
    <t>Wood: Steam drying</t>
  </si>
  <si>
    <t>FEC.ktoe.LT.WWP.WWP.DRYING_STEAM.TOTAL.TOTAL</t>
  </si>
  <si>
    <t>FEC.ktoe.LT.WWP.WWP.DRYING_STEAM.STEAM.SOLIDS</t>
  </si>
  <si>
    <t>FEC.ktoe.LT.WWP.WWP.DRYING_STEAM.STEAM.RFG</t>
  </si>
  <si>
    <t>FEC.ktoe.LT.WWP.WWP.DRYING_STEAM.STEAM.LPG</t>
  </si>
  <si>
    <t>FEC.ktoe.LT.WWP.WWP.DRYING_STEAM.STEAM.DIESEL_LIQBIO</t>
  </si>
  <si>
    <t>FEC.ktoe.LT.WWP.WWP.DRYING_STEAM.STEAM.RFO</t>
  </si>
  <si>
    <t>FEC.ktoe.LT.WWP.WWP.DRYING_STEAM.STEAM.OTHER</t>
  </si>
  <si>
    <t>FEC.ktoe.LT.WWP.WWP.DRYING_STEAM.STEAM.NG_BIOGAS</t>
  </si>
  <si>
    <t>FEC.ktoe.LT.WWP.WWP.DRYING_STEAM.STEAM.DERIVED</t>
  </si>
  <si>
    <t>FEC.ktoe.LT.WWP.WWP.DRYING_STEAM.STEAM.BIOMASS_WASTE</t>
  </si>
  <si>
    <t>FEC.ktoe.LT.WWP.WWP.DRYING_STEAM.STEAM.STEAM_DISTR</t>
  </si>
  <si>
    <t>Wood: Electric drying</t>
  </si>
  <si>
    <t>FEC.ktoe.LT.WWP.WWP.DRYING_ELEC.ELEC.ELEC</t>
  </si>
  <si>
    <t>Wood: Microwave drying</t>
  </si>
  <si>
    <t>FEC.ktoe.LT.WWP.WWP.DRYING_MICROW.MICROW.ELEC</t>
  </si>
  <si>
    <t>Wood: Finishing Electric</t>
  </si>
  <si>
    <t>FEC.ktoe.LT.WWP.WWP.FINISHING.ELEC.ELEC</t>
  </si>
  <si>
    <t>UED.ktoe.LT.WWP.WWP.TOTAL.TOTAL.TOTAL</t>
  </si>
  <si>
    <t>UED.ktoe.LT.WWP.WWP.LIGHT.GENERIC.ELEC</t>
  </si>
  <si>
    <t>UED.ktoe.LT.WWP.WWP.AIRCOMP.GENERIC.ELEC</t>
  </si>
  <si>
    <t>UED.ktoe.LT.WWP.WWP.MOTOR.GENERIC.ELEC</t>
  </si>
  <si>
    <t>UED.ktoe.LT.WWP.WWP.FANS.GENERIC.ELEC</t>
  </si>
  <si>
    <t>UED.ktoe.LT.WWP.WWP.LOW_ENTH.TOTAL.TOTAL</t>
  </si>
  <si>
    <t>UED.ktoe.LT.WWP.WWP.LOW_ENTH.THERM.DIESEL_LIQBIO</t>
  </si>
  <si>
    <t>UED.ktoe.LT.WWP.WWP.LOW_ENTH.THERM.NG_BIOGAS</t>
  </si>
  <si>
    <t>UED.ktoe.LT.WWP.WWP.LOW_ENTH.THERM.SOLAR_GEO</t>
  </si>
  <si>
    <t>UED.ktoe.LT.WWP.WWP.LOW_ENTH.HP.AMBIENT</t>
  </si>
  <si>
    <t>UED.ktoe.LT.WWP.WWP.LOW_ENTH.THERM.ELEC</t>
  </si>
  <si>
    <t>UED.ktoe.LT.WWP.WWP.PROCESSING.TOTAL.TOTAL</t>
  </si>
  <si>
    <t>UED.ktoe.LT.WWP.WWP.PROCESSING.STEAM.SOLIDS</t>
  </si>
  <si>
    <t>UED.ktoe.LT.WWP.WWP.PROCESSING.STEAM.RFG</t>
  </si>
  <si>
    <t>UED.ktoe.LT.WWP.WWP.PROCESSING.STEAM.LPG</t>
  </si>
  <si>
    <t>UED.ktoe.LT.WWP.WWP.PROCESSING.STEAM.DIESEL_LIQBIO</t>
  </si>
  <si>
    <t>UED.ktoe.LT.WWP.WWP.PROCESSING.STEAM.RFO</t>
  </si>
  <si>
    <t>UED.ktoe.LT.WWP.WWP.PROCESSING.STEAM.OTHER</t>
  </si>
  <si>
    <t>UED.ktoe.LT.WWP.WWP.PROCESSING.STEAM.NG_BIOGAS</t>
  </si>
  <si>
    <t>UED.ktoe.LT.WWP.WWP.PROCESSING.STEAM.DERIVED</t>
  </si>
  <si>
    <t>UED.ktoe.LT.WWP.WWP.PROCESSING.STEAM.BIOMASS_WASTE</t>
  </si>
  <si>
    <t>UED.ktoe.LT.WWP.WWP.PROCESSING.STEAM.STEAM_DISTR</t>
  </si>
  <si>
    <t>UED.ktoe.LT.WWP.WWP.GENERIC.MECH.ELEC</t>
  </si>
  <si>
    <t>UED.ktoe.LT.WWP.WWP.DRYING.TOTAL.TOTAL</t>
  </si>
  <si>
    <t>UED.ktoe.LT.WWP.WWP.DRYING.THERM.SOLIDS</t>
  </si>
  <si>
    <t>UED.ktoe.LT.WWP.WWP.DRYING.THERM.LPG</t>
  </si>
  <si>
    <t>UED.ktoe.LT.WWP.WWP.DRYING.THERM.DIESEL_LIQBIO</t>
  </si>
  <si>
    <t>UED.ktoe.LT.WWP.WWP.DRYING.THERM.RFO</t>
  </si>
  <si>
    <t>UED.ktoe.LT.WWP.WWP.DRYING.THERM.NG_BIOGAS</t>
  </si>
  <si>
    <t>UED.ktoe.LT.WWP.WWP.DRYING_STEAM.TOTAL.TOTAL</t>
  </si>
  <si>
    <t>UED.ktoe.LT.WWP.WWP.DRYING_STEAM.STEAM.SOLIDS</t>
  </si>
  <si>
    <t>UED.ktoe.LT.WWP.WWP.DRYING_STEAM.STEAM.RFG</t>
  </si>
  <si>
    <t>UED.ktoe.LT.WWP.WWP.DRYING_STEAM.STEAM.LPG</t>
  </si>
  <si>
    <t>UED.ktoe.LT.WWP.WWP.DRYING_STEAM.STEAM.DIESEL_LIQBIO</t>
  </si>
  <si>
    <t>UED.ktoe.LT.WWP.WWP.DRYING_STEAM.STEAM.RFO</t>
  </si>
  <si>
    <t>UED.ktoe.LT.WWP.WWP.DRYING_STEAM.STEAM.OTHER</t>
  </si>
  <si>
    <t>UED.ktoe.LT.WWP.WWP.DRYING_STEAM.STEAM.NG_BIOGAS</t>
  </si>
  <si>
    <t>UED.ktoe.LT.WWP.WWP.DRYING_STEAM.STEAM.DERIVED</t>
  </si>
  <si>
    <t>UED.ktoe.LT.WWP.WWP.DRYING_STEAM.STEAM.BIOMASS_WASTE</t>
  </si>
  <si>
    <t>UED.ktoe.LT.WWP.WWP.DRYING_STEAM.STEAM.STEAM_DISTR</t>
  </si>
  <si>
    <t>UED.ktoe.LT.WWP.WWP.DRYING_ELEC.ELEC.ELEC</t>
  </si>
  <si>
    <t>UED.ktoe.LT.WWP.WWP.DRYING_MICROW.MICROW.ELEC</t>
  </si>
  <si>
    <t>UED.ktoe.LT.WWP.WWP.FINISHING.ELEC.ELEC</t>
  </si>
  <si>
    <t>FUEL_EMI.ktCO2.LT.WWP.WWP.TOTAL.TOTAL.TOTAL</t>
  </si>
  <si>
    <t>FUEL_EMI.ktCO2.LT.WWP.WWP.LIGHT.GENERIC.ELEC</t>
  </si>
  <si>
    <t>FUEL_EMI.ktCO2.LT.WWP.WWP.AIRCOMP.GENERIC.ELEC</t>
  </si>
  <si>
    <t>FUEL_EMI.ktCO2.LT.WWP.WWP.MOTOR.GENERIC.ELEC</t>
  </si>
  <si>
    <t>FUEL_EMI.ktCO2.LT.WWP.WWP.FANS.GENERIC.ELEC</t>
  </si>
  <si>
    <t>FUEL_EMI.ktCO2.LT.WWP.WWP.LOW_ENTH.TOTAL.TOTAL</t>
  </si>
  <si>
    <t>FUEL_EMI.ktCO2.LT.WWP.WWP.LOW_ENTH.THERM.DIESEL_LIQBIO</t>
  </si>
  <si>
    <t>FUEL_EMI.ktCO2.LT.WWP.WWP.LOW_ENTH.THERM.NG_BIOGAS</t>
  </si>
  <si>
    <t>FUEL_EMI.ktCO2.LT.WWP.WWP.LOW_ENTH.THERM.SOLAR_GEO</t>
  </si>
  <si>
    <t>FUEL_EMI.ktCO2.LT.WWP.WWP.LOW_ENTH.HP.AMBIENT</t>
  </si>
  <si>
    <t>FUEL_EMI.ktCO2.LT.WWP.WWP.LOW_ENTH.THERM.ELEC</t>
  </si>
  <si>
    <t>FUEL_EMI.ktCO2.LT.WWP.WWP.PROCESSING.TOTAL.TOTAL</t>
  </si>
  <si>
    <t>FUEL_EMI.ktCO2.LT.WWP.WWP.PROCESSING.STEAM.SOLIDS</t>
  </si>
  <si>
    <t>FUEL_EMI.ktCO2.LT.WWP.WWP.PROCESSING.STEAM.RFG</t>
  </si>
  <si>
    <t>FUEL_EMI.ktCO2.LT.WWP.WWP.PROCESSING.STEAM.LPG</t>
  </si>
  <si>
    <t>FUEL_EMI.ktCO2.LT.WWP.WWP.PROCESSING.STEAM.DIESEL_LIQBIO</t>
  </si>
  <si>
    <t>FUEL_EMI.ktCO2.LT.WWP.WWP.PROCESSING.STEAM.RFO</t>
  </si>
  <si>
    <t>FUEL_EMI.ktCO2.LT.WWP.WWP.PROCESSING.STEAM.OTHER</t>
  </si>
  <si>
    <t>FUEL_EMI.ktCO2.LT.WWP.WWP.PROCESSING.STEAM.NG_BIOGAS</t>
  </si>
  <si>
    <t>FUEL_EMI.ktCO2.LT.WWP.WWP.PROCESSING.STEAM.DERIVED</t>
  </si>
  <si>
    <t>FUEL_EMI.ktCO2.LT.WWP.WWP.PROCESSING.STEAM.BIOMASS_WASTE</t>
  </si>
  <si>
    <t>FUEL_EMI.ktCO2.LT.WWP.WWP.PROCESSING.STEAM.STEAM_DISTR</t>
  </si>
  <si>
    <t>FUEL_EMI.ktCO2.LT.WWP.WWP.GENERIC.MECH.ELEC</t>
  </si>
  <si>
    <t>FUEL_EMI.ktCO2.LT.WWP.WWP.DRYING.TOTAL.TOTAL</t>
  </si>
  <si>
    <t>FUEL_EMI.ktCO2.LT.WWP.WWP.DRYING.THERM.SOLIDS</t>
  </si>
  <si>
    <t>FUEL_EMI.ktCO2.LT.WWP.WWP.DRYING.THERM.LPG</t>
  </si>
  <si>
    <t>FUEL_EMI.ktCO2.LT.WWP.WWP.DRYING.THERM.DIESEL_LIQBIO</t>
  </si>
  <si>
    <t>FUEL_EMI.ktCO2.LT.WWP.WWP.DRYING.THERM.RFO</t>
  </si>
  <si>
    <t>FUEL_EMI.ktCO2.LT.WWP.WWP.DRYING.THERM.NG_BIOGAS</t>
  </si>
  <si>
    <t>FUEL_EMI.ktCO2.LT.WWP.WWP.DRYING_STEAM.TOTAL.TOTAL</t>
  </si>
  <si>
    <t>FUEL_EMI.ktCO2.LT.WWP.WWP.DRYING_STEAM.STEAM.SOLIDS</t>
  </si>
  <si>
    <t>FUEL_EMI.ktCO2.LT.WWP.WWP.DRYING_STEAM.STEAM.RFG</t>
  </si>
  <si>
    <t>FUEL_EMI.ktCO2.LT.WWP.WWP.DRYING_STEAM.STEAM.LPG</t>
  </si>
  <si>
    <t>FUEL_EMI.ktCO2.LT.WWP.WWP.DRYING_STEAM.STEAM.DIESEL_LIQBIO</t>
  </si>
  <si>
    <t>FUEL_EMI.ktCO2.LT.WWP.WWP.DRYING_STEAM.STEAM.RFO</t>
  </si>
  <si>
    <t>FUEL_EMI.ktCO2.LT.WWP.WWP.DRYING_STEAM.STEAM.OTHER</t>
  </si>
  <si>
    <t>FUEL_EMI.ktCO2.LT.WWP.WWP.DRYING_STEAM.STEAM.NG_BIOGAS</t>
  </si>
  <si>
    <t>FUEL_EMI.ktCO2.LT.WWP.WWP.DRYING_STEAM.STEAM.DERIVED</t>
  </si>
  <si>
    <t>FUEL_EMI.ktCO2.LT.WWP.WWP.DRYING_STEAM.STEAM.BIOMASS_WASTE</t>
  </si>
  <si>
    <t>FUEL_EMI.ktCO2.LT.WWP.WWP.DRYING_STEAM.STEAM.STEAM_DISTR</t>
  </si>
  <si>
    <t>FUEL_EMI.ktCO2.LT.WWP.WWP.DRYING_ELEC.ELEC.ELEC</t>
  </si>
  <si>
    <t>FUEL_EMI.ktCO2.LT.WWP.WWP.DRYING_MICROW.MICROW.ELEC</t>
  </si>
  <si>
    <t>FUEL_EMI.ktCO2.LT.WWP.WWP.FINISHING.ELEC.ELEC</t>
  </si>
  <si>
    <t>VA.Meuro2015.LT.OIS.OIS</t>
  </si>
  <si>
    <t>OUTPUT.index.LT.OIS.OIS</t>
  </si>
  <si>
    <t>CAP.index.LT.OIS.OIS</t>
  </si>
  <si>
    <t>NEWCAP.index.LT.OIS.OIS</t>
  </si>
  <si>
    <t>Energy consumption (ktoe)*</t>
  </si>
  <si>
    <t>FEC.ktoe.LT.OIS.OIS.TOTAL.TOTAL.TOTAL</t>
  </si>
  <si>
    <t>FEC.ktoe.LT.OIS.OIS.TOTAL.TOTAL.SOLIDS</t>
  </si>
  <si>
    <t>FEC.ktoe.LT.OIS.OIS.TOTAL.TOTAL.RFG</t>
  </si>
  <si>
    <t>FEC.ktoe.LT.OIS.OIS.TOTAL.TOTAL.LPG</t>
  </si>
  <si>
    <t>FEC.ktoe.LT.OIS.OIS.TOTAL.TOTAL.DIESEL</t>
  </si>
  <si>
    <t>FEC.ktoe.LT.OIS.OIS.TOTAL.TOTAL.RFO</t>
  </si>
  <si>
    <t>FEC.ktoe.LT.OIS.OIS.TOTAL.TOTAL.OTHER</t>
  </si>
  <si>
    <t>FEC.ktoe.LT.OIS.OIS.TOTAL.TOTAL.NG</t>
  </si>
  <si>
    <t>FEC.ktoe.LT.OIS.OIS.TOTAL.TOTAL.DERIVED</t>
  </si>
  <si>
    <t>FEC.ktoe.LT.OIS.OIS.TOTAL.TOTAL.BIOMASS_WASTE</t>
  </si>
  <si>
    <t>FEC.ktoe.LT.OIS.OIS.TOTAL.TOTAL.BIOGAS</t>
  </si>
  <si>
    <t>FEC.ktoe.LT.OIS.OIS.TOTAL.TOTAL.LIQBIO</t>
  </si>
  <si>
    <t>FEC.ktoe.LT.OIS.OIS.TOTAL.TOTAL.SOLAR</t>
  </si>
  <si>
    <t>FEC.ktoe.LT.OIS.OIS.TOTAL.TOTAL.GEO</t>
  </si>
  <si>
    <t>FEC.ktoe.LT.OIS.OIS.TOTAL.TOTAL.AMBIENT</t>
  </si>
  <si>
    <t>FEC.ktoe.LT.OIS.OIS.TOTAL.TOTAL.STEAM_DISTR</t>
  </si>
  <si>
    <t>FEC.ktoe.LT.OIS.OIS.TOTAL.TOTAL.ELEC</t>
  </si>
  <si>
    <t>*Energy consumption includes consumption in Mining and Quarrying and Construction sectors</t>
  </si>
  <si>
    <t>FEC.ktoe.LT.OIS.OIS.LIGHT.GENERIC.ELEC</t>
  </si>
  <si>
    <t>FEC.ktoe.LT.OIS.OIS.AIRCOMP.GENERIC.ELEC</t>
  </si>
  <si>
    <t>FEC.ktoe.LT.OIS.OIS.MOTOR.GENERIC.ELEC</t>
  </si>
  <si>
    <t>FEC.ktoe.LT.OIS.OIS.FANS.GENERIC.ELEC</t>
  </si>
  <si>
    <t>FEC.ktoe.LT.OIS.OIS.LOW_ENTH.TOTAL.TOTAL</t>
  </si>
  <si>
    <t>FEC.ktoe.LT.OIS.OIS.LOW_ENTH.THERM.DIESEL_LIQBIO</t>
  </si>
  <si>
    <t>FEC.ktoe.LT.OIS.OIS.LOW_ENTH.THERM.NG_BIOGAS</t>
  </si>
  <si>
    <t>FEC.ktoe.LT.OIS.OIS.LOW_ENTH.THERM.SOLAR_GEO</t>
  </si>
  <si>
    <t>FEC.ktoe.LT.OIS.OIS.LOW_ENTH.HP.AMBIENT</t>
  </si>
  <si>
    <t>FEC.ktoe.LT.OIS.OIS.LOW_ENTH.THERM.ELEC</t>
  </si>
  <si>
    <t>Other Industrial sectors: Steam processing</t>
  </si>
  <si>
    <t>FEC.ktoe.LT.OIS.OIS.PROCESSING.TOTAL.TOTAL</t>
  </si>
  <si>
    <t>FEC.ktoe.LT.OIS.OIS.PROCESSING.STEAM.SOLIDS</t>
  </si>
  <si>
    <t>FEC.ktoe.LT.OIS.OIS.PROCESSING.STEAM.RFG</t>
  </si>
  <si>
    <t>FEC.ktoe.LT.OIS.OIS.PROCESSING.STEAM.LPG</t>
  </si>
  <si>
    <t>FEC.ktoe.LT.OIS.OIS.PROCESSING.STEAM.DIESEL_LIQBIO</t>
  </si>
  <si>
    <t>FEC.ktoe.LT.OIS.OIS.PROCESSING.STEAM.RFO</t>
  </si>
  <si>
    <t>FEC.ktoe.LT.OIS.OIS.PROCESSING.STEAM.OTHER</t>
  </si>
  <si>
    <t>FEC.ktoe.LT.OIS.OIS.PROCESSING.STEAM.NG_BIOGAS</t>
  </si>
  <si>
    <t>FEC.ktoe.LT.OIS.OIS.PROCESSING.STEAM.DERIVED</t>
  </si>
  <si>
    <t>FEC.ktoe.LT.OIS.OIS.PROCESSING.STEAM.BIOMASS_WASTE</t>
  </si>
  <si>
    <t>FEC.ktoe.LT.OIS.OIS.PROCESSING.STEAM.STEAM_DISTR</t>
  </si>
  <si>
    <t>Other Industrial sectors: Process heating</t>
  </si>
  <si>
    <t>Other Industrial sectors: Thermal processing</t>
  </si>
  <si>
    <t>FEC.ktoe.LT.OIS.OIS.PROC_HEAT.TOTAL.TOTAL</t>
  </si>
  <si>
    <t>FEC.ktoe.LT.OIS.OIS.PROC_HEAT.THERM.SOLIDS</t>
  </si>
  <si>
    <t>FEC.ktoe.LT.OIS.OIS.PROC_HEAT.THERM.LPG</t>
  </si>
  <si>
    <t>FEC.ktoe.LT.OIS.OIS.PROC_HEAT.THERM.DIESEL_LIQBIO</t>
  </si>
  <si>
    <t>FEC.ktoe.LT.OIS.OIS.PROC_HEAT.THERM.RFO</t>
  </si>
  <si>
    <t>FEC.ktoe.LT.OIS.OIS.PROC_HEAT.THERM.NG_BIOGAS</t>
  </si>
  <si>
    <t>Other Industrial sectors: Electric processing</t>
  </si>
  <si>
    <t>FEC.ktoe.LT.OIS.OIS.PROC_HEAT_ELEC.ELEC.ELEC</t>
  </si>
  <si>
    <t>Other Industrial sectors: Drying</t>
  </si>
  <si>
    <t>Other Industries: Thermal drying</t>
  </si>
  <si>
    <t>FEC.ktoe.LT.OIS.OIS.DRYING.TOTAL.TOTAL</t>
  </si>
  <si>
    <t>FEC.ktoe.LT.OIS.OIS.DRYING.THERM.SOLIDS</t>
  </si>
  <si>
    <t>FEC.ktoe.LT.OIS.OIS.DRYING.THERM.LPG</t>
  </si>
  <si>
    <t>FEC.ktoe.LT.OIS.OIS.DRYING.THERM.DIESEL_LIQBIO</t>
  </si>
  <si>
    <t>FEC.ktoe.LT.OIS.OIS.DRYING.THERM.RFO</t>
  </si>
  <si>
    <t>FEC.ktoe.LT.OIS.OIS.DRYING.THERM.NG_BIOGAS</t>
  </si>
  <si>
    <t>Other Industries: Steam drying</t>
  </si>
  <si>
    <t>FEC.ktoe.LT.OIS.OIS.DRYING_STEAM.TOTAL.TOTAL</t>
  </si>
  <si>
    <t>FEC.ktoe.LT.OIS.OIS.DRYING_STEAM.STEAM.SOLIDS</t>
  </si>
  <si>
    <t>FEC.ktoe.LT.OIS.OIS.DRYING_STEAM.STEAM.RFG</t>
  </si>
  <si>
    <t>FEC.ktoe.LT.OIS.OIS.DRYING_STEAM.STEAM.LPG</t>
  </si>
  <si>
    <t>FEC.ktoe.LT.OIS.OIS.DRYING_STEAM.STEAM.DIESEL_LIQBIO</t>
  </si>
  <si>
    <t>FEC.ktoe.LT.OIS.OIS.DRYING_STEAM.STEAM.RFO</t>
  </si>
  <si>
    <t>FEC.ktoe.LT.OIS.OIS.DRYING_STEAM.STEAM.OTHER</t>
  </si>
  <si>
    <t>FEC.ktoe.LT.OIS.OIS.DRYING_STEAM.STEAM.NG_BIOGAS</t>
  </si>
  <si>
    <t>FEC.ktoe.LT.OIS.OIS.DRYING_STEAM.STEAM.DERIVED</t>
  </si>
  <si>
    <t>FEC.ktoe.LT.OIS.OIS.DRYING_STEAM.STEAM.BIOMASS_WASTE</t>
  </si>
  <si>
    <t>FEC.ktoe.LT.OIS.OIS.DRYING_STEAM.STEAM.STEAM_DISTR</t>
  </si>
  <si>
    <t>Other Industries: Electric drying</t>
  </si>
  <si>
    <t>FEC.ktoe.LT.OIS.OIS.DRYING_ELEC.ELEC.ELEC</t>
  </si>
  <si>
    <t>Other Industrial sectors: Process Cooling</t>
  </si>
  <si>
    <t>Other Industries: Thermal cooling</t>
  </si>
  <si>
    <t>FEC.ktoe.LT.OIS.OIS.PROC_COOL_THERM.THERM.NG_BIOGAS</t>
  </si>
  <si>
    <t>Other Industries: Steam cooling</t>
  </si>
  <si>
    <t>FEC.ktoe.LT.OIS.OIS.PROC_COOL_STEAM.TOTAL.TOTAL</t>
  </si>
  <si>
    <t>FEC.ktoe.LT.OIS.OIS.PROC_COOL_STEAM.STEAM.SOLIDS</t>
  </si>
  <si>
    <t>FEC.ktoe.LT.OIS.OIS.PROC_COOL_STEAM.STEAM.RFG</t>
  </si>
  <si>
    <t>FEC.ktoe.LT.OIS.OIS.PROC_COOL_STEAM.STEAM.LPG</t>
  </si>
  <si>
    <t>FEC.ktoe.LT.OIS.OIS.PROC_COOL_STEAM.STEAM.DIESEL_LIQBIO</t>
  </si>
  <si>
    <t>FEC.ktoe.LT.OIS.OIS.PROC_COOL_STEAM.STEAM.RFO</t>
  </si>
  <si>
    <t>FEC.ktoe.LT.OIS.OIS.PROC_COOL_STEAM.STEAM.OTHER</t>
  </si>
  <si>
    <t>FEC.ktoe.LT.OIS.OIS.PROC_COOL_STEAM.STEAM.NG_BIOGAS</t>
  </si>
  <si>
    <t>FEC.ktoe.LT.OIS.OIS.PROC_COOL_STEAM.STEAM.DERIVED</t>
  </si>
  <si>
    <t>FEC.ktoe.LT.OIS.OIS.PROC_COOL_STEAM.STEAM.BIOMASS_WASTE</t>
  </si>
  <si>
    <t>FEC.ktoe.LT.OIS.OIS.PROC_COOL_STEAM.STEAM.STEAM_DISTR</t>
  </si>
  <si>
    <t>Other Industries: Electric cooling</t>
  </si>
  <si>
    <t>FEC.ktoe.LT.OIS.OIS.PROC_COOL_ELEC.ELEC.ELEC</t>
  </si>
  <si>
    <t>Other Industrial sectors: Diesel motors (incl. biofuels)</t>
  </si>
  <si>
    <t>FEC.ktoe.LT.OIS.OIS.MOTOR.MECH.DIESEL_LIQBIO</t>
  </si>
  <si>
    <t>Other Industrial sectors: Electric machinery</t>
  </si>
  <si>
    <t>FEC.ktoe.LT.OIS.OIS.GENERIC.MECH.ELEC</t>
  </si>
  <si>
    <t>Other Industrial sectors: Diesel motors</t>
  </si>
  <si>
    <t>UED.ktoe.LT.OIS.OIS.TOTAL.TOTAL.TOTAL</t>
  </si>
  <si>
    <t>UED.ktoe.LT.OIS.OIS.LIGHT.GENERIC.ELEC</t>
  </si>
  <si>
    <t>UED.ktoe.LT.OIS.OIS.AIRCOMP.GENERIC.ELEC</t>
  </si>
  <si>
    <t>UED.ktoe.LT.OIS.OIS.MOTOR.GENERIC.ELEC</t>
  </si>
  <si>
    <t>UED.ktoe.LT.OIS.OIS.FANS.GENERIC.ELEC</t>
  </si>
  <si>
    <t>UED.ktoe.LT.OIS.OIS.LOW_ENTH.TOTAL.TOTAL</t>
  </si>
  <si>
    <t>UED.ktoe.LT.OIS.OIS.LOW_ENTH.THERM.DIESEL_LIQBIO</t>
  </si>
  <si>
    <t>UED.ktoe.LT.OIS.OIS.LOW_ENTH.THERM.NG_BIOGAS</t>
  </si>
  <si>
    <t>UED.ktoe.LT.OIS.OIS.LOW_ENTH.THERM.SOLAR_GEO</t>
  </si>
  <si>
    <t>UED.ktoe.LT.OIS.OIS.LOW_ENTH.HP.AMBIENT</t>
  </si>
  <si>
    <t>UED.ktoe.LT.OIS.OIS.LOW_ENTH.THERM.ELEC</t>
  </si>
  <si>
    <t>UED.ktoe.LT.OIS.OIS.PROCESSING.TOTAL.TOTAL</t>
  </si>
  <si>
    <t>UED.ktoe.LT.OIS.OIS.PROCESSING.STEAM.SOLIDS</t>
  </si>
  <si>
    <t>UED.ktoe.LT.OIS.OIS.PROCESSING.STEAM.RFG</t>
  </si>
  <si>
    <t>UED.ktoe.LT.OIS.OIS.PROCESSING.STEAM.LPG</t>
  </si>
  <si>
    <t>UED.ktoe.LT.OIS.OIS.PROCESSING.STEAM.DIESEL_LIQBIO</t>
  </si>
  <si>
    <t>UED.ktoe.LT.OIS.OIS.PROCESSING.STEAM.RFO</t>
  </si>
  <si>
    <t>UED.ktoe.LT.OIS.OIS.PROCESSING.STEAM.OTHER</t>
  </si>
  <si>
    <t>UED.ktoe.LT.OIS.OIS.PROCESSING.STEAM.NG_BIOGAS</t>
  </si>
  <si>
    <t>UED.ktoe.LT.OIS.OIS.PROCESSING.STEAM.DERIVED</t>
  </si>
  <si>
    <t>UED.ktoe.LT.OIS.OIS.PROCESSING.STEAM.BIOMASS_WASTE</t>
  </si>
  <si>
    <t>UED.ktoe.LT.OIS.OIS.PROCESSING.STEAM.STEAM_DISTR</t>
  </si>
  <si>
    <t>UED.ktoe.LT.OIS.OIS.PROC_HEAT.TOTAL.TOTAL</t>
  </si>
  <si>
    <t>UED.ktoe.LT.OIS.OIS.PROC_HEAT.THERM.SOLIDS</t>
  </si>
  <si>
    <t>UED.ktoe.LT.OIS.OIS.PROC_HEAT.THERM.LPG</t>
  </si>
  <si>
    <t>UED.ktoe.LT.OIS.OIS.PROC_HEAT.THERM.DIESEL_LIQBIO</t>
  </si>
  <si>
    <t>UED.ktoe.LT.OIS.OIS.PROC_HEAT.THERM.RFO</t>
  </si>
  <si>
    <t>UED.ktoe.LT.OIS.OIS.PROC_HEAT.THERM.NG_BIOGAS</t>
  </si>
  <si>
    <t>UED.ktoe.LT.OIS.OIS.PROC_HEAT_ELEC.ELEC.ELEC</t>
  </si>
  <si>
    <t>UED.ktoe.LT.OIS.OIS.DRYING.TOTAL.TOTAL</t>
  </si>
  <si>
    <t>UED.ktoe.LT.OIS.OIS.DRYING.THERM.SOLIDS</t>
  </si>
  <si>
    <t>UED.ktoe.LT.OIS.OIS.DRYING.THERM.LPG</t>
  </si>
  <si>
    <t>UED.ktoe.LT.OIS.OIS.DRYING.THERM.DIESEL_LIQBIO</t>
  </si>
  <si>
    <t>UED.ktoe.LT.OIS.OIS.DRYING.THERM.RFO</t>
  </si>
  <si>
    <t>UED.ktoe.LT.OIS.OIS.DRYING.THERM.NG_BIOGAS</t>
  </si>
  <si>
    <t>UED.ktoe.LT.OIS.OIS.DRYING_STEAM.TOTAL.TOTAL</t>
  </si>
  <si>
    <t>UED.ktoe.LT.OIS.OIS.DRYING_STEAM.STEAM.SOLIDS</t>
  </si>
  <si>
    <t>UED.ktoe.LT.OIS.OIS.DRYING_STEAM.STEAM.RFG</t>
  </si>
  <si>
    <t>UED.ktoe.LT.OIS.OIS.DRYING_STEAM.STEAM.LPG</t>
  </si>
  <si>
    <t>UED.ktoe.LT.OIS.OIS.DRYING_STEAM.STEAM.DIESEL_LIQBIO</t>
  </si>
  <si>
    <t>UED.ktoe.LT.OIS.OIS.DRYING_STEAM.STEAM.RFO</t>
  </si>
  <si>
    <t>UED.ktoe.LT.OIS.OIS.DRYING_STEAM.STEAM.OTHER</t>
  </si>
  <si>
    <t>UED.ktoe.LT.OIS.OIS.DRYING_STEAM.STEAM.NG_BIOGAS</t>
  </si>
  <si>
    <t>UED.ktoe.LT.OIS.OIS.DRYING_STEAM.STEAM.DERIVED</t>
  </si>
  <si>
    <t>UED.ktoe.LT.OIS.OIS.DRYING_STEAM.STEAM.BIOMASS_WASTE</t>
  </si>
  <si>
    <t>UED.ktoe.LT.OIS.OIS.DRYING_STEAM.STEAM.STEAM_DISTR</t>
  </si>
  <si>
    <t>UED.ktoe.LT.OIS.OIS.DRYING_ELEC.ELEC.ELEC</t>
  </si>
  <si>
    <t>UED.ktoe.LT.OIS.OIS.PROC_COOL_THERM.THERM.NG_BIOGAS</t>
  </si>
  <si>
    <t>UED.ktoe.LT.OIS.OIS.PROC_COOL_STEAM.TOTAL.TOTAL</t>
  </si>
  <si>
    <t>UED.ktoe.LT.OIS.OIS.PROC_COOL_STEAM.STEAM.SOLIDS</t>
  </si>
  <si>
    <t>UED.ktoe.LT.OIS.OIS.PROC_COOL_STEAM.STEAM.RFG</t>
  </si>
  <si>
    <t>UED.ktoe.LT.OIS.OIS.PROC_COOL_STEAM.STEAM.LPG</t>
  </si>
  <si>
    <t>UED.ktoe.LT.OIS.OIS.PROC_COOL_STEAM.STEAM.DIESEL_LIQBIO</t>
  </si>
  <si>
    <t>UED.ktoe.LT.OIS.OIS.PROC_COOL_STEAM.STEAM.RFO</t>
  </si>
  <si>
    <t>UED.ktoe.LT.OIS.OIS.PROC_COOL_STEAM.STEAM.OTHER</t>
  </si>
  <si>
    <t>UED.ktoe.LT.OIS.OIS.PROC_COOL_STEAM.STEAM.NG_BIOGAS</t>
  </si>
  <si>
    <t>UED.ktoe.LT.OIS.OIS.PROC_COOL_STEAM.STEAM.DERIVED</t>
  </si>
  <si>
    <t>UED.ktoe.LT.OIS.OIS.PROC_COOL_STEAM.STEAM.BIOMASS_WASTE</t>
  </si>
  <si>
    <t>UED.ktoe.LT.OIS.OIS.PROC_COOL_STEAM.STEAM.STEAM_DISTR</t>
  </si>
  <si>
    <t>UED.ktoe.LT.OIS.OIS.PROC_COOL_ELEC.ELEC.ELEC</t>
  </si>
  <si>
    <t>UED.ktoe.LT.OIS.OIS.MOTOR.MECH.DIESEL_LIQBIO</t>
  </si>
  <si>
    <t>UED.ktoe.LT.OIS.OIS.GENERIC.MECH.ELEC</t>
  </si>
  <si>
    <t>FUEL_EMI.ktCO2.LT.OIS.OIS.TOTAL.TOTAL.TOTAL</t>
  </si>
  <si>
    <t>FUEL_EMI.ktCO2.LT.OIS.OIS.LIGHT.GENERIC.ELEC</t>
  </si>
  <si>
    <t>FUEL_EMI.ktCO2.LT.OIS.OIS.AIRCOMP.GENERIC.ELEC</t>
  </si>
  <si>
    <t>FUEL_EMI.ktCO2.LT.OIS.OIS.MOTOR.GENERIC.ELEC</t>
  </si>
  <si>
    <t>FUEL_EMI.ktCO2.LT.OIS.OIS.FANS.GENERIC.ELEC</t>
  </si>
  <si>
    <t>FUEL_EMI.ktCO2.LT.OIS.OIS.LOW_ENTH.TOTAL.TOTAL</t>
  </si>
  <si>
    <t>FUEL_EMI.ktCO2.LT.OIS.OIS.LOW_ENTH.THERM.DIESEL_LIQBIO</t>
  </si>
  <si>
    <t>FUEL_EMI.ktCO2.LT.OIS.OIS.LOW_ENTH.THERM.NG_BIOGAS</t>
  </si>
  <si>
    <t>FUEL_EMI.ktCO2.LT.OIS.OIS.LOW_ENTH.THERM.SOLAR_GEO</t>
  </si>
  <si>
    <t>FUEL_EMI.ktCO2.LT.OIS.OIS.LOW_ENTH.HP.AMBIENT</t>
  </si>
  <si>
    <t>FUEL_EMI.ktCO2.LT.OIS.OIS.LOW_ENTH.THERM.ELEC</t>
  </si>
  <si>
    <t>FUEL_EMI.ktCO2.LT.OIS.OIS.PROCESSING.TOTAL.TOTAL</t>
  </si>
  <si>
    <t>FUEL_EMI.ktCO2.LT.OIS.OIS.PROCESSING.STEAM.SOLIDS</t>
  </si>
  <si>
    <t>FUEL_EMI.ktCO2.LT.OIS.OIS.PROCESSING.STEAM.RFG</t>
  </si>
  <si>
    <t>FUEL_EMI.ktCO2.LT.OIS.OIS.PROCESSING.STEAM.LPG</t>
  </si>
  <si>
    <t>FUEL_EMI.ktCO2.LT.OIS.OIS.PROCESSING.STEAM.DIESEL_LIQBIO</t>
  </si>
  <si>
    <t>FUEL_EMI.ktCO2.LT.OIS.OIS.PROCESSING.STEAM.RFO</t>
  </si>
  <si>
    <t>FUEL_EMI.ktCO2.LT.OIS.OIS.PROCESSING.STEAM.OTHER</t>
  </si>
  <si>
    <t>FUEL_EMI.ktCO2.LT.OIS.OIS.PROCESSING.STEAM.NG_BIOGAS</t>
  </si>
  <si>
    <t>FUEL_EMI.ktCO2.LT.OIS.OIS.PROCESSING.STEAM.DERIVED</t>
  </si>
  <si>
    <t>FUEL_EMI.ktCO2.LT.OIS.OIS.PROCESSING.STEAM.BIOMASS_WASTE</t>
  </si>
  <si>
    <t>FUEL_EMI.ktCO2.LT.OIS.OIS.PROCESSING.STEAM.STEAM_DISTR</t>
  </si>
  <si>
    <t>FUEL_EMI.ktCO2.LT.OIS.OIS.PROC_HEAT.TOTAL.TOTAL</t>
  </si>
  <si>
    <t>FUEL_EMI.ktCO2.LT.OIS.OIS.PROC_HEAT.THERM.SOLIDS</t>
  </si>
  <si>
    <t>FUEL_EMI.ktCO2.LT.OIS.OIS.PROC_HEAT.THERM.LPG</t>
  </si>
  <si>
    <t>FUEL_EMI.ktCO2.LT.OIS.OIS.PROC_HEAT.THERM.DIESEL_LIQBIO</t>
  </si>
  <si>
    <t>FUEL_EMI.ktCO2.LT.OIS.OIS.PROC_HEAT.THERM.RFO</t>
  </si>
  <si>
    <t>FUEL_EMI.ktCO2.LT.OIS.OIS.PROC_HEAT.THERM.NG_BIOGAS</t>
  </si>
  <si>
    <t>FUEL_EMI.ktCO2.LT.OIS.OIS.PROC_HEAT_ELEC.ELEC.ELEC</t>
  </si>
  <si>
    <t>FUEL_EMI.ktCO2.LT.OIS.OIS.DRYING.TOTAL.TOTAL</t>
  </si>
  <si>
    <t>FUEL_EMI.ktCO2.LT.OIS.OIS.DRYING.THERM.SOLIDS</t>
  </si>
  <si>
    <t>FUEL_EMI.ktCO2.LT.OIS.OIS.DRYING.THERM.LPG</t>
  </si>
  <si>
    <t>FUEL_EMI.ktCO2.LT.OIS.OIS.DRYING.THERM.DIESEL_LIQBIO</t>
  </si>
  <si>
    <t>FUEL_EMI.ktCO2.LT.OIS.OIS.DRYING.THERM.RFO</t>
  </si>
  <si>
    <t>FUEL_EMI.ktCO2.LT.OIS.OIS.DRYING.THERM.NG_BIOGAS</t>
  </si>
  <si>
    <t>FUEL_EMI.ktCO2.LT.OIS.OIS.DRYING_STEAM.TOTAL.TOTAL</t>
  </si>
  <si>
    <t>FUEL_EMI.ktCO2.LT.OIS.OIS.DRYING_STEAM.STEAM.SOLIDS</t>
  </si>
  <si>
    <t>FUEL_EMI.ktCO2.LT.OIS.OIS.DRYING_STEAM.STEAM.RFG</t>
  </si>
  <si>
    <t>FUEL_EMI.ktCO2.LT.OIS.OIS.DRYING_STEAM.STEAM.LPG</t>
  </si>
  <si>
    <t>FUEL_EMI.ktCO2.LT.OIS.OIS.DRYING_STEAM.STEAM.DIESEL_LIQBIO</t>
  </si>
  <si>
    <t>FUEL_EMI.ktCO2.LT.OIS.OIS.DRYING_STEAM.STEAM.RFO</t>
  </si>
  <si>
    <t>FUEL_EMI.ktCO2.LT.OIS.OIS.DRYING_STEAM.STEAM.OTHER</t>
  </si>
  <si>
    <t>FUEL_EMI.ktCO2.LT.OIS.OIS.DRYING_STEAM.STEAM.NG_BIOGAS</t>
  </si>
  <si>
    <t>FUEL_EMI.ktCO2.LT.OIS.OIS.DRYING_STEAM.STEAM.DERIVED</t>
  </si>
  <si>
    <t>FUEL_EMI.ktCO2.LT.OIS.OIS.DRYING_STEAM.STEAM.BIOMASS_WASTE</t>
  </si>
  <si>
    <t>FUEL_EMI.ktCO2.LT.OIS.OIS.DRYING_STEAM.STEAM.STEAM_DISTR</t>
  </si>
  <si>
    <t>FUEL_EMI.ktCO2.LT.OIS.OIS.DRYING_ELEC.ELEC.ELEC</t>
  </si>
  <si>
    <t>FUEL_EMI.ktCO2.LT.OIS.OIS.PROC_COOL_THERM.THERM.NG_BIOGAS</t>
  </si>
  <si>
    <t>FUEL_EMI.ktCO2.LT.OIS.OIS.PROC_COOL_STEAM.TOTAL.TOTAL</t>
  </si>
  <si>
    <t>FUEL_EMI.ktCO2.LT.OIS.OIS.PROC_COOL_STEAM.STEAM.SOLIDS</t>
  </si>
  <si>
    <t>FUEL_EMI.ktCO2.LT.OIS.OIS.PROC_COOL_STEAM.STEAM.RFG</t>
  </si>
  <si>
    <t>FUEL_EMI.ktCO2.LT.OIS.OIS.PROC_COOL_STEAM.STEAM.LPG</t>
  </si>
  <si>
    <t>FUEL_EMI.ktCO2.LT.OIS.OIS.PROC_COOL_STEAM.STEAM.DIESEL_LIQBIO</t>
  </si>
  <si>
    <t>FUEL_EMI.ktCO2.LT.OIS.OIS.PROC_COOL_STEAM.STEAM.RFO</t>
  </si>
  <si>
    <t>FUEL_EMI.ktCO2.LT.OIS.OIS.PROC_COOL_STEAM.STEAM.OTHER</t>
  </si>
  <si>
    <t>FUEL_EMI.ktCO2.LT.OIS.OIS.PROC_COOL_STEAM.STEAM.NG_BIOGAS</t>
  </si>
  <si>
    <t>FUEL_EMI.ktCO2.LT.OIS.OIS.PROC_COOL_STEAM.STEAM.DERIVED</t>
  </si>
  <si>
    <t>FUEL_EMI.ktCO2.LT.OIS.OIS.PROC_COOL_STEAM.STEAM.BIOMASS_WASTE</t>
  </si>
  <si>
    <t>FUEL_EMI.ktCO2.LT.OIS.OIS.PROC_COOL_STEAM.STEAM.STEAM_DISTR</t>
  </si>
  <si>
    <t>FUEL_EMI.ktCO2.LT.OIS.OIS.PROC_COOL_ELEC.ELEC.ELEC</t>
  </si>
  <si>
    <t>FUEL_EMI.ktCO2.LT.OIS.OIS.MOTOR.MECH.DIESEL_LIQBIO</t>
  </si>
  <si>
    <t>FUEL_EMI.ktCO2.LT.OIS.OIS.GENERIC.MECH.ELEC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</si>
</sst>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5" fillId="2" borderId="0" xfId="0" applyFont="1" applyFill="1"/>
    <xf numFmtId="0" fontId="3" fillId="2" borderId="0" xfId="2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45432.786527777775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9" t="s">
        <v>10</v>
      </c>
      <c r="B1" s="179" t="s">
        <v>11</v>
      </c>
      <c r="C1" s="180"/>
      <c r="D1" s="181"/>
    </row>
    <row r="2" spans="1:4" ht="18" customHeight="1" x14ac:dyDescent="0.3">
      <c r="A2" s="176"/>
      <c r="B2" s="180"/>
      <c r="C2" s="180"/>
      <c r="D2" s="181"/>
    </row>
    <row r="3" spans="1:4" ht="18" customHeight="1" x14ac:dyDescent="0.3">
      <c r="A3" s="176"/>
      <c r="B3" s="188" t="s">
        <v>12</v>
      </c>
      <c r="C3" s="182"/>
      <c r="D3" s="182"/>
    </row>
    <row r="4" spans="1:4" ht="15" customHeight="1" x14ac:dyDescent="0.3">
      <c r="A4" s="177"/>
      <c r="B4" s="183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77"/>
      <c r="B5" s="184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77"/>
      <c r="B6" s="184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77"/>
      <c r="B7" s="186"/>
      <c r="D7" s="180"/>
    </row>
    <row r="8" spans="1:4" x14ac:dyDescent="0.25">
      <c r="A8" s="178"/>
      <c r="B8" s="183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78"/>
      <c r="B9" s="184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78"/>
      <c r="B10" s="184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78"/>
      <c r="B11" s="184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78"/>
      <c r="B12" s="187"/>
      <c r="D12" s="185"/>
    </row>
    <row r="13" spans="1:4" x14ac:dyDescent="0.25">
      <c r="B13" s="183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4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4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4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5"/>
    </row>
    <row r="18" spans="2:4" x14ac:dyDescent="0.25">
      <c r="B18" s="183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4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4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4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5"/>
    </row>
    <row r="23" spans="2:4" x14ac:dyDescent="0.25">
      <c r="B23" s="183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4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4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4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5"/>
    </row>
    <row r="28" spans="2:4" x14ac:dyDescent="0.25">
      <c r="B28" s="183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4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4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4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5"/>
    </row>
    <row r="33" spans="2:4" x14ac:dyDescent="0.25">
      <c r="B33" s="183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4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4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4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5"/>
    </row>
    <row r="38" spans="2:4" x14ac:dyDescent="0.25">
      <c r="B38" s="183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4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4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4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5"/>
    </row>
    <row r="43" spans="2:4" x14ac:dyDescent="0.25">
      <c r="B43" s="183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4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4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4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5"/>
    </row>
    <row r="48" spans="2:4" x14ac:dyDescent="0.25">
      <c r="B48" s="183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4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4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4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5"/>
    </row>
    <row r="53" spans="2:4" x14ac:dyDescent="0.25">
      <c r="B53" s="183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4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4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4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5"/>
    </row>
    <row r="58" spans="2:4" x14ac:dyDescent="0.25">
      <c r="B58" s="183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4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4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4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LT: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4259.9723538704584</v>
      </c>
      <c r="C3" s="205">
        <f>ISI!C$3+NFM!C$3+CHI!C$3+NMM!C$3+PPA!C$3+FBT!C$3+TRE!C$3+MAE!C$3+TEL!C$3+WWP!C$3+OIS!C$3</f>
        <v>4573.0859580996221</v>
      </c>
      <c r="D3" s="205">
        <f>ISI!D$3+NFM!D$3+CHI!D$3+NMM!D$3+PPA!D$3+FBT!D$3+TRE!D$3+MAE!D$3+TEL!D$3+WWP!D$3+OIS!D$3</f>
        <v>4780.4337453246935</v>
      </c>
      <c r="E3" s="205">
        <f>ISI!E$3+NFM!E$3+CHI!E$3+NMM!E$3+PPA!E$3+FBT!E$3+TRE!E$3+MAE!E$3+TEL!E$3+WWP!E$3+OIS!E$3</f>
        <v>5495.9179594409679</v>
      </c>
      <c r="F3" s="205">
        <f>ISI!F$3+NFM!F$3+CHI!F$3+NMM!F$3+PPA!F$3+FBT!F$3+TRE!F$3+MAE!F$3+TEL!F$3+WWP!F$3+OIS!F$3</f>
        <v>6108.3013215074971</v>
      </c>
      <c r="G3" s="205">
        <f>ISI!G$3+NFM!G$3+CHI!G$3+NMM!G$3+PPA!G$3+FBT!G$3+TRE!G$3+MAE!G$3+TEL!G$3+WWP!G$3+OIS!G$3</f>
        <v>6598.4743411927884</v>
      </c>
      <c r="H3" s="205">
        <f>ISI!H$3+NFM!H$3+CHI!H$3+NMM!H$3+PPA!H$3+FBT!H$3+TRE!H$3+MAE!H$3+TEL!H$3+WWP!H$3+OIS!H$3</f>
        <v>7513.0634211177849</v>
      </c>
      <c r="I3" s="205">
        <f>ISI!I$3+NFM!I$3+CHI!I$3+NMM!I$3+PPA!I$3+FBT!I$3+TRE!I$3+MAE!I$3+TEL!I$3+WWP!I$3+OIS!I$3</f>
        <v>8705.1583710407249</v>
      </c>
      <c r="J3" s="205">
        <f>ISI!J$3+NFM!J$3+CHI!J$3+NMM!J$3+PPA!J$3+FBT!J$3+TRE!J$3+MAE!J$3+TEL!J$3+WWP!J$3+OIS!J$3</f>
        <v>8643.7601082615438</v>
      </c>
      <c r="K3" s="205">
        <f>ISI!K$3+NFM!K$3+CHI!K$3+NMM!K$3+PPA!K$3+FBT!K$3+TRE!K$3+MAE!K$3+TEL!K$3+WWP!K$3+OIS!K$3</f>
        <v>5910.5264945267663</v>
      </c>
      <c r="L3" s="205">
        <f>ISI!L$3+NFM!L$3+CHI!L$3+NMM!L$3+PPA!L$3+FBT!L$3+TRE!L$3+MAE!L$3+TEL!L$3+WWP!L$3+OIS!L$3</f>
        <v>6219.9537195938847</v>
      </c>
      <c r="M3" s="205">
        <f>ISI!M$3+NFM!M$3+CHI!M$3+NMM!M$3+PPA!M$3+FBT!M$3+TRE!M$3+MAE!M$3+TEL!M$3+WWP!M$3+OIS!M$3</f>
        <v>7203.3675900945818</v>
      </c>
      <c r="N3" s="205">
        <f>ISI!N$3+NFM!N$3+CHI!N$3+NMM!N$3+PPA!N$3+FBT!N$3+TRE!N$3+MAE!N$3+TEL!N$3+WWP!N$3+OIS!N$3</f>
        <v>7401.497121702163</v>
      </c>
      <c r="O3" s="205">
        <f>ISI!O$3+NFM!O$3+CHI!O$3+NMM!O$3+PPA!O$3+FBT!O$3+TRE!O$3+MAE!O$3+TEL!O$3+WWP!O$3+OIS!O$3</f>
        <v>7817.7919397182313</v>
      </c>
      <c r="P3" s="205">
        <f>ISI!P$3+NFM!P$3+CHI!P$3+NMM!P$3+PPA!P$3+FBT!P$3+TRE!P$3+MAE!P$3+TEL!P$3+WWP!P$3+OIS!P$3</f>
        <v>8319.1519040312469</v>
      </c>
      <c r="Q3" s="205">
        <f>ISI!Q$3+NFM!Q$3+CHI!Q$3+NMM!Q$3+PPA!Q$3+FBT!Q$3+TRE!Q$3+MAE!Q$3+TEL!Q$3+WWP!Q$3+OIS!Q$3</f>
        <v>8395.9</v>
      </c>
      <c r="R3" s="205">
        <f>ISI!R$3+NFM!R$3+CHI!R$3+NMM!R$3+PPA!R$3+FBT!R$3+TRE!R$3+MAE!R$3+TEL!R$3+WWP!R$3+OIS!R$3</f>
        <v>8236.6326490405445</v>
      </c>
      <c r="S3" s="205">
        <f>ISI!S$3+NFM!S$3+CHI!S$3+NMM!S$3+PPA!S$3+FBT!S$3+TRE!S$3+MAE!S$3+TEL!S$3+WWP!S$3+OIS!S$3</f>
        <v>8625.827031017805</v>
      </c>
      <c r="T3" s="205">
        <f>ISI!T$3+NFM!T$3+CHI!T$3+NMM!T$3+PPA!T$3+FBT!T$3+TRE!T$3+MAE!T$3+TEL!T$3+WWP!T$3+OIS!T$3</f>
        <v>8920.7384469229837</v>
      </c>
      <c r="U3" s="205">
        <f>ISI!U$3+NFM!U$3+CHI!U$3+NMM!U$3+PPA!U$3+FBT!U$3+TRE!U$3+MAE!U$3+TEL!U$3+WWP!U$3+OIS!U$3</f>
        <v>9221.2043049008262</v>
      </c>
      <c r="V3" s="205">
        <f>ISI!V$3+NFM!V$3+CHI!V$3+NMM!V$3+PPA!V$3+FBT!V$3+TRE!V$3+MAE!V$3+TEL!V$3+WWP!V$3+OIS!V$3</f>
        <v>9278.4515496753647</v>
      </c>
      <c r="W3" s="205">
        <f>ISI!W$3+NFM!W$3+CHI!W$3+NMM!W$3+PPA!W$3+FBT!W$3+TRE!W$3+MAE!W$3+TEL!W$3+WWP!W$3+OIS!W$3</f>
        <v>10032.917475887949</v>
      </c>
    </row>
    <row r="4" spans="1:23" ht="12" customHeight="1" x14ac:dyDescent="0.25">
      <c r="A4" s="12" t="s">
        <v>16</v>
      </c>
      <c r="B4" s="206">
        <f>ISI!B$3</f>
        <v>0</v>
      </c>
      <c r="C4" s="206">
        <f>ISI!C$3</f>
        <v>0</v>
      </c>
      <c r="D4" s="206">
        <f>ISI!D$3</f>
        <v>0</v>
      </c>
      <c r="E4" s="206">
        <f>ISI!E$3</f>
        <v>0</v>
      </c>
      <c r="F4" s="206">
        <f>ISI!F$3</f>
        <v>0</v>
      </c>
      <c r="G4" s="206">
        <f>ISI!G$3</f>
        <v>0</v>
      </c>
      <c r="H4" s="206">
        <f>ISI!H$3</f>
        <v>0</v>
      </c>
      <c r="I4" s="206">
        <f>ISI!I$3</f>
        <v>0</v>
      </c>
      <c r="J4" s="206">
        <f>ISI!J$3</f>
        <v>0</v>
      </c>
      <c r="K4" s="206">
        <f>ISI!K$3</f>
        <v>0</v>
      </c>
      <c r="L4" s="206">
        <f>ISI!L$3</f>
        <v>0</v>
      </c>
      <c r="M4" s="206">
        <f>ISI!M$3</f>
        <v>0</v>
      </c>
      <c r="N4" s="206">
        <f>ISI!N$3</f>
        <v>0</v>
      </c>
      <c r="O4" s="206">
        <f>ISI!O$3</f>
        <v>0</v>
      </c>
      <c r="P4" s="206">
        <f>ISI!P$3</f>
        <v>0</v>
      </c>
      <c r="Q4" s="206">
        <f>ISI!Q$3</f>
        <v>0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201.25724065297521</v>
      </c>
      <c r="C9" s="207">
        <f>CHI!C$3</f>
        <v>175.78343480831614</v>
      </c>
      <c r="D9" s="207">
        <f>CHI!D$3</f>
        <v>184.70347396450614</v>
      </c>
      <c r="E9" s="207">
        <f>CHI!E$3</f>
        <v>194.64645377531099</v>
      </c>
      <c r="F9" s="207">
        <f>CHI!F$3</f>
        <v>238.19764768699108</v>
      </c>
      <c r="G9" s="207">
        <f>CHI!G$3</f>
        <v>283.77253814147025</v>
      </c>
      <c r="H9" s="207">
        <f>CHI!H$3</f>
        <v>378.15509310538039</v>
      </c>
      <c r="I9" s="207">
        <f>CHI!I$3</f>
        <v>550.70889894419304</v>
      </c>
      <c r="J9" s="207">
        <f>CHI!J$3</f>
        <v>652.7598992199446</v>
      </c>
      <c r="K9" s="207">
        <f>CHI!K$3</f>
        <v>431.17988657331415</v>
      </c>
      <c r="L9" s="207">
        <f>CHI!L$3</f>
        <v>539.08922818011717</v>
      </c>
      <c r="M9" s="207">
        <f>CHI!M$3</f>
        <v>679.29163036289776</v>
      </c>
      <c r="N9" s="207">
        <f>CHI!N$3</f>
        <v>659.36413010313049</v>
      </c>
      <c r="O9" s="207">
        <f>CHI!O$3</f>
        <v>496.70334074831163</v>
      </c>
      <c r="P9" s="207">
        <f>CHI!P$3</f>
        <v>503.45734611322558</v>
      </c>
      <c r="Q9" s="207">
        <f>CHI!Q$3</f>
        <v>532.5</v>
      </c>
      <c r="R9" s="207">
        <f>CHI!R$3</f>
        <v>456.282753457583</v>
      </c>
      <c r="S9" s="207">
        <f>CHI!S$3</f>
        <v>501.09324271881417</v>
      </c>
      <c r="T9" s="207">
        <f>CHI!T$3</f>
        <v>563.70063851360612</v>
      </c>
      <c r="U9" s="207">
        <f>CHI!U$3</f>
        <v>592.81330605710218</v>
      </c>
      <c r="V9" s="207">
        <f>CHI!V$3</f>
        <v>790.50069127246638</v>
      </c>
      <c r="W9" s="207">
        <f>CHI!W$3</f>
        <v>1034.0202113301953</v>
      </c>
    </row>
    <row r="10" spans="1:23" ht="12" customHeight="1" x14ac:dyDescent="0.25">
      <c r="A10" s="14" t="s">
        <v>57</v>
      </c>
      <c r="B10" s="206">
        <f>CHI!B$5</f>
        <v>171.26277415791159</v>
      </c>
      <c r="C10" s="206">
        <f>CHI!C$5</f>
        <v>160.0575595329411</v>
      </c>
      <c r="D10" s="206">
        <f>CHI!D$5</f>
        <v>164.06832695203141</v>
      </c>
      <c r="E10" s="206">
        <f>CHI!E$5</f>
        <v>168.42651613875231</v>
      </c>
      <c r="F10" s="206">
        <f>CHI!F$5</f>
        <v>211.7255548072973</v>
      </c>
      <c r="G10" s="206">
        <f>CHI!G$5</f>
        <v>256.77173658528483</v>
      </c>
      <c r="H10" s="206">
        <f>CHI!H$5</f>
        <v>348.72098863589429</v>
      </c>
      <c r="I10" s="206">
        <f>CHI!I$5</f>
        <v>526.03442989633004</v>
      </c>
      <c r="J10" s="206">
        <f>CHI!J$5</f>
        <v>602.8458163545738</v>
      </c>
      <c r="K10" s="206">
        <f>CHI!K$5</f>
        <v>354.26855716086823</v>
      </c>
      <c r="L10" s="206">
        <f>CHI!L$5</f>
        <v>495.50168470458078</v>
      </c>
      <c r="M10" s="206">
        <f>CHI!M$5</f>
        <v>633.28383069688471</v>
      </c>
      <c r="N10" s="206">
        <f>CHI!N$5</f>
        <v>593.39745715109632</v>
      </c>
      <c r="O10" s="206">
        <f>CHI!O$5</f>
        <v>373.29036052142732</v>
      </c>
      <c r="P10" s="206">
        <f>CHI!P$5</f>
        <v>396.5323787959116</v>
      </c>
      <c r="Q10" s="206">
        <f>CHI!Q$5</f>
        <v>473.30178619034928</v>
      </c>
      <c r="R10" s="206">
        <f>CHI!R$5</f>
        <v>405.18547223048711</v>
      </c>
      <c r="S10" s="206">
        <f>CHI!S$5</f>
        <v>439.09313875436749</v>
      </c>
      <c r="T10" s="206">
        <f>CHI!T$5</f>
        <v>509.41029387769692</v>
      </c>
      <c r="U10" s="206">
        <f>CHI!U$5</f>
        <v>536.10605869349422</v>
      </c>
      <c r="V10" s="206">
        <f>CHI!V$5</f>
        <v>730.03183717010302</v>
      </c>
      <c r="W10" s="206">
        <f>CHI!W$5</f>
        <v>944.14563429244527</v>
      </c>
    </row>
    <row r="11" spans="1:23" ht="12" customHeight="1" x14ac:dyDescent="0.25">
      <c r="A11" s="14" t="s">
        <v>47</v>
      </c>
      <c r="B11" s="206">
        <f>CHI!B$6</f>
        <v>29.99446649506362</v>
      </c>
      <c r="C11" s="206">
        <f>CHI!C$6</f>
        <v>15.725875275375049</v>
      </c>
      <c r="D11" s="206">
        <f>CHI!D$6</f>
        <v>20.635147012474729</v>
      </c>
      <c r="E11" s="206">
        <f>CHI!E$6</f>
        <v>26.219937636558679</v>
      </c>
      <c r="F11" s="206">
        <f>CHI!F$6</f>
        <v>26.472092879693779</v>
      </c>
      <c r="G11" s="206">
        <f>CHI!G$6</f>
        <v>27.000801556185419</v>
      </c>
      <c r="H11" s="206">
        <f>CHI!H$6</f>
        <v>29.434104469486101</v>
      </c>
      <c r="I11" s="206">
        <f>CHI!I$6</f>
        <v>24.674469047862999</v>
      </c>
      <c r="J11" s="206">
        <f>CHI!J$6</f>
        <v>49.914082865370801</v>
      </c>
      <c r="K11" s="206">
        <f>CHI!K$6</f>
        <v>76.911329412445923</v>
      </c>
      <c r="L11" s="206">
        <f>CHI!L$6</f>
        <v>43.587543475536343</v>
      </c>
      <c r="M11" s="206">
        <f>CHI!M$6</f>
        <v>46.007799666013057</v>
      </c>
      <c r="N11" s="206">
        <f>CHI!N$6</f>
        <v>65.966672952034173</v>
      </c>
      <c r="O11" s="206">
        <f>CHI!O$6</f>
        <v>123.4129802268843</v>
      </c>
      <c r="P11" s="206">
        <f>CHI!P$6</f>
        <v>106.924967317314</v>
      </c>
      <c r="Q11" s="206">
        <f>CHI!Q$6</f>
        <v>59.198213809650717</v>
      </c>
      <c r="R11" s="206">
        <f>CHI!R$6</f>
        <v>51.097281227095891</v>
      </c>
      <c r="S11" s="206">
        <f>CHI!S$6</f>
        <v>62.00010396444668</v>
      </c>
      <c r="T11" s="206">
        <f>CHI!T$6</f>
        <v>54.290344635909257</v>
      </c>
      <c r="U11" s="206">
        <f>CHI!U$6</f>
        <v>56.707247363607962</v>
      </c>
      <c r="V11" s="206">
        <f>CHI!V$6</f>
        <v>60.468854102363373</v>
      </c>
      <c r="W11" s="206">
        <f>CHI!W$6</f>
        <v>89.874577037749987</v>
      </c>
    </row>
    <row r="12" spans="1:23" ht="12" customHeight="1" x14ac:dyDescent="0.25">
      <c r="A12" s="14" t="s">
        <v>48</v>
      </c>
      <c r="B12" s="206">
        <f>CHI!B$7</f>
        <v>0</v>
      </c>
      <c r="C12" s="206">
        <f>CHI!C$7</f>
        <v>0</v>
      </c>
      <c r="D12" s="206">
        <f>CHI!D$7</f>
        <v>0</v>
      </c>
      <c r="E12" s="206">
        <f>CHI!E$7</f>
        <v>0</v>
      </c>
      <c r="F12" s="206">
        <f>CHI!F$7</f>
        <v>0</v>
      </c>
      <c r="G12" s="206">
        <f>CHI!G$7</f>
        <v>0</v>
      </c>
      <c r="H12" s="206">
        <f>CHI!H$7</f>
        <v>0</v>
      </c>
      <c r="I12" s="206">
        <f>CHI!I$7</f>
        <v>0</v>
      </c>
      <c r="J12" s="206">
        <f>CHI!J$7</f>
        <v>0</v>
      </c>
      <c r="K12" s="206">
        <f>CHI!K$7</f>
        <v>0</v>
      </c>
      <c r="L12" s="206">
        <f>CHI!L$7</f>
        <v>0</v>
      </c>
      <c r="M12" s="206">
        <f>CHI!M$7</f>
        <v>0</v>
      </c>
      <c r="N12" s="206">
        <f>CHI!N$7</f>
        <v>0</v>
      </c>
      <c r="O12" s="206">
        <f>CHI!O$7</f>
        <v>0</v>
      </c>
      <c r="P12" s="206">
        <f>CHI!P$7</f>
        <v>0</v>
      </c>
      <c r="Q12" s="206">
        <f>CHI!Q$7</f>
        <v>0</v>
      </c>
      <c r="R12" s="206">
        <f>CHI!R$7</f>
        <v>0</v>
      </c>
      <c r="S12" s="206">
        <f>CHI!S$7</f>
        <v>0</v>
      </c>
      <c r="T12" s="206">
        <f>CHI!T$7</f>
        <v>0</v>
      </c>
      <c r="U12" s="206">
        <f>CHI!U$7</f>
        <v>0</v>
      </c>
      <c r="V12" s="206">
        <f>CHI!V$7</f>
        <v>0</v>
      </c>
      <c r="W12" s="206">
        <f>CHI!W$7</f>
        <v>0</v>
      </c>
    </row>
    <row r="13" spans="1:23" ht="12" customHeight="1" x14ac:dyDescent="0.25">
      <c r="A13" s="13" t="s">
        <v>22</v>
      </c>
      <c r="B13" s="207">
        <f>NMM!B$3</f>
        <v>131.15455502896262</v>
      </c>
      <c r="C13" s="207">
        <f>NMM!C$3</f>
        <v>137.75029164069866</v>
      </c>
      <c r="D13" s="207">
        <f>NMM!D$3</f>
        <v>139.91288152811345</v>
      </c>
      <c r="E13" s="207">
        <f>NMM!E$3</f>
        <v>170.66158269399304</v>
      </c>
      <c r="F13" s="207">
        <f>NMM!F$3</f>
        <v>191.77432033579049</v>
      </c>
      <c r="G13" s="207">
        <f>NMM!G$3</f>
        <v>242.71844660194176</v>
      </c>
      <c r="H13" s="207">
        <f>NMM!H$3</f>
        <v>318.995061310121</v>
      </c>
      <c r="I13" s="207">
        <f>NMM!I$3</f>
        <v>329.04977375565613</v>
      </c>
      <c r="J13" s="207">
        <f>NMM!J$3</f>
        <v>291.778063834703</v>
      </c>
      <c r="K13" s="207">
        <f>NMM!K$3</f>
        <v>154.17878853054714</v>
      </c>
      <c r="L13" s="207">
        <f>NMM!L$3</f>
        <v>168.5138232265636</v>
      </c>
      <c r="M13" s="207">
        <f>NMM!M$3</f>
        <v>203.23112291493885</v>
      </c>
      <c r="N13" s="207">
        <f>NMM!N$3</f>
        <v>215.82148451007899</v>
      </c>
      <c r="O13" s="207">
        <f>NMM!O$3</f>
        <v>248.70237880518644</v>
      </c>
      <c r="P13" s="207">
        <f>NMM!P$3</f>
        <v>265.02999023573716</v>
      </c>
      <c r="Q13" s="207">
        <f>NMM!Q$3</f>
        <v>240.09999999999997</v>
      </c>
      <c r="R13" s="207">
        <f>NMM!R$3</f>
        <v>249.4188108278498</v>
      </c>
      <c r="S13" s="207">
        <f>NMM!S$3</f>
        <v>254.7113555263183</v>
      </c>
      <c r="T13" s="207">
        <f>NMM!T$3</f>
        <v>252.66504069496591</v>
      </c>
      <c r="U13" s="207">
        <f>NMM!U$3</f>
        <v>255.35888997598497</v>
      </c>
      <c r="V13" s="207">
        <f>NMM!V$3</f>
        <v>242.73288881888666</v>
      </c>
      <c r="W13" s="207">
        <f>NMM!W$3</f>
        <v>257.74383620264001</v>
      </c>
    </row>
    <row r="14" spans="1:23" ht="12" customHeight="1" x14ac:dyDescent="0.25">
      <c r="A14" s="14" t="s">
        <v>49</v>
      </c>
      <c r="B14" s="206">
        <f>NMM!B$4</f>
        <v>58.775300123041532</v>
      </c>
      <c r="C14" s="206">
        <f>NMM!C$4</f>
        <v>54.181101087971442</v>
      </c>
      <c r="D14" s="206">
        <f>NMM!D$4</f>
        <v>67.76022710126945</v>
      </c>
      <c r="E14" s="206">
        <f>NMM!E$4</f>
        <v>81.438973737406471</v>
      </c>
      <c r="F14" s="206">
        <f>NMM!F$4</f>
        <v>101.96180496985291</v>
      </c>
      <c r="G14" s="206">
        <f>NMM!G$4</f>
        <v>127.3425138453137</v>
      </c>
      <c r="H14" s="206">
        <f>NMM!H$4</f>
        <v>170.08599733635791</v>
      </c>
      <c r="I14" s="206">
        <f>NMM!I$4</f>
        <v>182.39455256138999</v>
      </c>
      <c r="J14" s="206">
        <f>NMM!J$4</f>
        <v>177.42150204421691</v>
      </c>
      <c r="K14" s="206">
        <f>NMM!K$4</f>
        <v>85.57236890059815</v>
      </c>
      <c r="L14" s="206">
        <f>NMM!L$4</f>
        <v>114.34867492817619</v>
      </c>
      <c r="M14" s="206">
        <f>NMM!M$4</f>
        <v>135.97195048283501</v>
      </c>
      <c r="N14" s="206">
        <f>NMM!N$4</f>
        <v>142.15002833991491</v>
      </c>
      <c r="O14" s="206">
        <f>NMM!O$4</f>
        <v>150.61016484827499</v>
      </c>
      <c r="P14" s="206">
        <f>NMM!P$4</f>
        <v>161.98751466655219</v>
      </c>
      <c r="Q14" s="206">
        <f>NMM!Q$4</f>
        <v>147.6109539991418</v>
      </c>
      <c r="R14" s="206">
        <f>NMM!R$4</f>
        <v>160.63803772289501</v>
      </c>
      <c r="S14" s="206">
        <f>NMM!S$4</f>
        <v>179.54755351696721</v>
      </c>
      <c r="T14" s="206">
        <f>NMM!T$4</f>
        <v>157.02808151943071</v>
      </c>
      <c r="U14" s="206">
        <f>NMM!U$4</f>
        <v>120.3111193739276</v>
      </c>
      <c r="V14" s="206">
        <f>NMM!V$4</f>
        <v>136.15935806154991</v>
      </c>
      <c r="W14" s="206">
        <f>NMM!W$4</f>
        <v>139.71018487645091</v>
      </c>
    </row>
    <row r="15" spans="1:23" ht="12" customHeight="1" x14ac:dyDescent="0.25">
      <c r="A15" s="14" t="s">
        <v>50</v>
      </c>
      <c r="B15" s="206">
        <f>NMM!B$5</f>
        <v>32.151429025224303</v>
      </c>
      <c r="C15" s="206">
        <f>NMM!C$5</f>
        <v>43.594731676847672</v>
      </c>
      <c r="D15" s="206">
        <f>NMM!D$5</f>
        <v>41.98382680206393</v>
      </c>
      <c r="E15" s="206">
        <f>NMM!E$5</f>
        <v>47.839858458047708</v>
      </c>
      <c r="F15" s="206">
        <f>NMM!F$5</f>
        <v>43.946433165941343</v>
      </c>
      <c r="G15" s="206">
        <f>NMM!G$5</f>
        <v>68.292549604046428</v>
      </c>
      <c r="H15" s="206">
        <f>NMM!H$5</f>
        <v>98.351752660172707</v>
      </c>
      <c r="I15" s="206">
        <f>NMM!I$5</f>
        <v>99.368978325443962</v>
      </c>
      <c r="J15" s="206">
        <f>NMM!J$5</f>
        <v>64.554328786984996</v>
      </c>
      <c r="K15" s="206">
        <f>NMM!K$5</f>
        <v>42.863208685173753</v>
      </c>
      <c r="L15" s="206">
        <f>NMM!L$5</f>
        <v>24.9925942321807</v>
      </c>
      <c r="M15" s="206">
        <f>NMM!M$5</f>
        <v>30.10785888578793</v>
      </c>
      <c r="N15" s="206">
        <f>NMM!N$5</f>
        <v>32.696480489447211</v>
      </c>
      <c r="O15" s="206">
        <f>NMM!O$5</f>
        <v>56.186413365403503</v>
      </c>
      <c r="P15" s="206">
        <f>NMM!P$5</f>
        <v>60.746386446329183</v>
      </c>
      <c r="Q15" s="206">
        <f>NMM!Q$5</f>
        <v>39.424469904051293</v>
      </c>
      <c r="R15" s="206">
        <f>NMM!R$5</f>
        <v>30.700123670886629</v>
      </c>
      <c r="S15" s="206">
        <f>NMM!S$5</f>
        <v>32.794798412978992</v>
      </c>
      <c r="T15" s="206">
        <f>NMM!T$5</f>
        <v>48.923544478128363</v>
      </c>
      <c r="U15" s="206">
        <f>NMM!U$5</f>
        <v>72.434996383210887</v>
      </c>
      <c r="V15" s="206">
        <f>NMM!V$5</f>
        <v>35.079547708259177</v>
      </c>
      <c r="W15" s="206">
        <f>NMM!W$5</f>
        <v>52.178721951375067</v>
      </c>
    </row>
    <row r="16" spans="1:23" ht="12" customHeight="1" x14ac:dyDescent="0.25">
      <c r="A16" s="14" t="s">
        <v>58</v>
      </c>
      <c r="B16" s="206">
        <f>NMM!B$6</f>
        <v>40.227825880696777</v>
      </c>
      <c r="C16" s="206">
        <f>NMM!C$6</f>
        <v>39.974458875879549</v>
      </c>
      <c r="D16" s="206">
        <f>NMM!D$6</f>
        <v>30.168827624780061</v>
      </c>
      <c r="E16" s="206">
        <f>NMM!E$6</f>
        <v>41.382750498538847</v>
      </c>
      <c r="F16" s="206">
        <f>NMM!F$6</f>
        <v>45.866082199996256</v>
      </c>
      <c r="G16" s="206">
        <f>NMM!G$6</f>
        <v>47.083383152581618</v>
      </c>
      <c r="H16" s="206">
        <f>NMM!H$6</f>
        <v>50.557311313590382</v>
      </c>
      <c r="I16" s="206">
        <f>NMM!I$6</f>
        <v>47.286242868822193</v>
      </c>
      <c r="J16" s="206">
        <f>NMM!J$6</f>
        <v>49.802233003501122</v>
      </c>
      <c r="K16" s="206">
        <f>NMM!K$6</f>
        <v>25.743210944775221</v>
      </c>
      <c r="L16" s="206">
        <f>NMM!L$6</f>
        <v>29.1725540662067</v>
      </c>
      <c r="M16" s="206">
        <f>NMM!M$6</f>
        <v>37.151313546315933</v>
      </c>
      <c r="N16" s="206">
        <f>NMM!N$6</f>
        <v>40.974975680716888</v>
      </c>
      <c r="O16" s="206">
        <f>NMM!O$6</f>
        <v>41.905800591507948</v>
      </c>
      <c r="P16" s="206">
        <f>NMM!P$6</f>
        <v>42.296089122855761</v>
      </c>
      <c r="Q16" s="206">
        <f>NMM!Q$6</f>
        <v>53.064576096806903</v>
      </c>
      <c r="R16" s="206">
        <f>NMM!R$6</f>
        <v>58.080649434068157</v>
      </c>
      <c r="S16" s="206">
        <f>NMM!S$6</f>
        <v>42.369003596372103</v>
      </c>
      <c r="T16" s="206">
        <f>NMM!T$6</f>
        <v>46.713414697406833</v>
      </c>
      <c r="U16" s="206">
        <f>NMM!U$6</f>
        <v>62.612774218846482</v>
      </c>
      <c r="V16" s="206">
        <f>NMM!V$6</f>
        <v>71.493983049077571</v>
      </c>
      <c r="W16" s="206">
        <f>NMM!W$6</f>
        <v>65.854929374814034</v>
      </c>
    </row>
    <row r="17" spans="1:23" ht="12" customHeight="1" x14ac:dyDescent="0.25">
      <c r="A17" s="13" t="s">
        <v>23</v>
      </c>
      <c r="B17" s="207">
        <f>PPA!B$3</f>
        <v>127.6987888362296</v>
      </c>
      <c r="C17" s="207">
        <f>PPA!C$3</f>
        <v>140.62674784665296</v>
      </c>
      <c r="D17" s="207">
        <f>PPA!D$3</f>
        <v>130.523788268251</v>
      </c>
      <c r="E17" s="207">
        <f>PPA!E$3</f>
        <v>158.05415045894125</v>
      </c>
      <c r="F17" s="207">
        <f>PPA!F$3</f>
        <v>161.81421770019131</v>
      </c>
      <c r="G17" s="207">
        <f>PPA!G$3</f>
        <v>161.99722607489593</v>
      </c>
      <c r="H17" s="207">
        <f>PPA!H$3</f>
        <v>179.69533886709831</v>
      </c>
      <c r="I17" s="207">
        <f>PPA!I$3</f>
        <v>177.73755656108597</v>
      </c>
      <c r="J17" s="207">
        <f>PPA!J$3</f>
        <v>211.13201527103902</v>
      </c>
      <c r="K17" s="207">
        <f>PPA!K$3</f>
        <v>173.76243788134349</v>
      </c>
      <c r="L17" s="207">
        <f>PPA!L$3</f>
        <v>216.78716549120338</v>
      </c>
      <c r="M17" s="207">
        <f>PPA!M$3</f>
        <v>249.9448882543748</v>
      </c>
      <c r="N17" s="207">
        <f>PPA!N$3</f>
        <v>267.18333638453237</v>
      </c>
      <c r="O17" s="207">
        <f>PPA!O$3</f>
        <v>300.60722659772728</v>
      </c>
      <c r="P17" s="207">
        <f>PPA!P$3</f>
        <v>309.76625550485221</v>
      </c>
      <c r="Q17" s="207">
        <f>PPA!Q$3</f>
        <v>309.7000000000001</v>
      </c>
      <c r="R17" s="207">
        <f>PPA!R$3</f>
        <v>314.13767287915198</v>
      </c>
      <c r="S17" s="207">
        <f>PPA!S$3</f>
        <v>327.59420344726414</v>
      </c>
      <c r="T17" s="207">
        <f>PPA!T$3</f>
        <v>330.58379691796148</v>
      </c>
      <c r="U17" s="207">
        <f>PPA!U$3</f>
        <v>336.29814106555193</v>
      </c>
      <c r="V17" s="207">
        <f>PPA!V$3</f>
        <v>319.56038571253561</v>
      </c>
      <c r="W17" s="207">
        <f>PPA!W$3</f>
        <v>325.3069554626552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61.380989994734072</v>
      </c>
      <c r="C19" s="206">
        <f>PPA!C$6</f>
        <v>72.870223884174692</v>
      </c>
      <c r="D19" s="206">
        <f>PPA!D$6</f>
        <v>72.957872215979933</v>
      </c>
      <c r="E19" s="206">
        <f>PPA!E$6</f>
        <v>74.568349195123076</v>
      </c>
      <c r="F19" s="206">
        <f>PPA!F$6</f>
        <v>87.062278450973707</v>
      </c>
      <c r="G19" s="206">
        <f>PPA!G$6</f>
        <v>84.188626907073512</v>
      </c>
      <c r="H19" s="206">
        <f>PPA!H$6</f>
        <v>78.445680926753624</v>
      </c>
      <c r="I19" s="206">
        <f>PPA!I$6</f>
        <v>81.206636500754144</v>
      </c>
      <c r="J19" s="206">
        <f>PPA!J$6</f>
        <v>89.007712534794422</v>
      </c>
      <c r="K19" s="206">
        <f>PPA!K$6</f>
        <v>81.957006531656475</v>
      </c>
      <c r="L19" s="206">
        <f>PPA!L$6</f>
        <v>119.022575537816</v>
      </c>
      <c r="M19" s="206">
        <f>PPA!M$6</f>
        <v>131.428391471851</v>
      </c>
      <c r="N19" s="206">
        <f>PPA!N$6</f>
        <v>136.28689408270779</v>
      </c>
      <c r="O19" s="206">
        <f>PPA!O$6</f>
        <v>162.72871199823641</v>
      </c>
      <c r="P19" s="206">
        <f>PPA!P$6</f>
        <v>177.05198971763349</v>
      </c>
      <c r="Q19" s="206">
        <f>PPA!Q$6</f>
        <v>177.7</v>
      </c>
      <c r="R19" s="206">
        <f>PPA!R$6</f>
        <v>185.88202844871739</v>
      </c>
      <c r="S19" s="206">
        <f>PPA!S$6</f>
        <v>204.92385162188</v>
      </c>
      <c r="T19" s="206">
        <f>PPA!T$6</f>
        <v>211.55901455153329</v>
      </c>
      <c r="U19" s="206">
        <f>PPA!U$6</f>
        <v>210.35310860090721</v>
      </c>
      <c r="V19" s="206">
        <f>PPA!V$6</f>
        <v>204.14413468437721</v>
      </c>
      <c r="W19" s="206">
        <f>PPA!W$6</f>
        <v>212.56460054643011</v>
      </c>
    </row>
    <row r="20" spans="1:23" ht="12" customHeight="1" x14ac:dyDescent="0.25">
      <c r="A20" s="14" t="s">
        <v>60</v>
      </c>
      <c r="B20" s="206">
        <f>PPA!B$7</f>
        <v>66.317798841495531</v>
      </c>
      <c r="C20" s="206">
        <f>PPA!C$7</f>
        <v>67.756523962478269</v>
      </c>
      <c r="D20" s="206">
        <f>PPA!D$7</f>
        <v>57.565916052271056</v>
      </c>
      <c r="E20" s="206">
        <f>PPA!E$7</f>
        <v>83.485801263818175</v>
      </c>
      <c r="F20" s="206">
        <f>PPA!F$7</f>
        <v>74.7519392492176</v>
      </c>
      <c r="G20" s="206">
        <f>PPA!G$7</f>
        <v>77.808599167822422</v>
      </c>
      <c r="H20" s="206">
        <f>PPA!H$7</f>
        <v>101.2496579403447</v>
      </c>
      <c r="I20" s="206">
        <f>PPA!I$7</f>
        <v>96.530920060331823</v>
      </c>
      <c r="J20" s="206">
        <f>PPA!J$7</f>
        <v>122.1243027362446</v>
      </c>
      <c r="K20" s="206">
        <f>PPA!K$7</f>
        <v>91.805431349687012</v>
      </c>
      <c r="L20" s="206">
        <f>PPA!L$7</f>
        <v>97.764589953387372</v>
      </c>
      <c r="M20" s="206">
        <f>PPA!M$7</f>
        <v>118.5164967825238</v>
      </c>
      <c r="N20" s="206">
        <f>PPA!N$7</f>
        <v>130.89644230182461</v>
      </c>
      <c r="O20" s="206">
        <f>PPA!O$7</f>
        <v>137.8785145994909</v>
      </c>
      <c r="P20" s="206">
        <f>PPA!P$7</f>
        <v>132.71426578721869</v>
      </c>
      <c r="Q20" s="206">
        <f>PPA!Q$7</f>
        <v>132.00000000000011</v>
      </c>
      <c r="R20" s="206">
        <f>PPA!R$7</f>
        <v>128.25564443043459</v>
      </c>
      <c r="S20" s="206">
        <f>PPA!S$7</f>
        <v>122.6703518253841</v>
      </c>
      <c r="T20" s="206">
        <f>PPA!T$7</f>
        <v>119.0247823664282</v>
      </c>
      <c r="U20" s="206">
        <f>PPA!U$7</f>
        <v>125.9450324646447</v>
      </c>
      <c r="V20" s="206">
        <f>PPA!V$7</f>
        <v>115.4162510281584</v>
      </c>
      <c r="W20" s="206">
        <f>PPA!W$7</f>
        <v>112.7423549162251</v>
      </c>
    </row>
    <row r="21" spans="1:23" ht="12" customHeight="1" x14ac:dyDescent="0.25">
      <c r="A21" s="15" t="s">
        <v>61</v>
      </c>
      <c r="B21" s="208">
        <f>FBT!B$3</f>
        <v>872.33412322274876</v>
      </c>
      <c r="C21" s="208">
        <f>FBT!C$3</f>
        <v>910.39838918452483</v>
      </c>
      <c r="D21" s="208">
        <f>FBT!D$3</f>
        <v>875.95622527667047</v>
      </c>
      <c r="E21" s="208">
        <f>FBT!E$3</f>
        <v>934.48747712981037</v>
      </c>
      <c r="F21" s="208">
        <f>FBT!F$3</f>
        <v>972.07184491938949</v>
      </c>
      <c r="G21" s="208">
        <f>FBT!G$3</f>
        <v>1022.4687933425801</v>
      </c>
      <c r="H21" s="208">
        <f>FBT!H$3</f>
        <v>1034.1277804563399</v>
      </c>
      <c r="I21" s="208">
        <f>FBT!I$3</f>
        <v>1160.663650075415</v>
      </c>
      <c r="J21" s="208">
        <f>FBT!J$3</f>
        <v>1100.2189435697701</v>
      </c>
      <c r="K21" s="208">
        <f>FBT!K$3</f>
        <v>1226.6382911284929</v>
      </c>
      <c r="L21" s="208">
        <f>FBT!L$3</f>
        <v>1252.671088032419</v>
      </c>
      <c r="M21" s="208">
        <f>FBT!M$3</f>
        <v>1350.1852804400539</v>
      </c>
      <c r="N21" s="208">
        <f>FBT!N$3</f>
        <v>1398.059437358882</v>
      </c>
      <c r="O21" s="208">
        <f>FBT!O$3</f>
        <v>1468.9673139742281</v>
      </c>
      <c r="P21" s="208">
        <f>FBT!P$3</f>
        <v>1470.717175138991</v>
      </c>
      <c r="Q21" s="208">
        <f>FBT!Q$3</f>
        <v>1440.4</v>
      </c>
      <c r="R21" s="208">
        <f>FBT!R$3</f>
        <v>1417.2150202923681</v>
      </c>
      <c r="S21" s="208">
        <f>FBT!S$3</f>
        <v>1441.5659400467589</v>
      </c>
      <c r="T21" s="208">
        <f>FBT!T$3</f>
        <v>1413.955952609319</v>
      </c>
      <c r="U21" s="208">
        <f>FBT!U$3</f>
        <v>1437.427732811527</v>
      </c>
      <c r="V21" s="208">
        <f>FBT!V$3</f>
        <v>1423.7587721600951</v>
      </c>
      <c r="W21" s="208">
        <f>FBT!W$3</f>
        <v>1367.4742420751179</v>
      </c>
    </row>
    <row r="22" spans="1:23" ht="12" customHeight="1" x14ac:dyDescent="0.25">
      <c r="A22" s="12" t="s">
        <v>62</v>
      </c>
      <c r="B22" s="206">
        <f>TRE!B$3</f>
        <v>115.02764612954191</v>
      </c>
      <c r="C22" s="206">
        <f>TRE!C$3</f>
        <v>120.4915544049731</v>
      </c>
      <c r="D22" s="206">
        <f>TRE!D$3</f>
        <v>127.1375579122351</v>
      </c>
      <c r="E22" s="206">
        <f>TRE!E$3</f>
        <v>176.35030211712609</v>
      </c>
      <c r="F22" s="206">
        <f>TRE!F$3</f>
        <v>209.42408376963351</v>
      </c>
      <c r="G22" s="206">
        <f>TRE!G$3</f>
        <v>214.14701803051321</v>
      </c>
      <c r="H22" s="206">
        <f>TRE!H$3</f>
        <v>228.95192921645531</v>
      </c>
      <c r="I22" s="206">
        <f>TRE!I$3</f>
        <v>204.04223227752641</v>
      </c>
      <c r="J22" s="206">
        <f>TRE!J$3</f>
        <v>227.9653651076564</v>
      </c>
      <c r="K22" s="206">
        <f>TRE!K$3</f>
        <v>144.21716342725179</v>
      </c>
      <c r="L22" s="206">
        <f>TRE!L$3</f>
        <v>160.6527973073218</v>
      </c>
      <c r="M22" s="206">
        <f>TRE!M$3</f>
        <v>135.20748260043459</v>
      </c>
      <c r="N22" s="206">
        <f>TRE!N$3</f>
        <v>165.17157909725191</v>
      </c>
      <c r="O22" s="206">
        <f>TRE!O$3</f>
        <v>186.37648049059101</v>
      </c>
      <c r="P22" s="206">
        <f>TRE!P$3</f>
        <v>181.43594444333741</v>
      </c>
      <c r="Q22" s="206">
        <f>TRE!Q$3</f>
        <v>197.3</v>
      </c>
      <c r="R22" s="206">
        <f>TRE!R$3</f>
        <v>214.05492730210011</v>
      </c>
      <c r="S22" s="206">
        <f>TRE!S$3</f>
        <v>241.36527558235289</v>
      </c>
      <c r="T22" s="206">
        <f>TRE!T$3</f>
        <v>256.50160313501959</v>
      </c>
      <c r="U22" s="206">
        <f>TRE!U$3</f>
        <v>274.57084408076128</v>
      </c>
      <c r="V22" s="206">
        <f>TRE!V$3</f>
        <v>271.87133581841408</v>
      </c>
      <c r="W22" s="206">
        <f>TRE!W$3</f>
        <v>311.39932189999672</v>
      </c>
    </row>
    <row r="23" spans="1:23" ht="12" customHeight="1" x14ac:dyDescent="0.25">
      <c r="A23" s="12" t="s">
        <v>63</v>
      </c>
      <c r="B23" s="206">
        <f>MAE!B$3</f>
        <v>387.53949447077412</v>
      </c>
      <c r="C23" s="206">
        <f>MAE!C$3</f>
        <v>418.36457484379252</v>
      </c>
      <c r="D23" s="206">
        <f>MAE!D$3</f>
        <v>447.44416567901618</v>
      </c>
      <c r="E23" s="206">
        <f>MAE!E$3</f>
        <v>536.89211420488618</v>
      </c>
      <c r="F23" s="206">
        <f>MAE!F$3</f>
        <v>662.08860477878466</v>
      </c>
      <c r="G23" s="206">
        <f>MAE!G$3</f>
        <v>694.59084604715679</v>
      </c>
      <c r="H23" s="206">
        <f>MAE!H$3</f>
        <v>700.27755697736541</v>
      </c>
      <c r="I23" s="206">
        <f>MAE!I$3</f>
        <v>757.88838612368033</v>
      </c>
      <c r="J23" s="206">
        <f>MAE!J$3</f>
        <v>727.90485306576011</v>
      </c>
      <c r="K23" s="206">
        <f>MAE!K$3</f>
        <v>524.57012191670719</v>
      </c>
      <c r="L23" s="206">
        <f>MAE!L$3</f>
        <v>606.40618253080743</v>
      </c>
      <c r="M23" s="206">
        <f>MAE!M$3</f>
        <v>709.41938463799465</v>
      </c>
      <c r="N23" s="206">
        <f>MAE!N$3</f>
        <v>760.05370110453407</v>
      </c>
      <c r="O23" s="206">
        <f>MAE!O$3</f>
        <v>777.3702879817231</v>
      </c>
      <c r="P23" s="206">
        <f>MAE!P$3</f>
        <v>788.912579957356</v>
      </c>
      <c r="Q23" s="206">
        <f>MAE!Q$3</f>
        <v>832.6</v>
      </c>
      <c r="R23" s="206">
        <f>MAE!R$3</f>
        <v>859.47042830686769</v>
      </c>
      <c r="S23" s="206">
        <f>MAE!S$3</f>
        <v>989.78693598614268</v>
      </c>
      <c r="T23" s="206">
        <f>MAE!T$3</f>
        <v>985.26577329569864</v>
      </c>
      <c r="U23" s="206">
        <f>MAE!U$3</f>
        <v>1028.462154229298</v>
      </c>
      <c r="V23" s="206">
        <f>MAE!V$3</f>
        <v>1010.482840692322</v>
      </c>
      <c r="W23" s="206">
        <f>MAE!W$3</f>
        <v>1199.595115046578</v>
      </c>
    </row>
    <row r="24" spans="1:23" ht="12" customHeight="1" x14ac:dyDescent="0.25">
      <c r="A24" s="12" t="s">
        <v>64</v>
      </c>
      <c r="B24" s="206">
        <f>TEL!B$3</f>
        <v>689.67219589257502</v>
      </c>
      <c r="C24" s="206">
        <f>TEL!C$3</f>
        <v>747.07959793534371</v>
      </c>
      <c r="D24" s="206">
        <f>TEL!D$3</f>
        <v>700.64184457202668</v>
      </c>
      <c r="E24" s="206">
        <f>TEL!E$3</f>
        <v>688.4887993727034</v>
      </c>
      <c r="F24" s="206">
        <f>TEL!F$3</f>
        <v>694.57010219064705</v>
      </c>
      <c r="G24" s="206">
        <f>TEL!G$3</f>
        <v>627.73925104022192</v>
      </c>
      <c r="H24" s="206">
        <f>TEL!H$3</f>
        <v>572.70559414133254</v>
      </c>
      <c r="I24" s="206">
        <f>TEL!I$3</f>
        <v>535.02262443438917</v>
      </c>
      <c r="J24" s="206">
        <f>TEL!J$3</f>
        <v>436.12678923105688</v>
      </c>
      <c r="K24" s="206">
        <f>TEL!K$3</f>
        <v>350.80768403536371</v>
      </c>
      <c r="L24" s="206">
        <f>TEL!L$3</f>
        <v>409.54837852500577</v>
      </c>
      <c r="M24" s="206">
        <f>TEL!M$3</f>
        <v>468.18740093007642</v>
      </c>
      <c r="N24" s="206">
        <f>TEL!N$3</f>
        <v>477.41095583897811</v>
      </c>
      <c r="O24" s="206">
        <f>TEL!O$3</f>
        <v>490.79139862522288</v>
      </c>
      <c r="P24" s="206">
        <f>TEL!P$3</f>
        <v>520.29571767331572</v>
      </c>
      <c r="Q24" s="206">
        <f>TEL!Q$3</f>
        <v>510.6</v>
      </c>
      <c r="R24" s="206">
        <f>TEL!R$3</f>
        <v>528.29110682059957</v>
      </c>
      <c r="S24" s="206">
        <f>TEL!S$3</f>
        <v>513.01952692405985</v>
      </c>
      <c r="T24" s="206">
        <f>TEL!T$3</f>
        <v>479.9356919057667</v>
      </c>
      <c r="U24" s="206">
        <f>TEL!U$3</f>
        <v>457.08440807613619</v>
      </c>
      <c r="V24" s="206">
        <f>TEL!V$3</f>
        <v>407.23823524264537</v>
      </c>
      <c r="W24" s="206">
        <f>TEL!W$3</f>
        <v>402.58073010961522</v>
      </c>
    </row>
    <row r="25" spans="1:23" ht="12" customHeight="1" x14ac:dyDescent="0.25">
      <c r="A25" s="12" t="s">
        <v>65</v>
      </c>
      <c r="B25" s="206">
        <f>WWP!B$3</f>
        <v>231.37177461822009</v>
      </c>
      <c r="C25" s="206">
        <f>WWP!C$3</f>
        <v>269.42806462438278</v>
      </c>
      <c r="D25" s="206">
        <f>WWP!D$3</f>
        <v>316.15077960257969</v>
      </c>
      <c r="E25" s="206">
        <f>WWP!E$3</f>
        <v>374.37923771159728</v>
      </c>
      <c r="F25" s="206">
        <f>WWP!F$3</f>
        <v>423.0010530531124</v>
      </c>
      <c r="G25" s="206">
        <f>WWP!G$3</f>
        <v>446.04715672676838</v>
      </c>
      <c r="H25" s="206">
        <f>WWP!H$3</f>
        <v>447.34887478661989</v>
      </c>
      <c r="I25" s="206">
        <f>WWP!I$3</f>
        <v>473.72549019607851</v>
      </c>
      <c r="J25" s="206">
        <f>WWP!J$3</f>
        <v>383.42630183406487</v>
      </c>
      <c r="K25" s="206">
        <f>WWP!K$3</f>
        <v>310.96118362218272</v>
      </c>
      <c r="L25" s="206">
        <f>WWP!L$3</f>
        <v>360.16784951117711</v>
      </c>
      <c r="M25" s="206">
        <f>WWP!M$3</f>
        <v>407.0920943513085</v>
      </c>
      <c r="N25" s="206">
        <f>WWP!N$3</f>
        <v>397.67295213685651</v>
      </c>
      <c r="O25" s="206">
        <f>WWP!O$3</f>
        <v>435.78027615783878</v>
      </c>
      <c r="P25" s="206">
        <f>WWP!P$3</f>
        <v>465.99446027539199</v>
      </c>
      <c r="Q25" s="206">
        <f>WWP!Q$3</f>
        <v>463.9</v>
      </c>
      <c r="R25" s="206">
        <f>WWP!R$3</f>
        <v>490.16903739312028</v>
      </c>
      <c r="S25" s="206">
        <f>WWP!S$3</f>
        <v>480.93214322899411</v>
      </c>
      <c r="T25" s="206">
        <f>WWP!T$3</f>
        <v>489.16171110684832</v>
      </c>
      <c r="U25" s="206">
        <f>WWP!U$3</f>
        <v>475.3179756292804</v>
      </c>
      <c r="V25" s="206">
        <f>WWP!V$3</f>
        <v>467.87770602544589</v>
      </c>
      <c r="W25" s="206">
        <f>WWP!W$3</f>
        <v>567.82645906711866</v>
      </c>
    </row>
    <row r="26" spans="1:23" ht="12" customHeight="1" x14ac:dyDescent="0.25">
      <c r="A26" s="16" t="s">
        <v>66</v>
      </c>
      <c r="B26" s="209">
        <f>OIS!B$3</f>
        <v>1503.916535018431</v>
      </c>
      <c r="C26" s="209">
        <f>OIS!C$3</f>
        <v>1653.163302810937</v>
      </c>
      <c r="D26" s="209">
        <f>OIS!D$3</f>
        <v>1857.963028521295</v>
      </c>
      <c r="E26" s="209">
        <f>OIS!E$3</f>
        <v>2261.957841976599</v>
      </c>
      <c r="F26" s="209">
        <f>OIS!F$3</f>
        <v>2555.3594470729572</v>
      </c>
      <c r="G26" s="209">
        <f>OIS!G$3</f>
        <v>2904.9930651872401</v>
      </c>
      <c r="H26" s="209">
        <f>OIS!H$3</f>
        <v>3652.8061922570719</v>
      </c>
      <c r="I26" s="209">
        <f>OIS!I$3</f>
        <v>4516.3197586727001</v>
      </c>
      <c r="J26" s="209">
        <f>OIS!J$3</f>
        <v>4612.4478771275481</v>
      </c>
      <c r="K26" s="209">
        <f>OIS!K$3</f>
        <v>2594.210937411563</v>
      </c>
      <c r="L26" s="209">
        <f>OIS!L$3</f>
        <v>2506.1172067892689</v>
      </c>
      <c r="M26" s="209">
        <f>OIS!M$3</f>
        <v>3000.808305602503</v>
      </c>
      <c r="N26" s="209">
        <f>OIS!N$3</f>
        <v>3060.7595451679181</v>
      </c>
      <c r="O26" s="209">
        <f>OIS!O$3</f>
        <v>3412.4932363374019</v>
      </c>
      <c r="P26" s="209">
        <f>OIS!P$3</f>
        <v>3813.5424346890391</v>
      </c>
      <c r="Q26" s="209">
        <f>OIS!Q$3</f>
        <v>3868.8</v>
      </c>
      <c r="R26" s="209">
        <f>OIS!R$3</f>
        <v>3707.592891760904</v>
      </c>
      <c r="S26" s="209">
        <f>OIS!S$3</f>
        <v>3875.758407557099</v>
      </c>
      <c r="T26" s="209">
        <f>OIS!T$3</f>
        <v>4148.9682387437997</v>
      </c>
      <c r="U26" s="209">
        <f>OIS!U$3</f>
        <v>4363.8708529751848</v>
      </c>
      <c r="V26" s="209">
        <f>OIS!V$3</f>
        <v>4344.428693932553</v>
      </c>
      <c r="W26" s="209">
        <f>OIS!W$3</f>
        <v>4566.9706046940319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780.15657781599293</v>
      </c>
      <c r="C29" s="210">
        <f>ISI!C25+NFM!C43+CHI!C32+NMM!C31+PPA!C32+FBT!C12+TRE!C12+MAE!C12+TEL!C12+WWP!C12+OIS!C12</f>
        <v>772.3419604471195</v>
      </c>
      <c r="D29" s="210">
        <f>ISI!D25+NFM!D43+CHI!D32+NMM!D31+PPA!D32+FBT!D12+TRE!D12+MAE!D12+TEL!D12+WWP!D12+OIS!D12</f>
        <v>859.04703353396394</v>
      </c>
      <c r="E29" s="210">
        <f>ISI!E25+NFM!E43+CHI!E32+NMM!E31+PPA!E32+FBT!E12+TRE!E12+MAE!E12+TEL!E12+WWP!E12+OIS!E12</f>
        <v>904.89183147033509</v>
      </c>
      <c r="F29" s="210">
        <f>ISI!F25+NFM!F43+CHI!F32+NMM!F31+PPA!F32+FBT!F12+TRE!F12+MAE!F12+TEL!F12+WWP!F12+OIS!F12</f>
        <v>931.50464316423063</v>
      </c>
      <c r="G29" s="210">
        <f>ISI!G25+NFM!G43+CHI!G32+NMM!G31+PPA!G32+FBT!G12+TRE!G12+MAE!G12+TEL!G12+WWP!G12+OIS!G12</f>
        <v>1057.5907136715389</v>
      </c>
      <c r="H29" s="210">
        <f>ISI!H25+NFM!H43+CHI!H32+NMM!H31+PPA!H32+FBT!H12+TRE!H12+MAE!H12+TEL!H12+WWP!H12+OIS!H12</f>
        <v>1088.0411006018917</v>
      </c>
      <c r="I29" s="210">
        <f>ISI!I25+NFM!I43+CHI!I32+NMM!I31+PPA!I32+FBT!I12+TRE!I12+MAE!I12+TEL!I12+WWP!I12+OIS!I12</f>
        <v>1116.5364574376613</v>
      </c>
      <c r="J29" s="210">
        <f>ISI!J25+NFM!J43+CHI!J32+NMM!J31+PPA!J32+FBT!J12+TRE!J12+MAE!J12+TEL!J12+WWP!J12+OIS!J12</f>
        <v>1010.0853826311263</v>
      </c>
      <c r="K29" s="210">
        <f>ISI!K25+NFM!K43+CHI!K32+NMM!K31+PPA!K32+FBT!K12+TRE!K12+MAE!K12+TEL!K12+WWP!K12+OIS!K12</f>
        <v>872.14135855545976</v>
      </c>
      <c r="L29" s="210">
        <f>ISI!L25+NFM!L43+CHI!L32+NMM!L31+PPA!L32+FBT!L12+TRE!L12+MAE!L12+TEL!L12+WWP!L12+OIS!L12</f>
        <v>949.62932072227011</v>
      </c>
      <c r="M29" s="210">
        <f>ISI!M25+NFM!M43+CHI!M32+NMM!M31+PPA!M32+FBT!M12+TRE!M12+MAE!M12+TEL!M12+WWP!M12+OIS!M12</f>
        <v>1013.3457437661218</v>
      </c>
      <c r="N29" s="210">
        <f>ISI!N25+NFM!N43+CHI!N32+NMM!N31+PPA!N32+FBT!N12+TRE!N12+MAE!N12+TEL!N12+WWP!N12+OIS!N12</f>
        <v>1071.7588134135854</v>
      </c>
      <c r="O29" s="210">
        <f>ISI!O25+NFM!O43+CHI!O32+NMM!O31+PPA!O32+FBT!O12+TRE!O12+MAE!O12+TEL!O12+WWP!O12+OIS!O12</f>
        <v>1037.3269131556319</v>
      </c>
      <c r="P29" s="210">
        <f>ISI!P25+NFM!P43+CHI!P32+NMM!P31+PPA!P32+FBT!P12+TRE!P12+MAE!P12+TEL!P12+WWP!P12+OIS!P12</f>
        <v>1033.7225279449697</v>
      </c>
      <c r="Q29" s="210">
        <f>ISI!Q25+NFM!Q43+CHI!Q32+NMM!Q31+PPA!Q32+FBT!Q12+TRE!Q12+MAE!Q12+TEL!Q12+WWP!Q12+OIS!Q12</f>
        <v>982.75546001719692</v>
      </c>
      <c r="R29" s="210">
        <f>ISI!R25+NFM!R43+CHI!R32+NMM!R31+PPA!R32+FBT!R12+TRE!R12+MAE!R12+TEL!R12+WWP!R12+OIS!R12</f>
        <v>988.96930352536526</v>
      </c>
      <c r="S29" s="210">
        <f>ISI!S25+NFM!S43+CHI!S32+NMM!S31+PPA!S32+FBT!S12+TRE!S12+MAE!S12+TEL!S12+WWP!S12+OIS!S12</f>
        <v>1070.9268271711089</v>
      </c>
      <c r="T29" s="210">
        <f>ISI!T25+NFM!T43+CHI!T32+NMM!T31+PPA!T32+FBT!T12+TRE!T12+MAE!T12+TEL!T12+WWP!T12+OIS!T12</f>
        <v>1106.5877901977642</v>
      </c>
      <c r="U29" s="210">
        <f>ISI!U25+NFM!U43+CHI!U32+NMM!U31+PPA!U32+FBT!U12+TRE!U12+MAE!U12+TEL!U12+WWP!U12+OIS!U12</f>
        <v>1113.762940670679</v>
      </c>
      <c r="V29" s="210">
        <f>ISI!V25+NFM!V43+CHI!V32+NMM!V31+PPA!V32+FBT!V12+TRE!V12+MAE!V12+TEL!V12+WWP!V12+OIS!V12</f>
        <v>1024.3400687876181</v>
      </c>
      <c r="W29" s="210">
        <f>ISI!W25+NFM!W43+CHI!W32+NMM!W31+PPA!W32+FBT!W12+TRE!W12+MAE!W12+TEL!W12+WWP!W12+OIS!W12</f>
        <v>1109.1641444539982</v>
      </c>
    </row>
    <row r="30" spans="1:23" ht="12" customHeight="1" x14ac:dyDescent="0.25">
      <c r="A30" s="17" t="s">
        <v>30</v>
      </c>
      <c r="B30" s="211">
        <f t="shared" ref="B30:W30" si="0">B31+B32</f>
        <v>13.117454858125535</v>
      </c>
      <c r="C30" s="211">
        <f t="shared" si="0"/>
        <v>10.007222699914013</v>
      </c>
      <c r="D30" s="211">
        <f t="shared" si="0"/>
        <v>50.350558899398102</v>
      </c>
      <c r="E30" s="211">
        <f t="shared" si="0"/>
        <v>81.172484952708487</v>
      </c>
      <c r="F30" s="211">
        <f t="shared" si="0"/>
        <v>81.051848667239895</v>
      </c>
      <c r="G30" s="211">
        <f t="shared" si="0"/>
        <v>86.124849527085118</v>
      </c>
      <c r="H30" s="211">
        <f t="shared" si="0"/>
        <v>123.6925193465176</v>
      </c>
      <c r="I30" s="211">
        <f t="shared" si="0"/>
        <v>127.74247635425621</v>
      </c>
      <c r="J30" s="211">
        <f t="shared" si="0"/>
        <v>110.97360275150473</v>
      </c>
      <c r="K30" s="211">
        <f t="shared" si="0"/>
        <v>62.683490971625112</v>
      </c>
      <c r="L30" s="211">
        <f t="shared" si="0"/>
        <v>85.390971625107454</v>
      </c>
      <c r="M30" s="211">
        <f t="shared" si="0"/>
        <v>106.46887360275149</v>
      </c>
      <c r="N30" s="211">
        <f t="shared" si="0"/>
        <v>120.02828890799651</v>
      </c>
      <c r="O30" s="211">
        <f t="shared" si="0"/>
        <v>137.16784178847803</v>
      </c>
      <c r="P30" s="211">
        <f t="shared" si="0"/>
        <v>118.86895958727429</v>
      </c>
      <c r="Q30" s="211">
        <f t="shared" si="0"/>
        <v>96.652450558899375</v>
      </c>
      <c r="R30" s="211">
        <f t="shared" si="0"/>
        <v>88.269819432502132</v>
      </c>
      <c r="S30" s="211">
        <f t="shared" si="0"/>
        <v>86.048151332760085</v>
      </c>
      <c r="T30" s="211">
        <f t="shared" si="0"/>
        <v>96.207394668959608</v>
      </c>
      <c r="U30" s="211">
        <f t="shared" si="0"/>
        <v>106.54316423043855</v>
      </c>
      <c r="V30" s="211">
        <f t="shared" si="0"/>
        <v>88.679621668099742</v>
      </c>
      <c r="W30" s="211">
        <f t="shared" si="0"/>
        <v>104.3774720550301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13.117454858125535</v>
      </c>
      <c r="C31" s="206">
        <f>ISI!C27+NFM!C44+CHI!C33+NMM!C32+PPA!C33+FBT!C13+TRE!C13+MAE!C13+TEL!C13+WWP!C13+OIS!C13</f>
        <v>10.007222699914013</v>
      </c>
      <c r="D31" s="206">
        <f>ISI!D27+NFM!D44+CHI!D33+NMM!D32+PPA!D33+FBT!D13+TRE!D13+MAE!D13+TEL!D13+WWP!D13+OIS!D13</f>
        <v>50.350558899398102</v>
      </c>
      <c r="E31" s="206">
        <f>ISI!E27+NFM!E44+CHI!E33+NMM!E32+PPA!E33+FBT!E13+TRE!E13+MAE!E13+TEL!E13+WWP!E13+OIS!E13</f>
        <v>81.172484952708487</v>
      </c>
      <c r="F31" s="206">
        <f>ISI!F27+NFM!F44+CHI!F33+NMM!F32+PPA!F33+FBT!F13+TRE!F13+MAE!F13+TEL!F13+WWP!F13+OIS!F13</f>
        <v>81.051848667239895</v>
      </c>
      <c r="G31" s="206">
        <f>ISI!G27+NFM!G44+CHI!G33+NMM!G32+PPA!G33+FBT!G13+TRE!G13+MAE!G13+TEL!G13+WWP!G13+OIS!G13</f>
        <v>86.124849527085118</v>
      </c>
      <c r="H31" s="206">
        <f>ISI!H27+NFM!H44+CHI!H33+NMM!H32+PPA!H33+FBT!H13+TRE!H13+MAE!H13+TEL!H13+WWP!H13+OIS!H13</f>
        <v>123.6925193465176</v>
      </c>
      <c r="I31" s="206">
        <f>ISI!I27+NFM!I44+CHI!I33+NMM!I32+PPA!I33+FBT!I13+TRE!I13+MAE!I13+TEL!I13+WWP!I13+OIS!I13</f>
        <v>127.74247635425621</v>
      </c>
      <c r="J31" s="206">
        <f>ISI!J27+NFM!J44+CHI!J33+NMM!J32+PPA!J33+FBT!J13+TRE!J13+MAE!J13+TEL!J13+WWP!J13+OIS!J13</f>
        <v>110.97360275150473</v>
      </c>
      <c r="K31" s="206">
        <f>ISI!K27+NFM!K44+CHI!K33+NMM!K32+PPA!K33+FBT!K13+TRE!K13+MAE!K13+TEL!K13+WWP!K13+OIS!K13</f>
        <v>62.683490971625112</v>
      </c>
      <c r="L31" s="206">
        <f>ISI!L27+NFM!L44+CHI!L33+NMM!L32+PPA!L33+FBT!L13+TRE!L13+MAE!L13+TEL!L13+WWP!L13+OIS!L13</f>
        <v>85.390971625107454</v>
      </c>
      <c r="M31" s="206">
        <f>ISI!M27+NFM!M44+CHI!M33+NMM!M32+PPA!M33+FBT!M13+TRE!M13+MAE!M13+TEL!M13+WWP!M13+OIS!M13</f>
        <v>106.46887360275149</v>
      </c>
      <c r="N31" s="206">
        <f>ISI!N27+NFM!N44+CHI!N33+NMM!N32+PPA!N33+FBT!N13+TRE!N13+MAE!N13+TEL!N13+WWP!N13+OIS!N13</f>
        <v>120.02828890799651</v>
      </c>
      <c r="O31" s="206">
        <f>ISI!O27+NFM!O44+CHI!O33+NMM!O32+PPA!O33+FBT!O13+TRE!O13+MAE!O13+TEL!O13+WWP!O13+OIS!O13</f>
        <v>137.16784178847803</v>
      </c>
      <c r="P31" s="206">
        <f>ISI!P27+NFM!P44+CHI!P33+NMM!P32+PPA!P33+FBT!P13+TRE!P13+MAE!P13+TEL!P13+WWP!P13+OIS!P13</f>
        <v>118.86895958727429</v>
      </c>
      <c r="Q31" s="206">
        <f>ISI!Q27+NFM!Q44+CHI!Q33+NMM!Q32+PPA!Q33+FBT!Q13+TRE!Q13+MAE!Q13+TEL!Q13+WWP!Q13+OIS!Q13</f>
        <v>96.652450558899375</v>
      </c>
      <c r="R31" s="206">
        <f>ISI!R27+NFM!R44+CHI!R33+NMM!R32+PPA!R33+FBT!R13+TRE!R13+MAE!R13+TEL!R13+WWP!R13+OIS!R13</f>
        <v>88.269819432502132</v>
      </c>
      <c r="S31" s="206">
        <f>ISI!S27+NFM!S44+CHI!S33+NMM!S32+PPA!S33+FBT!S13+TRE!S13+MAE!S13+TEL!S13+WWP!S13+OIS!S13</f>
        <v>86.048151332760085</v>
      </c>
      <c r="T31" s="206">
        <f>ISI!T27+NFM!T44+CHI!T33+NMM!T32+PPA!T33+FBT!T13+TRE!T13+MAE!T13+TEL!T13+WWP!T13+OIS!T13</f>
        <v>96.207394668959608</v>
      </c>
      <c r="U31" s="206">
        <f>ISI!U27+NFM!U44+CHI!U33+NMM!U32+PPA!U33+FBT!U13+TRE!U13+MAE!U13+TEL!U13+WWP!U13+OIS!U13</f>
        <v>106.54316423043855</v>
      </c>
      <c r="V31" s="206">
        <f>ISI!V27+NFM!V44+CHI!V33+NMM!V32+PPA!V33+FBT!V13+TRE!V13+MAE!V13+TEL!V13+WWP!V13+OIS!V13</f>
        <v>88.679621668099742</v>
      </c>
      <c r="W31" s="206">
        <f>ISI!W27+NFM!W44+CHI!W33+NMM!W32+PPA!W33+FBT!W13+TRE!W13+MAE!W13+TEL!W13+WWP!W13+OIS!W13</f>
        <v>104.3774720550301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170.06053310404127</v>
      </c>
      <c r="C33" s="207">
        <f t="shared" si="1"/>
        <v>152.39398108340495</v>
      </c>
      <c r="D33" s="207">
        <f t="shared" si="1"/>
        <v>104.6028374892519</v>
      </c>
      <c r="E33" s="207">
        <f t="shared" si="1"/>
        <v>67.435339638864974</v>
      </c>
      <c r="F33" s="207">
        <f t="shared" si="1"/>
        <v>79.087962166809945</v>
      </c>
      <c r="G33" s="207">
        <f t="shared" si="1"/>
        <v>94.108426483233018</v>
      </c>
      <c r="H33" s="207">
        <f t="shared" si="1"/>
        <v>83.081169389509881</v>
      </c>
      <c r="I33" s="207">
        <f t="shared" si="1"/>
        <v>73.990369733447977</v>
      </c>
      <c r="J33" s="207">
        <f t="shared" si="1"/>
        <v>59.776268271711096</v>
      </c>
      <c r="K33" s="207">
        <f t="shared" si="1"/>
        <v>52.335597592433359</v>
      </c>
      <c r="L33" s="207">
        <f t="shared" si="1"/>
        <v>41.323387790197756</v>
      </c>
      <c r="M33" s="207">
        <f t="shared" si="1"/>
        <v>37.874118658641443</v>
      </c>
      <c r="N33" s="207">
        <f t="shared" si="1"/>
        <v>43.010060189165955</v>
      </c>
      <c r="O33" s="207">
        <f t="shared" si="1"/>
        <v>40.091487532244194</v>
      </c>
      <c r="P33" s="207">
        <f t="shared" si="1"/>
        <v>39.74135855546001</v>
      </c>
      <c r="Q33" s="207">
        <f t="shared" si="1"/>
        <v>38.622871883061052</v>
      </c>
      <c r="R33" s="207">
        <f t="shared" si="1"/>
        <v>34.653654342218402</v>
      </c>
      <c r="S33" s="207">
        <f t="shared" si="1"/>
        <v>40.476268271711085</v>
      </c>
      <c r="T33" s="207">
        <f t="shared" si="1"/>
        <v>38.11203783319003</v>
      </c>
      <c r="U33" s="207">
        <f t="shared" si="1"/>
        <v>41.624333619948388</v>
      </c>
      <c r="V33" s="207">
        <f t="shared" si="1"/>
        <v>39.052880481513327</v>
      </c>
      <c r="W33" s="207">
        <f t="shared" si="1"/>
        <v>38.341358555460019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6.6581255374032651</v>
      </c>
      <c r="C35" s="206">
        <f>ISI!C31+NFM!C47+CHI!C36+NMM!C35+PPA!C36+FBT!C16+TRE!C16+MAE!C16+TEL!C16+WWP!C16+OIS!C16</f>
        <v>5.5484952708512445</v>
      </c>
      <c r="D35" s="206">
        <f>ISI!D31+NFM!D47+CHI!D36+NMM!D35+PPA!D36+FBT!D16+TRE!D16+MAE!D16+TEL!D16+WWP!D16+OIS!D16</f>
        <v>6.6581255374032651</v>
      </c>
      <c r="E35" s="206">
        <f>ISI!E31+NFM!E47+CHI!E36+NMM!E35+PPA!E36+FBT!E16+TRE!E16+MAE!E16+TEL!E16+WWP!E16+OIS!E16</f>
        <v>5.54840928632846</v>
      </c>
      <c r="F35" s="206">
        <f>ISI!F31+NFM!F47+CHI!F36+NMM!F35+PPA!F36+FBT!F16+TRE!F16+MAE!F16+TEL!F16+WWP!F16+OIS!F16</f>
        <v>6.658125537403266</v>
      </c>
      <c r="G35" s="206">
        <f>ISI!G31+NFM!G47+CHI!G36+NMM!G35+PPA!G36+FBT!G16+TRE!G16+MAE!G16+TEL!G16+WWP!G16+OIS!G16</f>
        <v>7.7677558039552874</v>
      </c>
      <c r="H35" s="206">
        <f>ISI!H31+NFM!H47+CHI!H36+NMM!H35+PPA!H36+FBT!H16+TRE!H16+MAE!H16+TEL!H16+WWP!H16+OIS!H16</f>
        <v>8.8774720550300934</v>
      </c>
      <c r="I35" s="206">
        <f>ISI!I31+NFM!I47+CHI!I36+NMM!I35+PPA!I36+FBT!I16+TRE!I16+MAE!I16+TEL!I16+WWP!I16+OIS!I16</f>
        <v>9.9784178847807397</v>
      </c>
      <c r="J35" s="206">
        <f>ISI!J31+NFM!J47+CHI!J36+NMM!J35+PPA!J36+FBT!J16+TRE!J16+MAE!J16+TEL!J16+WWP!J16+OIS!J16</f>
        <v>9.9784178847807397</v>
      </c>
      <c r="K35" s="206">
        <f>ISI!K31+NFM!K47+CHI!K36+NMM!K35+PPA!K36+FBT!K16+TRE!K16+MAE!K16+TEL!K16+WWP!K16+OIS!K16</f>
        <v>7.7610490111779873</v>
      </c>
      <c r="L35" s="206">
        <f>ISI!L31+NFM!L47+CHI!L36+NMM!L35+PPA!L36+FBT!L16+TRE!L16+MAE!L16+TEL!L16+WWP!L16+OIS!L16</f>
        <v>8.8697334479793639</v>
      </c>
      <c r="M35" s="206">
        <f>ISI!M31+NFM!M47+CHI!M36+NMM!M35+PPA!M36+FBT!M16+TRE!M16+MAE!M16+TEL!M16+WWP!M16+OIS!M16</f>
        <v>6.652278589853827</v>
      </c>
      <c r="N35" s="206">
        <f>ISI!N31+NFM!N47+CHI!N36+NMM!N35+PPA!N36+FBT!N16+TRE!N16+MAE!N16+TEL!N16+WWP!N16+OIS!N16</f>
        <v>8.8696474634565785</v>
      </c>
      <c r="O35" s="206">
        <f>ISI!O31+NFM!O47+CHI!O36+NMM!O35+PPA!O36+FBT!O16+TRE!O16+MAE!O16+TEL!O16+WWP!O16+OIS!O16</f>
        <v>8.8696474634565785</v>
      </c>
      <c r="P35" s="206">
        <f>ISI!P31+NFM!P47+CHI!P36+NMM!P35+PPA!P36+FBT!P16+TRE!P16+MAE!P16+TEL!P16+WWP!P16+OIS!P16</f>
        <v>6.6521926053310416</v>
      </c>
      <c r="Q35" s="206">
        <f>ISI!Q31+NFM!Q47+CHI!Q36+NMM!Q35+PPA!Q36+FBT!Q16+TRE!Q16+MAE!Q16+TEL!Q16+WWP!Q16+OIS!Q16</f>
        <v>8.7417024935511627</v>
      </c>
      <c r="R35" s="206">
        <f>ISI!R31+NFM!R47+CHI!R36+NMM!R35+PPA!R36+FBT!R16+TRE!R16+MAE!R16+TEL!R16+WWP!R16+OIS!R16</f>
        <v>8.7417024935511627</v>
      </c>
      <c r="S35" s="206">
        <f>ISI!S31+NFM!S47+CHI!S36+NMM!S35+PPA!S36+FBT!S16+TRE!S16+MAE!S16+TEL!S16+WWP!S16+OIS!S16</f>
        <v>9.9524505588993968</v>
      </c>
      <c r="T35" s="206">
        <f>ISI!T31+NFM!T47+CHI!T36+NMM!T35+PPA!T36+FBT!T16+TRE!T16+MAE!T16+TEL!T16+WWP!T16+OIS!T16</f>
        <v>9.7252794496990553</v>
      </c>
      <c r="U35" s="206">
        <f>ISI!U31+NFM!U47+CHI!U36+NMM!U35+PPA!U36+FBT!U16+TRE!U16+MAE!U16+TEL!U16+WWP!U16+OIS!U16</f>
        <v>10.70859845227859</v>
      </c>
      <c r="V35" s="206">
        <f>ISI!V31+NFM!V47+CHI!V36+NMM!V35+PPA!V36+FBT!V16+TRE!V16+MAE!V16+TEL!V16+WWP!V16+OIS!V16</f>
        <v>8.4213241616509027</v>
      </c>
      <c r="W35" s="206">
        <f>ISI!W31+NFM!W47+CHI!W36+NMM!W35+PPA!W36+FBT!W16+TRE!W16+MAE!W16+TEL!W16+WWP!W16+OIS!W16</f>
        <v>9.4055889939810822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26.566294067067922</v>
      </c>
      <c r="C36" s="206">
        <f>ISI!C32+NFM!C48+CHI!C37+NMM!C36+PPA!C37+FBT!C17+TRE!C17+MAE!C17+TEL!C17+WWP!C17+OIS!C17</f>
        <v>24.522613929492685</v>
      </c>
      <c r="D36" s="206">
        <f>ISI!D32+NFM!D48+CHI!D37+NMM!D36+PPA!D37+FBT!D17+TRE!D17+MAE!D17+TEL!D17+WWP!D17+OIS!D17</f>
        <v>21.457351676698188</v>
      </c>
      <c r="E36" s="206">
        <f>ISI!E32+NFM!E48+CHI!E37+NMM!E36+PPA!E37+FBT!E17+TRE!E17+MAE!E17+TEL!E17+WWP!E17+OIS!E17</f>
        <v>23.500945829750638</v>
      </c>
      <c r="F36" s="206">
        <f>ISI!F32+NFM!F48+CHI!F37+NMM!F36+PPA!F37+FBT!F17+TRE!F17+MAE!F17+TEL!F17+WWP!F17+OIS!F17</f>
        <v>25.544539982803087</v>
      </c>
      <c r="G36" s="206">
        <f>ISI!G32+NFM!G48+CHI!G37+NMM!G36+PPA!G37+FBT!G17+TRE!G17+MAE!G17+TEL!G17+WWP!G17+OIS!G17</f>
        <v>37.805932932072224</v>
      </c>
      <c r="H36" s="206">
        <f>ISI!H32+NFM!H48+CHI!H37+NMM!H36+PPA!H37+FBT!H17+TRE!H17+MAE!H17+TEL!H17+WWP!H17+OIS!H17</f>
        <v>30.653396388650041</v>
      </c>
      <c r="I36" s="206">
        <f>ISI!I32+NFM!I48+CHI!I37+NMM!I36+PPA!I37+FBT!I17+TRE!I17+MAE!I17+TEL!I17+WWP!I17+OIS!I17</f>
        <v>28.803955288048151</v>
      </c>
      <c r="J36" s="206">
        <f>ISI!J32+NFM!J48+CHI!J37+NMM!J36+PPA!J37+FBT!J17+TRE!J17+MAE!J17+TEL!J17+WWP!J17+OIS!J17</f>
        <v>28.803955288048151</v>
      </c>
      <c r="K36" s="206">
        <f>ISI!K32+NFM!K48+CHI!K37+NMM!K36+PPA!K37+FBT!K17+TRE!K17+MAE!K17+TEL!K17+WWP!K17+OIS!K17</f>
        <v>18.516852966466036</v>
      </c>
      <c r="L36" s="206">
        <f>ISI!L32+NFM!L48+CHI!L37+NMM!L36+PPA!L37+FBT!L17+TRE!L17+MAE!L17+TEL!L17+WWP!L17+OIS!L17</f>
        <v>19.545571797076519</v>
      </c>
      <c r="M36" s="206">
        <f>ISI!M32+NFM!M48+CHI!M37+NMM!M36+PPA!M37+FBT!M17+TRE!M17+MAE!M17+TEL!M17+WWP!M17+OIS!M17</f>
        <v>21.6030094582975</v>
      </c>
      <c r="N36" s="206">
        <f>ISI!N32+NFM!N48+CHI!N37+NMM!N36+PPA!N37+FBT!N17+TRE!N17+MAE!N17+TEL!N17+WWP!N17+OIS!N17</f>
        <v>22.631728288908</v>
      </c>
      <c r="O36" s="206">
        <f>ISI!O32+NFM!O48+CHI!O37+NMM!O36+PPA!O37+FBT!O17+TRE!O17+MAE!O17+TEL!O17+WWP!O17+OIS!O17</f>
        <v>21.6030094582975</v>
      </c>
      <c r="P36" s="206">
        <f>ISI!P32+NFM!P48+CHI!P37+NMM!P36+PPA!P37+FBT!P17+TRE!P17+MAE!P17+TEL!P17+WWP!P17+OIS!P17</f>
        <v>23.66044711951848</v>
      </c>
      <c r="Q36" s="206">
        <f>ISI!Q32+NFM!Q48+CHI!Q37+NMM!Q36+PPA!Q37+FBT!Q17+TRE!Q17+MAE!Q17+TEL!Q17+WWP!Q17+OIS!Q17</f>
        <v>20.473946689595877</v>
      </c>
      <c r="R36" s="206">
        <f>ISI!R32+NFM!R48+CHI!R37+NMM!R36+PPA!R37+FBT!R17+TRE!R17+MAE!R17+TEL!R17+WWP!R17+OIS!R17</f>
        <v>17.402837489251937</v>
      </c>
      <c r="S36" s="206">
        <f>ISI!S32+NFM!S48+CHI!S37+NMM!S36+PPA!S37+FBT!S17+TRE!S17+MAE!S17+TEL!S17+WWP!S17+OIS!S17</f>
        <v>19.961994840928629</v>
      </c>
      <c r="T36" s="206">
        <f>ISI!T32+NFM!T48+CHI!T37+NMM!T36+PPA!T37+FBT!T17+TRE!T17+MAE!T17+TEL!T17+WWP!T17+OIS!T17</f>
        <v>22.52141014617369</v>
      </c>
      <c r="U36" s="206">
        <f>ISI!U32+NFM!U48+CHI!U37+NMM!U36+PPA!U37+FBT!U17+TRE!U17+MAE!U17+TEL!U17+WWP!U17+OIS!U17</f>
        <v>23.647463456577803</v>
      </c>
      <c r="V36" s="206">
        <f>ISI!V32+NFM!V48+CHI!V37+NMM!V36+PPA!V37+FBT!V17+TRE!V17+MAE!V17+TEL!V17+WWP!V17+OIS!V17</f>
        <v>23.060017196904557</v>
      </c>
      <c r="W36" s="206">
        <f>ISI!W32+NFM!W48+CHI!W37+NMM!W36+PPA!W37+FBT!W17+TRE!W17+MAE!W17+TEL!W17+WWP!W17+OIS!W17</f>
        <v>23.367411865864142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133.68693035253654</v>
      </c>
      <c r="C37" s="206">
        <f>ISI!C33+NFM!C49+CHI!C38+NMM!C37+PPA!C38+FBT!C18+TRE!C18+MAE!C18+TEL!C18+WWP!C18+OIS!C18</f>
        <v>121.27317282889078</v>
      </c>
      <c r="D37" s="206">
        <f>ISI!D33+NFM!D49+CHI!D38+NMM!D37+PPA!D38+FBT!D18+TRE!D18+MAE!D18+TEL!D18+WWP!D18+OIS!D18</f>
        <v>75.437661220980203</v>
      </c>
      <c r="E37" s="206">
        <f>ISI!E33+NFM!E49+CHI!E38+NMM!E37+PPA!E38+FBT!E18+TRE!E18+MAE!E18+TEL!E18+WWP!E18+OIS!E18</f>
        <v>36.286586414445388</v>
      </c>
      <c r="F37" s="206">
        <f>ISI!F33+NFM!F49+CHI!F38+NMM!F37+PPA!F38+FBT!F18+TRE!F18+MAE!F18+TEL!F18+WWP!F18+OIS!F18</f>
        <v>45.835597592433352</v>
      </c>
      <c r="G37" s="206">
        <f>ISI!G33+NFM!G49+CHI!G38+NMM!G37+PPA!G38+FBT!G18+TRE!G18+MAE!G18+TEL!G18+WWP!G18+OIS!G18</f>
        <v>43.92570937231298</v>
      </c>
      <c r="H37" s="206">
        <f>ISI!H33+NFM!H49+CHI!H38+NMM!H37+PPA!H38+FBT!H18+TRE!H18+MAE!H18+TEL!H18+WWP!H18+OIS!H18</f>
        <v>33.421840068787617</v>
      </c>
      <c r="I37" s="206">
        <f>ISI!I33+NFM!I49+CHI!I38+NMM!I37+PPA!I38+FBT!I18+TRE!I18+MAE!I18+TEL!I18+WWP!I18+OIS!I18</f>
        <v>14.352364574376614</v>
      </c>
      <c r="J37" s="206">
        <f>ISI!J33+NFM!J49+CHI!J38+NMM!J37+PPA!J38+FBT!J18+TRE!J18+MAE!J18+TEL!J18+WWP!J18+OIS!J18</f>
        <v>13.395442820292349</v>
      </c>
      <c r="K37" s="206">
        <f>ISI!K33+NFM!K49+CHI!K38+NMM!K37+PPA!K38+FBT!K18+TRE!K18+MAE!K18+TEL!K18+WWP!K18+OIS!K18</f>
        <v>8.6114359415305248</v>
      </c>
      <c r="L37" s="206">
        <f>ISI!L33+NFM!L49+CHI!L38+NMM!L37+PPA!L38+FBT!L18+TRE!L18+MAE!L18+TEL!L18+WWP!L18+OIS!L18</f>
        <v>9.4987962166809954</v>
      </c>
      <c r="M37" s="206">
        <f>ISI!M33+NFM!M49+CHI!M38+NMM!M37+PPA!M38+FBT!M18+TRE!M18+MAE!M18+TEL!M18+WWP!M18+OIS!M18</f>
        <v>8.5490111779879623</v>
      </c>
      <c r="N37" s="206">
        <f>ISI!N33+NFM!N49+CHI!N38+NMM!N37+PPA!N38+FBT!N18+TRE!N18+MAE!N18+TEL!N18+WWP!N18+OIS!N18</f>
        <v>10.438865004299226</v>
      </c>
      <c r="O37" s="206">
        <f>ISI!O33+NFM!O49+CHI!O38+NMM!O37+PPA!O38+FBT!O18+TRE!O18+MAE!O18+TEL!O18+WWP!O18+OIS!O18</f>
        <v>8.5490111779879605</v>
      </c>
      <c r="P37" s="206">
        <f>ISI!P33+NFM!P49+CHI!P38+NMM!P37+PPA!P38+FBT!P18+TRE!P18+MAE!P18+TEL!P18+WWP!P18+OIS!P18</f>
        <v>9.4287188306104905</v>
      </c>
      <c r="Q37" s="206">
        <f>ISI!Q33+NFM!Q49+CHI!Q38+NMM!Q37+PPA!Q38+FBT!Q18+TRE!Q18+MAE!Q18+TEL!Q18+WWP!Q18+OIS!Q18</f>
        <v>9.4072226999140138</v>
      </c>
      <c r="R37" s="206">
        <f>ISI!R33+NFM!R49+CHI!R38+NMM!R37+PPA!R38+FBT!R18+TRE!R18+MAE!R18+TEL!R18+WWP!R18+OIS!R18</f>
        <v>8.5091143594153049</v>
      </c>
      <c r="S37" s="206">
        <f>ISI!S33+NFM!S49+CHI!S38+NMM!S37+PPA!S38+FBT!S18+TRE!S18+MAE!S18+TEL!S18+WWP!S18+OIS!S18</f>
        <v>10.03645743766122</v>
      </c>
      <c r="T37" s="206">
        <f>ISI!T33+NFM!T49+CHI!T38+NMM!T37+PPA!T38+FBT!T18+TRE!T18+MAE!T18+TEL!T18+WWP!T18+OIS!T18</f>
        <v>5.0247635425623383</v>
      </c>
      <c r="U37" s="206">
        <f>ISI!U33+NFM!U49+CHI!U38+NMM!U37+PPA!U38+FBT!U18+TRE!U18+MAE!U18+TEL!U18+WWP!U18+OIS!U18</f>
        <v>6.6384350816852962</v>
      </c>
      <c r="V37" s="206">
        <f>ISI!V33+NFM!V49+CHI!V38+NMM!V37+PPA!V38+FBT!V18+TRE!V18+MAE!V18+TEL!V18+WWP!V18+OIS!V18</f>
        <v>6.9422184006878753</v>
      </c>
      <c r="W37" s="206">
        <f>ISI!W33+NFM!W49+CHI!W38+NMM!W37+PPA!W38+FBT!W18+TRE!W18+MAE!W18+TEL!W18+WWP!W18+OIS!W18</f>
        <v>4.9390369733447974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3.1491831470335336</v>
      </c>
      <c r="C38" s="206">
        <f>ISI!C34+NFM!C50+CHI!C39+NMM!C38+PPA!C39+FBT!C19+TRE!C19+MAE!C19+TEL!C19+WWP!C19+OIS!C19</f>
        <v>1.0496990541702489</v>
      </c>
      <c r="D38" s="206">
        <f>ISI!D34+NFM!D50+CHI!D39+NMM!D38+PPA!D39+FBT!D19+TRE!D19+MAE!D19+TEL!D19+WWP!D19+OIS!D19</f>
        <v>1.0496990541702489</v>
      </c>
      <c r="E38" s="206">
        <f>ISI!E34+NFM!E50+CHI!E39+NMM!E38+PPA!E39+FBT!E19+TRE!E19+MAE!E19+TEL!E19+WWP!E19+OIS!E19</f>
        <v>2.0993981083404978</v>
      </c>
      <c r="F38" s="206">
        <f>ISI!F34+NFM!F50+CHI!F39+NMM!F38+PPA!F39+FBT!F19+TRE!F19+MAE!F19+TEL!F19+WWP!F19+OIS!F19</f>
        <v>1.0496990541702489</v>
      </c>
      <c r="G38" s="206">
        <f>ISI!G34+NFM!G50+CHI!G39+NMM!G38+PPA!G39+FBT!G19+TRE!G19+MAE!G19+TEL!G19+WWP!G19+OIS!G19</f>
        <v>4.6090283748925192</v>
      </c>
      <c r="H38" s="206">
        <f>ISI!H34+NFM!H50+CHI!H39+NMM!H38+PPA!H39+FBT!H19+TRE!H19+MAE!H19+TEL!H19+WWP!H19+OIS!H19</f>
        <v>10.128460877042132</v>
      </c>
      <c r="I38" s="206">
        <f>ISI!I34+NFM!I50+CHI!I39+NMM!I38+PPA!I39+FBT!I19+TRE!I19+MAE!I19+TEL!I19+WWP!I19+OIS!I19</f>
        <v>20.855631986242471</v>
      </c>
      <c r="J38" s="206">
        <f>ISI!J34+NFM!J50+CHI!J39+NMM!J38+PPA!J39+FBT!J19+TRE!J19+MAE!J19+TEL!J19+WWP!J19+OIS!J19</f>
        <v>7.5984522785898552</v>
      </c>
      <c r="K38" s="206">
        <f>ISI!K34+NFM!K50+CHI!K39+NMM!K38+PPA!K39+FBT!K19+TRE!K19+MAE!K19+TEL!K19+WWP!K19+OIS!K19</f>
        <v>17.446259673258812</v>
      </c>
      <c r="L38" s="206">
        <f>ISI!L34+NFM!L50+CHI!L39+NMM!L38+PPA!L39+FBT!L19+TRE!L19+MAE!L19+TEL!L19+WWP!L19+OIS!L19</f>
        <v>3.409286328460877</v>
      </c>
      <c r="M38" s="206">
        <f>ISI!M34+NFM!M50+CHI!M39+NMM!M38+PPA!M39+FBT!M19+TRE!M19+MAE!M19+TEL!M19+WWP!M19+OIS!M19</f>
        <v>1.0698194325021499</v>
      </c>
      <c r="N38" s="206">
        <f>ISI!N34+NFM!N50+CHI!N39+NMM!N38+PPA!N39+FBT!N19+TRE!N19+MAE!N19+TEL!N19+WWP!N19+OIS!N19</f>
        <v>1.0698194325021499</v>
      </c>
      <c r="O38" s="206">
        <f>ISI!O34+NFM!O50+CHI!O39+NMM!O38+PPA!O39+FBT!O19+TRE!O19+MAE!O19+TEL!O19+WWP!O19+OIS!O19</f>
        <v>1.0698194325021499</v>
      </c>
      <c r="P38" s="206">
        <f>ISI!P34+NFM!P50+CHI!P39+NMM!P38+PPA!P39+FBT!P19+TRE!P19+MAE!P19+TEL!P19+WWP!P19+OIS!P19</f>
        <v>0</v>
      </c>
      <c r="Q38" s="206">
        <f>ISI!Q34+NFM!Q50+CHI!Q39+NMM!Q38+PPA!Q39+FBT!Q19+TRE!Q19+MAE!Q19+TEL!Q19+WWP!Q19+OIS!Q19</f>
        <v>0</v>
      </c>
      <c r="R38" s="206">
        <f>ISI!R34+NFM!R50+CHI!R39+NMM!R38+PPA!R39+FBT!R19+TRE!R19+MAE!R19+TEL!R19+WWP!R19+OIS!R19</f>
        <v>0</v>
      </c>
      <c r="S38" s="206">
        <f>ISI!S34+NFM!S50+CHI!S39+NMM!S38+PPA!S39+FBT!S19+TRE!S19+MAE!S19+TEL!S19+WWP!S19+OIS!S19</f>
        <v>0.52536543422184001</v>
      </c>
      <c r="T38" s="206">
        <f>ISI!T34+NFM!T50+CHI!T39+NMM!T38+PPA!T39+FBT!T19+TRE!T19+MAE!T19+TEL!T19+WWP!T19+OIS!T19</f>
        <v>0.84058469475494402</v>
      </c>
      <c r="U38" s="206">
        <f>ISI!U34+NFM!U50+CHI!U39+NMM!U38+PPA!U39+FBT!U19+TRE!U19+MAE!U19+TEL!U19+WWP!U19+OIS!U19</f>
        <v>0.62983662940670659</v>
      </c>
      <c r="V38" s="206">
        <f>ISI!V34+NFM!V50+CHI!V39+NMM!V38+PPA!V39+FBT!V19+TRE!V19+MAE!V19+TEL!V19+WWP!V19+OIS!V19</f>
        <v>0.62932072226999125</v>
      </c>
      <c r="W38" s="206">
        <f>ISI!W34+NFM!W50+CHI!W39+NMM!W38+PPA!W39+FBT!W19+TRE!W19+MAE!W19+TEL!W19+WWP!W19+OIS!W19</f>
        <v>0.62932072226999125</v>
      </c>
    </row>
    <row r="39" spans="1:23" ht="12" customHeight="1" x14ac:dyDescent="0.25">
      <c r="A39" s="19" t="s">
        <v>71</v>
      </c>
      <c r="B39" s="207">
        <f t="shared" ref="B39:W39" si="2">B40+B41</f>
        <v>204.23473774720551</v>
      </c>
      <c r="C39" s="207">
        <f t="shared" si="2"/>
        <v>217.02493551160791</v>
      </c>
      <c r="D39" s="207">
        <f t="shared" si="2"/>
        <v>242.60533104041269</v>
      </c>
      <c r="E39" s="207">
        <f t="shared" si="2"/>
        <v>248.25881341358559</v>
      </c>
      <c r="F39" s="207">
        <f t="shared" si="2"/>
        <v>271.4746345657781</v>
      </c>
      <c r="G39" s="207">
        <f t="shared" si="2"/>
        <v>360.189165950129</v>
      </c>
      <c r="H39" s="207">
        <f t="shared" si="2"/>
        <v>355.95442820292328</v>
      </c>
      <c r="I39" s="207">
        <f t="shared" si="2"/>
        <v>360.83404987102324</v>
      </c>
      <c r="J39" s="207">
        <f t="shared" si="2"/>
        <v>349.89251934651759</v>
      </c>
      <c r="K39" s="207">
        <f t="shared" si="2"/>
        <v>315.09028374892517</v>
      </c>
      <c r="L39" s="207">
        <f t="shared" si="2"/>
        <v>338.04815133276014</v>
      </c>
      <c r="M39" s="207">
        <f t="shared" si="2"/>
        <v>347.67841788478063</v>
      </c>
      <c r="N39" s="207">
        <f t="shared" si="2"/>
        <v>359.95270851246784</v>
      </c>
      <c r="O39" s="207">
        <f t="shared" si="2"/>
        <v>310.46861564918316</v>
      </c>
      <c r="P39" s="207">
        <f t="shared" si="2"/>
        <v>297.76440240756665</v>
      </c>
      <c r="Q39" s="207">
        <f t="shared" si="2"/>
        <v>284.07136715391226</v>
      </c>
      <c r="R39" s="207">
        <f t="shared" si="2"/>
        <v>287.74720550300941</v>
      </c>
      <c r="S39" s="207">
        <f t="shared" si="2"/>
        <v>291.70619088564052</v>
      </c>
      <c r="T39" s="207">
        <f t="shared" si="2"/>
        <v>311.15442820292344</v>
      </c>
      <c r="U39" s="207">
        <f t="shared" si="2"/>
        <v>303.55270851246775</v>
      </c>
      <c r="V39" s="207">
        <f t="shared" si="2"/>
        <v>290.21607910576097</v>
      </c>
      <c r="W39" s="207">
        <f t="shared" si="2"/>
        <v>301.22510748065343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204.23473774720551</v>
      </c>
      <c r="C40" s="206">
        <f>ISI!C36+NFM!C52+CHI!C41+NMM!C40+PPA!C41+FBT!C21+TRE!C21+MAE!C21+TEL!C21+WWP!C21+OIS!C21</f>
        <v>217.02493551160791</v>
      </c>
      <c r="D40" s="206">
        <f>ISI!D36+NFM!D52+CHI!D41+NMM!D40+PPA!D41+FBT!D21+TRE!D21+MAE!D21+TEL!D21+WWP!D21+OIS!D21</f>
        <v>242.60533104041269</v>
      </c>
      <c r="E40" s="206">
        <f>ISI!E36+NFM!E52+CHI!E41+NMM!E40+PPA!E41+FBT!E21+TRE!E21+MAE!E21+TEL!E21+WWP!E21+OIS!E21</f>
        <v>248.25881341358559</v>
      </c>
      <c r="F40" s="206">
        <f>ISI!F36+NFM!F52+CHI!F41+NMM!F40+PPA!F41+FBT!F21+TRE!F21+MAE!F21+TEL!F21+WWP!F21+OIS!F21</f>
        <v>271.4746345657781</v>
      </c>
      <c r="G40" s="206">
        <f>ISI!G36+NFM!G52+CHI!G41+NMM!G40+PPA!G41+FBT!G21+TRE!G21+MAE!G21+TEL!G21+WWP!G21+OIS!G21</f>
        <v>360.189165950129</v>
      </c>
      <c r="H40" s="206">
        <f>ISI!H36+NFM!H52+CHI!H41+NMM!H40+PPA!H41+FBT!H21+TRE!H21+MAE!H21+TEL!H21+WWP!H21+OIS!H21</f>
        <v>355.95442820292328</v>
      </c>
      <c r="I40" s="206">
        <f>ISI!I36+NFM!I52+CHI!I41+NMM!I40+PPA!I41+FBT!I21+TRE!I21+MAE!I21+TEL!I21+WWP!I21+OIS!I21</f>
        <v>360.83404987102324</v>
      </c>
      <c r="J40" s="206">
        <f>ISI!J36+NFM!J52+CHI!J41+NMM!J40+PPA!J41+FBT!J21+TRE!J21+MAE!J21+TEL!J21+WWP!J21+OIS!J21</f>
        <v>349.89251934651759</v>
      </c>
      <c r="K40" s="206">
        <f>ISI!K36+NFM!K52+CHI!K41+NMM!K40+PPA!K41+FBT!K21+TRE!K21+MAE!K21+TEL!K21+WWP!K21+OIS!K21</f>
        <v>315.09028374892517</v>
      </c>
      <c r="L40" s="206">
        <f>ISI!L36+NFM!L52+CHI!L41+NMM!L40+PPA!L41+FBT!L21+TRE!L21+MAE!L21+TEL!L21+WWP!L21+OIS!L21</f>
        <v>338.04815133276014</v>
      </c>
      <c r="M40" s="206">
        <f>ISI!M36+NFM!M52+CHI!M41+NMM!M40+PPA!M41+FBT!M21+TRE!M21+MAE!M21+TEL!M21+WWP!M21+OIS!M21</f>
        <v>347.67841788478063</v>
      </c>
      <c r="N40" s="206">
        <f>ISI!N36+NFM!N52+CHI!N41+NMM!N40+PPA!N41+FBT!N21+TRE!N21+MAE!N21+TEL!N21+WWP!N21+OIS!N21</f>
        <v>359.95270851246784</v>
      </c>
      <c r="O40" s="206">
        <f>ISI!O36+NFM!O52+CHI!O41+NMM!O40+PPA!O41+FBT!O21+TRE!O21+MAE!O21+TEL!O21+WWP!O21+OIS!O21</f>
        <v>310.46861564918316</v>
      </c>
      <c r="P40" s="206">
        <f>ISI!P36+NFM!P52+CHI!P41+NMM!P40+PPA!P41+FBT!P21+TRE!P21+MAE!P21+TEL!P21+WWP!P21+OIS!P21</f>
        <v>297.76440240756665</v>
      </c>
      <c r="Q40" s="206">
        <f>ISI!Q36+NFM!Q52+CHI!Q41+NMM!Q40+PPA!Q41+FBT!Q21+TRE!Q21+MAE!Q21+TEL!Q21+WWP!Q21+OIS!Q21</f>
        <v>284.07136715391226</v>
      </c>
      <c r="R40" s="206">
        <f>ISI!R36+NFM!R52+CHI!R41+NMM!R40+PPA!R41+FBT!R21+TRE!R21+MAE!R21+TEL!R21+WWP!R21+OIS!R21</f>
        <v>287.74720550300941</v>
      </c>
      <c r="S40" s="206">
        <f>ISI!S36+NFM!S52+CHI!S41+NMM!S40+PPA!S41+FBT!S21+TRE!S21+MAE!S21+TEL!S21+WWP!S21+OIS!S21</f>
        <v>291.70619088564052</v>
      </c>
      <c r="T40" s="206">
        <f>ISI!T36+NFM!T52+CHI!T41+NMM!T40+PPA!T41+FBT!T21+TRE!T21+MAE!T21+TEL!T21+WWP!T21+OIS!T21</f>
        <v>311.15442820292344</v>
      </c>
      <c r="U40" s="206">
        <f>ISI!U36+NFM!U52+CHI!U41+NMM!U40+PPA!U41+FBT!U21+TRE!U21+MAE!U21+TEL!U21+WWP!U21+OIS!U21</f>
        <v>303.55270851246775</v>
      </c>
      <c r="V40" s="206">
        <f>ISI!V36+NFM!V52+CHI!V41+NMM!V40+PPA!V41+FBT!V21+TRE!V21+MAE!V21+TEL!V21+WWP!V21+OIS!V21</f>
        <v>290.21607910576097</v>
      </c>
      <c r="W40" s="206">
        <f>ISI!W36+NFM!W52+CHI!W41+NMM!W40+PPA!W41+FBT!W21+TRE!W21+MAE!W21+TEL!W21+WWP!W21+OIS!W21</f>
        <v>301.22510748065343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31.479965606190888</v>
      </c>
      <c r="C42" s="207">
        <f t="shared" si="3"/>
        <v>46.121152192605322</v>
      </c>
      <c r="D42" s="207">
        <f t="shared" si="3"/>
        <v>80.801375752364564</v>
      </c>
      <c r="E42" s="207">
        <f t="shared" si="3"/>
        <v>99.47927773000859</v>
      </c>
      <c r="F42" s="207">
        <f t="shared" si="3"/>
        <v>103.06208082545143</v>
      </c>
      <c r="G42" s="207">
        <f t="shared" si="3"/>
        <v>101.10352536543424</v>
      </c>
      <c r="H42" s="207">
        <f t="shared" si="3"/>
        <v>91.573516766981953</v>
      </c>
      <c r="I42" s="207">
        <f t="shared" si="3"/>
        <v>90.426999140154791</v>
      </c>
      <c r="J42" s="207">
        <f t="shared" si="3"/>
        <v>83.118400687876189</v>
      </c>
      <c r="K42" s="207">
        <f t="shared" si="3"/>
        <v>66.446861564918308</v>
      </c>
      <c r="L42" s="207">
        <f t="shared" si="3"/>
        <v>75.905417024935502</v>
      </c>
      <c r="M42" s="207">
        <f t="shared" si="3"/>
        <v>76.908426483233015</v>
      </c>
      <c r="N42" s="207">
        <f t="shared" si="3"/>
        <v>86.342820292347398</v>
      </c>
      <c r="O42" s="207">
        <f t="shared" si="3"/>
        <v>86.127858985382616</v>
      </c>
      <c r="P42" s="207">
        <f t="shared" si="3"/>
        <v>83.667669819432504</v>
      </c>
      <c r="Q42" s="207">
        <f t="shared" si="3"/>
        <v>88.826741186586403</v>
      </c>
      <c r="R42" s="207">
        <f t="shared" si="3"/>
        <v>95.586242476354229</v>
      </c>
      <c r="S42" s="207">
        <f t="shared" si="3"/>
        <v>101.00799656061908</v>
      </c>
      <c r="T42" s="207">
        <f t="shared" si="3"/>
        <v>112.09036973344797</v>
      </c>
      <c r="U42" s="207">
        <f t="shared" si="3"/>
        <v>114.33551160791059</v>
      </c>
      <c r="V42" s="207">
        <f t="shared" si="3"/>
        <v>129.28718830610489</v>
      </c>
      <c r="W42" s="207">
        <f t="shared" si="3"/>
        <v>136.35709372312982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31.479965606190888</v>
      </c>
      <c r="C43" s="206">
        <f>ISI!C39+NFM!C55+CHI!C44+NMM!C43+PPA!C44+FBT!C24+TRE!C24+MAE!C24+TEL!C24+WWP!C24+OIS!C24</f>
        <v>46.121152192605322</v>
      </c>
      <c r="D43" s="206">
        <f>ISI!D39+NFM!D55+CHI!D44+NMM!D43+PPA!D44+FBT!D24+TRE!D24+MAE!D24+TEL!D24+WWP!D24+OIS!D24</f>
        <v>80.801375752364564</v>
      </c>
      <c r="E43" s="206">
        <f>ISI!E39+NFM!E55+CHI!E44+NMM!E43+PPA!E44+FBT!E24+TRE!E24+MAE!E24+TEL!E24+WWP!E24+OIS!E24</f>
        <v>99.47927773000859</v>
      </c>
      <c r="F43" s="206">
        <f>ISI!F39+NFM!F55+CHI!F44+NMM!F43+PPA!F44+FBT!F24+TRE!F24+MAE!F24+TEL!F24+WWP!F24+OIS!F24</f>
        <v>103.06208082545143</v>
      </c>
      <c r="G43" s="206">
        <f>ISI!G39+NFM!G55+CHI!G44+NMM!G43+PPA!G44+FBT!G24+TRE!G24+MAE!G24+TEL!G24+WWP!G24+OIS!G24</f>
        <v>101.10352536543424</v>
      </c>
      <c r="H43" s="206">
        <f>ISI!H39+NFM!H55+CHI!H44+NMM!H43+PPA!H44+FBT!H24+TRE!H24+MAE!H24+TEL!H24+WWP!H24+OIS!H24</f>
        <v>91.430180567497857</v>
      </c>
      <c r="I43" s="206">
        <f>ISI!I39+NFM!I55+CHI!I44+NMM!I43+PPA!I44+FBT!I24+TRE!I24+MAE!I24+TEL!I24+WWP!I24+OIS!I24</f>
        <v>90.116509028374907</v>
      </c>
      <c r="J43" s="206">
        <f>ISI!J39+NFM!J55+CHI!J44+NMM!J43+PPA!J44+FBT!J24+TRE!J24+MAE!J24+TEL!J24+WWP!J24+OIS!J24</f>
        <v>82.879535683576961</v>
      </c>
      <c r="K43" s="206">
        <f>ISI!K39+NFM!K55+CHI!K44+NMM!K43+PPA!K44+FBT!K24+TRE!K24+MAE!K24+TEL!K24+WWP!K24+OIS!K24</f>
        <v>66.016938950988816</v>
      </c>
      <c r="L43" s="206">
        <f>ISI!L39+NFM!L55+CHI!L44+NMM!L43+PPA!L44+FBT!L24+TRE!L24+MAE!L24+TEL!L24+WWP!L24+OIS!L24</f>
        <v>73.421410146173685</v>
      </c>
      <c r="M43" s="206">
        <f>ISI!M39+NFM!M55+CHI!M44+NMM!M43+PPA!M44+FBT!M24+TRE!M24+MAE!M24+TEL!M24+WWP!M24+OIS!M24</f>
        <v>75.92914875322441</v>
      </c>
      <c r="N43" s="206">
        <f>ISI!N39+NFM!N55+CHI!N44+NMM!N43+PPA!N44+FBT!N24+TRE!N24+MAE!N24+TEL!N24+WWP!N24+OIS!N24</f>
        <v>85.100859845227873</v>
      </c>
      <c r="O43" s="206">
        <f>ISI!O39+NFM!O55+CHI!O44+NMM!O43+PPA!O44+FBT!O24+TRE!O24+MAE!O24+TEL!O24+WWP!O24+OIS!O24</f>
        <v>84.025967325881325</v>
      </c>
      <c r="P43" s="206">
        <f>ISI!P39+NFM!P55+CHI!P44+NMM!P43+PPA!P44+FBT!P24+TRE!P24+MAE!P24+TEL!P24+WWP!P24+OIS!P24</f>
        <v>81.613585554600178</v>
      </c>
      <c r="Q43" s="206">
        <f>ISI!Q39+NFM!Q55+CHI!Q44+NMM!Q43+PPA!Q44+FBT!Q24+TRE!Q24+MAE!Q24+TEL!Q24+WWP!Q24+OIS!Q24</f>
        <v>85.936715391229569</v>
      </c>
      <c r="R43" s="206">
        <f>ISI!R39+NFM!R55+CHI!R44+NMM!R43+PPA!R44+FBT!R24+TRE!R24+MAE!R24+TEL!R24+WWP!R24+OIS!R24</f>
        <v>92.60060189165948</v>
      </c>
      <c r="S43" s="206">
        <f>ISI!S39+NFM!S55+CHI!S44+NMM!S43+PPA!S44+FBT!S24+TRE!S24+MAE!S24+TEL!S24+WWP!S24+OIS!S24</f>
        <v>97.520894239036963</v>
      </c>
      <c r="T43" s="206">
        <f>ISI!T39+NFM!T55+CHI!T44+NMM!T43+PPA!T44+FBT!T24+TRE!T24+MAE!T24+TEL!T24+WWP!T24+OIS!T24</f>
        <v>107.88667239896817</v>
      </c>
      <c r="U43" s="206">
        <f>ISI!U39+NFM!U55+CHI!U44+NMM!U43+PPA!U44+FBT!U24+TRE!U24+MAE!U24+TEL!U24+WWP!U24+OIS!U24</f>
        <v>109.31969045571797</v>
      </c>
      <c r="V43" s="206">
        <f>ISI!V39+NFM!V55+CHI!V44+NMM!V43+PPA!V44+FBT!V24+TRE!V24+MAE!V24+TEL!V24+WWP!V24+OIS!V24</f>
        <v>123.91324161650903</v>
      </c>
      <c r="W43" s="206">
        <f>ISI!W39+NFM!W55+CHI!W44+NMM!W43+PPA!W44+FBT!W24+TRE!W24+MAE!W24+TEL!W24+WWP!W24+OIS!W24</f>
        <v>129.93215821152191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0.14333619948409279</v>
      </c>
      <c r="I44" s="206">
        <f>ISI!I40+NFM!I56+CHI!I45+NMM!I44+PPA!I45+FBT!I25+TRE!I25+MAE!I25+TEL!I25+WWP!I25+OIS!I25</f>
        <v>0.31049011177987962</v>
      </c>
      <c r="J44" s="206">
        <f>ISI!J40+NFM!J56+CHI!J45+NMM!J44+PPA!J45+FBT!J25+TRE!J25+MAE!J25+TEL!J25+WWP!J25+OIS!J25</f>
        <v>0.23886500429922611</v>
      </c>
      <c r="K44" s="206">
        <f>ISI!K40+NFM!K56+CHI!K45+NMM!K44+PPA!K45+FBT!K25+TRE!K25+MAE!K25+TEL!K25+WWP!K25+OIS!K25</f>
        <v>0.42992261392949271</v>
      </c>
      <c r="L44" s="206">
        <f>ISI!L40+NFM!L56+CHI!L45+NMM!L44+PPA!L45+FBT!L25+TRE!L25+MAE!L25+TEL!L25+WWP!L25+OIS!L25</f>
        <v>2.4840068787618228</v>
      </c>
      <c r="M44" s="206">
        <f>ISI!M40+NFM!M56+CHI!M45+NMM!M44+PPA!M45+FBT!M25+TRE!M25+MAE!M25+TEL!M25+WWP!M25+OIS!M25</f>
        <v>0.97927773000859841</v>
      </c>
      <c r="N44" s="206">
        <f>ISI!N40+NFM!N56+CHI!N45+NMM!N44+PPA!N45+FBT!N25+TRE!N25+MAE!N25+TEL!N25+WWP!N25+OIS!N25</f>
        <v>1.2419604471195183</v>
      </c>
      <c r="O44" s="206">
        <f>ISI!O40+NFM!O56+CHI!O45+NMM!O44+PPA!O45+FBT!O25+TRE!O25+MAE!O25+TEL!O25+WWP!O25+OIS!O25</f>
        <v>2.1018916595012898</v>
      </c>
      <c r="P44" s="206">
        <f>ISI!P40+NFM!P56+CHI!P45+NMM!P44+PPA!P45+FBT!P25+TRE!P25+MAE!P25+TEL!P25+WWP!P25+OIS!P25</f>
        <v>2.0540842648323303</v>
      </c>
      <c r="Q44" s="206">
        <f>ISI!Q40+NFM!Q56+CHI!Q45+NMM!Q44+PPA!Q45+FBT!Q25+TRE!Q25+MAE!Q25+TEL!Q25+WWP!Q25+OIS!Q25</f>
        <v>2.8900257953568351</v>
      </c>
      <c r="R44" s="206">
        <f>ISI!R40+NFM!R56+CHI!R45+NMM!R44+PPA!R45+FBT!R25+TRE!R25+MAE!R25+TEL!R25+WWP!R25+OIS!R25</f>
        <v>2.9856405846947545</v>
      </c>
      <c r="S44" s="206">
        <f>ISI!S40+NFM!S56+CHI!S45+NMM!S44+PPA!S45+FBT!S25+TRE!S25+MAE!S25+TEL!S25+WWP!S25+OIS!S25</f>
        <v>3.4871023215821149</v>
      </c>
      <c r="T44" s="206">
        <f>ISI!T40+NFM!T56+CHI!T45+NMM!T44+PPA!T45+FBT!T25+TRE!T25+MAE!T25+TEL!T25+WWP!T25+OIS!T25</f>
        <v>3.3916595012897677</v>
      </c>
      <c r="U44" s="206">
        <f>ISI!U40+NFM!U56+CHI!U45+NMM!U44+PPA!U45+FBT!U25+TRE!U25+MAE!U25+TEL!U25+WWP!U25+OIS!U25</f>
        <v>4.1081685296646597</v>
      </c>
      <c r="V44" s="206">
        <f>ISI!V40+NFM!V56+CHI!V45+NMM!V44+PPA!V45+FBT!V25+TRE!V25+MAE!V25+TEL!V25+WWP!V25+OIS!V25</f>
        <v>4.4424763542562333</v>
      </c>
      <c r="W44" s="206">
        <f>ISI!W40+NFM!W56+CHI!W45+NMM!W44+PPA!W45+FBT!W25+TRE!W25+MAE!W25+TEL!W25+WWP!W25+OIS!W25</f>
        <v>4.4663800515907139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0.81203783319002587</v>
      </c>
      <c r="U48" s="206">
        <f>ISI!U44+NFM!U60+CHI!U49+NMM!U48+PPA!U49+FBT!U29+TRE!U29+MAE!U29+TEL!U29+WWP!U29+OIS!U29</f>
        <v>0.90765262252794487</v>
      </c>
      <c r="V48" s="206">
        <f>ISI!V44+NFM!V60+CHI!V49+NMM!V48+PPA!V49+FBT!V29+TRE!V29+MAE!V29+TEL!V29+WWP!V29+OIS!V29</f>
        <v>0.93147033533963874</v>
      </c>
      <c r="W48" s="206">
        <f>ISI!W44+NFM!W60+CHI!W49+NMM!W48+PPA!W49+FBT!W29+TRE!W29+MAE!W29+TEL!W29+WWP!W29+OIS!W29</f>
        <v>1.958555460017197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164.01539122957871</v>
      </c>
      <c r="C49" s="208">
        <f>ISI!C45+NFM!C61+CHI!C50+NMM!C49+PPA!C50+FBT!C30+TRE!C30+MAE!C30+TEL!C30+WWP!C30+OIS!C30</f>
        <v>145.07497850386932</v>
      </c>
      <c r="D49" s="208">
        <f>ISI!D45+NFM!D61+CHI!D50+NMM!D49+PPA!D50+FBT!D30+TRE!D30+MAE!D30+TEL!D30+WWP!D30+OIS!D30</f>
        <v>161.77033533963888</v>
      </c>
      <c r="E49" s="208">
        <f>ISI!E45+NFM!E61+CHI!E50+NMM!E49+PPA!E50+FBT!E30+TRE!E30+MAE!E30+TEL!E30+WWP!E30+OIS!E30</f>
        <v>182.40662080825444</v>
      </c>
      <c r="F49" s="208">
        <f>ISI!F45+NFM!F61+CHI!F50+NMM!F49+PPA!F50+FBT!F30+TRE!F30+MAE!F30+TEL!F30+WWP!F30+OIS!F30</f>
        <v>160.88658641444533</v>
      </c>
      <c r="G49" s="208">
        <f>ISI!G45+NFM!G61+CHI!G50+NMM!G49+PPA!G50+FBT!G30+TRE!G30+MAE!G30+TEL!G30+WWP!G30+OIS!G30</f>
        <v>172.47059329320714</v>
      </c>
      <c r="H49" s="208">
        <f>ISI!H45+NFM!H61+CHI!H50+NMM!H49+PPA!H50+FBT!H30+TRE!H30+MAE!H30+TEL!H30+WWP!H30+OIS!H30</f>
        <v>181.54686156491829</v>
      </c>
      <c r="I49" s="208">
        <f>ISI!I45+NFM!I61+CHI!I50+NMM!I49+PPA!I50+FBT!I30+TRE!I30+MAE!I30+TEL!I30+WWP!I30+OIS!I30</f>
        <v>198.62424763542558</v>
      </c>
      <c r="J49" s="208">
        <f>ISI!J45+NFM!J61+CHI!J50+NMM!J49+PPA!J50+FBT!J30+TRE!J30+MAE!J30+TEL!J30+WWP!J30+OIS!J30</f>
        <v>165.99785038693034</v>
      </c>
      <c r="K49" s="208">
        <f>ISI!K45+NFM!K61+CHI!K50+NMM!K49+PPA!K50+FBT!K30+TRE!K30+MAE!K30+TEL!K30+WWP!K30+OIS!K30</f>
        <v>166.64273430782455</v>
      </c>
      <c r="L49" s="208">
        <f>ISI!L45+NFM!L61+CHI!L50+NMM!L49+PPA!L50+FBT!L30+TRE!L30+MAE!L30+TEL!L30+WWP!L30+OIS!L30</f>
        <v>180.75846947549442</v>
      </c>
      <c r="M49" s="208">
        <f>ISI!M45+NFM!M61+CHI!M50+NMM!M49+PPA!M50+FBT!M30+TRE!M30+MAE!M30+TEL!M30+WWP!M30+OIS!M30</f>
        <v>206.4107480653482</v>
      </c>
      <c r="N49" s="208">
        <f>ISI!N45+NFM!N61+CHI!N50+NMM!N49+PPA!N50+FBT!N30+TRE!N30+MAE!N30+TEL!N30+WWP!N30+OIS!N30</f>
        <v>212.38194325021499</v>
      </c>
      <c r="O49" s="208">
        <f>ISI!O45+NFM!O61+CHI!O50+NMM!O49+PPA!O50+FBT!O30+TRE!O30+MAE!O30+TEL!O30+WWP!O30+OIS!O30</f>
        <v>206.72132416165087</v>
      </c>
      <c r="P49" s="208">
        <f>ISI!P45+NFM!P61+CHI!P50+NMM!P49+PPA!P50+FBT!P30+TRE!P30+MAE!P30+TEL!P30+WWP!P30+OIS!P30</f>
        <v>225.49441100601888</v>
      </c>
      <c r="Q49" s="208">
        <f>ISI!Q45+NFM!Q61+CHI!Q50+NMM!Q49+PPA!Q50+FBT!Q30+TRE!Q30+MAE!Q30+TEL!Q30+WWP!Q30+OIS!Q30</f>
        <v>189.7153052450559</v>
      </c>
      <c r="R49" s="208">
        <f>ISI!R45+NFM!R61+CHI!R50+NMM!R49+PPA!R50+FBT!R30+TRE!R30+MAE!R30+TEL!R30+WWP!R30+OIS!R30</f>
        <v>188.90326741186584</v>
      </c>
      <c r="S49" s="208">
        <f>ISI!S45+NFM!S61+CHI!S50+NMM!S49+PPA!S50+FBT!S30+TRE!S30+MAE!S30+TEL!S30+WWP!S30+OIS!S30</f>
        <v>239.10868443680133</v>
      </c>
      <c r="T49" s="208">
        <f>ISI!T45+NFM!T61+CHI!T50+NMM!T49+PPA!T50+FBT!T30+TRE!T30+MAE!T30+TEL!T30+WWP!T30+OIS!T30</f>
        <v>232.11040412725708</v>
      </c>
      <c r="U49" s="208">
        <f>ISI!U45+NFM!U61+CHI!U50+NMM!U49+PPA!U50+FBT!U30+TRE!U30+MAE!U30+TEL!U30+WWP!U30+OIS!U30</f>
        <v>221.4819432502149</v>
      </c>
      <c r="V49" s="208">
        <f>ISI!V45+NFM!V61+CHI!V50+NMM!V49+PPA!V50+FBT!V30+TRE!V30+MAE!V30+TEL!V30+WWP!V30+OIS!V30</f>
        <v>155.6081685296646</v>
      </c>
      <c r="W49" s="208">
        <f>ISI!W45+NFM!W61+CHI!W50+NMM!W49+PPA!W50+FBT!W30+TRE!W30+MAE!W30+TEL!W30+WWP!W30+OIS!W30</f>
        <v>191.124505588994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197.24849527085124</v>
      </c>
      <c r="C50" s="209">
        <f>ISI!C46+NFM!C62+CHI!C51+NMM!C50+PPA!C51+FBT!C31+TRE!C31+MAE!C31+TEL!C31+WWP!C31+OIS!C31</f>
        <v>201.71969045571799</v>
      </c>
      <c r="D50" s="209">
        <f>ISI!D46+NFM!D62+CHI!D51+NMM!D50+PPA!D51+FBT!D31+TRE!D31+MAE!D31+TEL!D31+WWP!D31+OIS!D31</f>
        <v>218.91659501289766</v>
      </c>
      <c r="E50" s="209">
        <f>ISI!E46+NFM!E62+CHI!E51+NMM!E50+PPA!E51+FBT!E31+TRE!E31+MAE!E31+TEL!E31+WWP!E31+OIS!E31</f>
        <v>226.13929492691312</v>
      </c>
      <c r="F50" s="209">
        <f>ISI!F46+NFM!F62+CHI!F51+NMM!F50+PPA!F51+FBT!F31+TRE!F31+MAE!F31+TEL!F31+WWP!F31+OIS!F31</f>
        <v>235.94153052450557</v>
      </c>
      <c r="G50" s="209">
        <f>ISI!G46+NFM!G62+CHI!G51+NMM!G50+PPA!G51+FBT!G31+TRE!G31+MAE!G31+TEL!G31+WWP!G31+OIS!G31</f>
        <v>243.59415305245054</v>
      </c>
      <c r="H50" s="209">
        <f>ISI!H46+NFM!H62+CHI!H51+NMM!H50+PPA!H51+FBT!H31+TRE!H31+MAE!H31+TEL!H31+WWP!H31+OIS!H31</f>
        <v>252.19260533104037</v>
      </c>
      <c r="I50" s="209">
        <f>ISI!I46+NFM!I62+CHI!I51+NMM!I50+PPA!I51+FBT!I31+TRE!I31+MAE!I31+TEL!I31+WWP!I31+OIS!I31</f>
        <v>264.91831470335342</v>
      </c>
      <c r="J50" s="209">
        <f>ISI!J46+NFM!J62+CHI!J51+NMM!J50+PPA!J51+FBT!J31+TRE!J31+MAE!J31+TEL!J31+WWP!J31+OIS!J31</f>
        <v>240.32674118658639</v>
      </c>
      <c r="K50" s="209">
        <f>ISI!K46+NFM!K62+CHI!K51+NMM!K50+PPA!K51+FBT!K31+TRE!K31+MAE!K31+TEL!K31+WWP!K31+OIS!K31</f>
        <v>208.94239036973346</v>
      </c>
      <c r="L50" s="209">
        <f>ISI!L46+NFM!L62+CHI!L51+NMM!L50+PPA!L51+FBT!L31+TRE!L31+MAE!L31+TEL!L31+WWP!L31+OIS!L31</f>
        <v>228.20292347377472</v>
      </c>
      <c r="M50" s="209">
        <f>ISI!M46+NFM!M62+CHI!M51+NMM!M50+PPA!M51+FBT!M31+TRE!M31+MAE!M31+TEL!M31+WWP!M31+OIS!M31</f>
        <v>238.00515907136713</v>
      </c>
      <c r="N50" s="209">
        <f>ISI!N46+NFM!N62+CHI!N51+NMM!N50+PPA!N51+FBT!N31+TRE!N31+MAE!N31+TEL!N31+WWP!N31+OIS!N31</f>
        <v>250.04299226139293</v>
      </c>
      <c r="O50" s="209">
        <f>ISI!O46+NFM!O62+CHI!O51+NMM!O50+PPA!O51+FBT!O31+TRE!O31+MAE!O31+TEL!O31+WWP!O31+OIS!O31</f>
        <v>256.74978503869301</v>
      </c>
      <c r="P50" s="209">
        <f>ISI!P46+NFM!P62+CHI!P51+NMM!P50+PPA!P51+FBT!P31+TRE!P31+MAE!P31+TEL!P31+WWP!P31+OIS!P31</f>
        <v>268.18572656921754</v>
      </c>
      <c r="Q50" s="209">
        <f>ISI!Q46+NFM!Q62+CHI!Q51+NMM!Q50+PPA!Q51+FBT!Q31+TRE!Q31+MAE!Q31+TEL!Q31+WWP!Q31+OIS!Q31</f>
        <v>284.86672398968182</v>
      </c>
      <c r="R50" s="209">
        <f>ISI!R46+NFM!R62+CHI!R51+NMM!R50+PPA!R51+FBT!R31+TRE!R31+MAE!R31+TEL!R31+WWP!R31+OIS!R31</f>
        <v>293.80911435941528</v>
      </c>
      <c r="S50" s="209">
        <f>ISI!S46+NFM!S62+CHI!S51+NMM!S50+PPA!S51+FBT!S31+TRE!S31+MAE!S31+TEL!S31+WWP!S31+OIS!S31</f>
        <v>312.57953568357692</v>
      </c>
      <c r="T50" s="209">
        <f>ISI!T46+NFM!T62+CHI!T51+NMM!T50+PPA!T51+FBT!T31+TRE!T31+MAE!T31+TEL!T31+WWP!T31+OIS!T31</f>
        <v>316.91315563198623</v>
      </c>
      <c r="U50" s="209">
        <f>ISI!U46+NFM!U62+CHI!U51+NMM!U50+PPA!U51+FBT!U31+TRE!U31+MAE!U31+TEL!U31+WWP!U31+OIS!U31</f>
        <v>326.22527944969903</v>
      </c>
      <c r="V50" s="209">
        <f>ISI!V46+NFM!V62+CHI!V51+NMM!V50+PPA!V51+FBT!V31+TRE!V31+MAE!V31+TEL!V31+WWP!V31+OIS!V31</f>
        <v>321.49613069647461</v>
      </c>
      <c r="W50" s="209">
        <f>ISI!W46+NFM!W62+CHI!W51+NMM!W50+PPA!W51+FBT!W31+TRE!W31+MAE!W31+TEL!W31+WWP!W31+OIS!W31</f>
        <v>337.73860705073088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780.15657781599305</v>
      </c>
      <c r="C51" s="212">
        <f t="shared" si="4"/>
        <v>772.3419604471195</v>
      </c>
      <c r="D51" s="212">
        <f t="shared" si="4"/>
        <v>859.04703353396394</v>
      </c>
      <c r="E51" s="212">
        <f t="shared" si="4"/>
        <v>904.89183147033486</v>
      </c>
      <c r="F51" s="212">
        <f t="shared" si="4"/>
        <v>931.5046431642304</v>
      </c>
      <c r="G51" s="212">
        <f t="shared" si="4"/>
        <v>1057.5907136715389</v>
      </c>
      <c r="H51" s="212">
        <f t="shared" si="4"/>
        <v>1088.0411006018919</v>
      </c>
      <c r="I51" s="212">
        <f t="shared" si="4"/>
        <v>1116.5364574376613</v>
      </c>
      <c r="J51" s="212">
        <f t="shared" si="4"/>
        <v>1010.0853826311261</v>
      </c>
      <c r="K51" s="212">
        <f t="shared" si="4"/>
        <v>872.14135855545987</v>
      </c>
      <c r="L51" s="212">
        <f t="shared" si="4"/>
        <v>949.62932072226999</v>
      </c>
      <c r="M51" s="212">
        <f t="shared" si="4"/>
        <v>1013.3457437661218</v>
      </c>
      <c r="N51" s="212">
        <f t="shared" si="4"/>
        <v>1071.7588134135849</v>
      </c>
      <c r="O51" s="212">
        <f t="shared" si="4"/>
        <v>1037.3269131556317</v>
      </c>
      <c r="P51" s="212">
        <f t="shared" si="4"/>
        <v>1033.7225279449699</v>
      </c>
      <c r="Q51" s="212">
        <f t="shared" si="4"/>
        <v>982.75546001719704</v>
      </c>
      <c r="R51" s="212">
        <f t="shared" si="4"/>
        <v>988.96930352536515</v>
      </c>
      <c r="S51" s="212">
        <f t="shared" si="4"/>
        <v>1070.9268271711089</v>
      </c>
      <c r="T51" s="212">
        <f t="shared" si="4"/>
        <v>1106.5877901977638</v>
      </c>
      <c r="U51" s="212">
        <f t="shared" si="4"/>
        <v>1113.762940670679</v>
      </c>
      <c r="V51" s="212">
        <f t="shared" si="4"/>
        <v>1024.3400687876181</v>
      </c>
      <c r="W51" s="212">
        <f t="shared" si="4"/>
        <v>1109.164144453998</v>
      </c>
    </row>
    <row r="52" spans="1:23" ht="12" customHeight="1" x14ac:dyDescent="0.25">
      <c r="A52" s="17" t="s">
        <v>16</v>
      </c>
      <c r="B52" s="211">
        <f>ISI!B$47</f>
        <v>0</v>
      </c>
      <c r="C52" s="211">
        <f>ISI!C$47</f>
        <v>0</v>
      </c>
      <c r="D52" s="211">
        <f>ISI!D$47</f>
        <v>0</v>
      </c>
      <c r="E52" s="211">
        <f>ISI!E$47</f>
        <v>0</v>
      </c>
      <c r="F52" s="211">
        <f>ISI!F$47</f>
        <v>0</v>
      </c>
      <c r="G52" s="211">
        <f>ISI!G$47</f>
        <v>0</v>
      </c>
      <c r="H52" s="211">
        <f>ISI!H$47</f>
        <v>0</v>
      </c>
      <c r="I52" s="211">
        <f>ISI!I$47</f>
        <v>0</v>
      </c>
      <c r="J52" s="211">
        <f>ISI!J$47</f>
        <v>0</v>
      </c>
      <c r="K52" s="211">
        <f>ISI!K$47</f>
        <v>0</v>
      </c>
      <c r="L52" s="211">
        <f>ISI!L$47</f>
        <v>0</v>
      </c>
      <c r="M52" s="211">
        <f>ISI!M$47</f>
        <v>0</v>
      </c>
      <c r="N52" s="211">
        <f>ISI!N$47</f>
        <v>0</v>
      </c>
      <c r="O52" s="211">
        <f>ISI!O$47</f>
        <v>0</v>
      </c>
      <c r="P52" s="211">
        <f>ISI!P$47</f>
        <v>0</v>
      </c>
      <c r="Q52" s="211">
        <f>ISI!Q$47</f>
        <v>0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0</v>
      </c>
      <c r="C54" s="206">
        <f>ISI!C$49</f>
        <v>0</v>
      </c>
      <c r="D54" s="206">
        <f>ISI!D$49</f>
        <v>0</v>
      </c>
      <c r="E54" s="206">
        <f>ISI!E$49</f>
        <v>0</v>
      </c>
      <c r="F54" s="206">
        <f>ISI!F$49</f>
        <v>0</v>
      </c>
      <c r="G54" s="206">
        <f>ISI!G$49</f>
        <v>0</v>
      </c>
      <c r="H54" s="206">
        <f>ISI!H$49</f>
        <v>0</v>
      </c>
      <c r="I54" s="206">
        <f>ISI!I$49</f>
        <v>0</v>
      </c>
      <c r="J54" s="206">
        <f>ISI!J$49</f>
        <v>0</v>
      </c>
      <c r="K54" s="206">
        <f>ISI!K$49</f>
        <v>0</v>
      </c>
      <c r="L54" s="206">
        <f>ISI!L$49</f>
        <v>0</v>
      </c>
      <c r="M54" s="206">
        <f>ISI!M$49</f>
        <v>0</v>
      </c>
      <c r="N54" s="206">
        <f>ISI!N$49</f>
        <v>0</v>
      </c>
      <c r="O54" s="206">
        <f>ISI!O$49</f>
        <v>0</v>
      </c>
      <c r="P54" s="206">
        <f>ISI!P$49</f>
        <v>0</v>
      </c>
      <c r="Q54" s="206">
        <f>ISI!Q$49</f>
        <v>0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161.00223559759252</v>
      </c>
      <c r="C61" s="207">
        <f>CHI!C$52</f>
        <v>146.04325021496138</v>
      </c>
      <c r="D61" s="207">
        <f>CHI!D$52</f>
        <v>169.10963026655205</v>
      </c>
      <c r="E61" s="207">
        <f>CHI!E$52</f>
        <v>186.76749785038672</v>
      </c>
      <c r="F61" s="207">
        <f>CHI!F$52</f>
        <v>202.29527085124656</v>
      </c>
      <c r="G61" s="207">
        <f>CHI!G$52</f>
        <v>291.49948409286316</v>
      </c>
      <c r="H61" s="207">
        <f>CHI!H$52</f>
        <v>310.06457437661231</v>
      </c>
      <c r="I61" s="207">
        <f>CHI!I$52</f>
        <v>340.4299226139297</v>
      </c>
      <c r="J61" s="207">
        <f>CHI!J$52</f>
        <v>328.83387790197742</v>
      </c>
      <c r="K61" s="207">
        <f>CHI!K$52</f>
        <v>338.18718830610493</v>
      </c>
      <c r="L61" s="207">
        <f>CHI!L$52</f>
        <v>348.9675838349097</v>
      </c>
      <c r="M61" s="207">
        <f>CHI!M$52</f>
        <v>390.24075666380043</v>
      </c>
      <c r="N61" s="207">
        <f>CHI!N$52</f>
        <v>413.48091143594115</v>
      </c>
      <c r="O61" s="207">
        <f>CHI!O$52</f>
        <v>362.44428202923456</v>
      </c>
      <c r="P61" s="207">
        <f>CHI!P$52</f>
        <v>397.13671539122964</v>
      </c>
      <c r="Q61" s="207">
        <f>CHI!Q$52</f>
        <v>358.21263972484968</v>
      </c>
      <c r="R61" s="207">
        <f>CHI!R$52</f>
        <v>339.59234737747181</v>
      </c>
      <c r="S61" s="207">
        <f>CHI!S$52</f>
        <v>418.24368013757498</v>
      </c>
      <c r="T61" s="207">
        <f>CHI!T$52</f>
        <v>411.77968119160283</v>
      </c>
      <c r="U61" s="207">
        <f>CHI!U$52</f>
        <v>417.68594263353486</v>
      </c>
      <c r="V61" s="207">
        <f>CHI!V$52</f>
        <v>338.08238803256376</v>
      </c>
      <c r="W61" s="207">
        <f>CHI!W$52</f>
        <v>368.68082150435987</v>
      </c>
    </row>
    <row r="62" spans="1:23" ht="12" customHeight="1" x14ac:dyDescent="0.25">
      <c r="A62" s="18" t="s">
        <v>57</v>
      </c>
      <c r="B62" s="206">
        <f>CHI!B$53</f>
        <v>157.42289827996296</v>
      </c>
      <c r="C62" s="206">
        <f>CHI!C$53</f>
        <v>144.14837838941617</v>
      </c>
      <c r="D62" s="206">
        <f>CHI!D$53</f>
        <v>166.20338895092243</v>
      </c>
      <c r="E62" s="206">
        <f>CHI!E$53</f>
        <v>182.92122939350713</v>
      </c>
      <c r="F62" s="206">
        <f>CHI!F$53</f>
        <v>198.89374142962902</v>
      </c>
      <c r="G62" s="206">
        <f>CHI!G$53</f>
        <v>287.12136083367591</v>
      </c>
      <c r="H62" s="206">
        <f>CHI!H$53</f>
        <v>306.1994900268279</v>
      </c>
      <c r="I62" s="206">
        <f>CHI!I$53</f>
        <v>338.09192051609989</v>
      </c>
      <c r="J62" s="206">
        <f>CHI!J$53</f>
        <v>324.99594427894851</v>
      </c>
      <c r="K62" s="206">
        <f>CHI!K$53</f>
        <v>325.72680026442458</v>
      </c>
      <c r="L62" s="206">
        <f>CHI!L$53</f>
        <v>345.14520198018977</v>
      </c>
      <c r="M62" s="206">
        <f>CHI!M$53</f>
        <v>386.74289508438915</v>
      </c>
      <c r="N62" s="206">
        <f>CHI!N$53</f>
        <v>407.73933452751908</v>
      </c>
      <c r="O62" s="206">
        <f>CHI!O$53</f>
        <v>346.56994467446145</v>
      </c>
      <c r="P62" s="206">
        <f>CHI!P$53</f>
        <v>384.38020898950856</v>
      </c>
      <c r="Q62" s="206">
        <f>CHI!Q$53</f>
        <v>353.52437382082996</v>
      </c>
      <c r="R62" s="206">
        <f>CHI!R$53</f>
        <v>333.88870119760713</v>
      </c>
      <c r="S62" s="206">
        <f>CHI!S$53</f>
        <v>409.78446384583094</v>
      </c>
      <c r="T62" s="206">
        <f>CHI!T$53</f>
        <v>405.30649324953481</v>
      </c>
      <c r="U62" s="206">
        <f>CHI!U$53</f>
        <v>411.29502172263346</v>
      </c>
      <c r="V62" s="206">
        <f>CHI!V$53</f>
        <v>334.30239358180916</v>
      </c>
      <c r="W62" s="206">
        <f>CHI!W$53</f>
        <v>364.03141122942395</v>
      </c>
    </row>
    <row r="63" spans="1:23" ht="12" customHeight="1" x14ac:dyDescent="0.25">
      <c r="A63" s="18" t="s">
        <v>47</v>
      </c>
      <c r="B63" s="206">
        <f>CHI!B$54</f>
        <v>3.5793373176295522</v>
      </c>
      <c r="C63" s="206">
        <f>CHI!C$54</f>
        <v>1.8948718255452091</v>
      </c>
      <c r="D63" s="206">
        <f>CHI!D$54</f>
        <v>2.9062413156296141</v>
      </c>
      <c r="E63" s="206">
        <f>CHI!E$54</f>
        <v>3.8462684568795842</v>
      </c>
      <c r="F63" s="206">
        <f>CHI!F$54</f>
        <v>3.40152942161754</v>
      </c>
      <c r="G63" s="206">
        <f>CHI!G$54</f>
        <v>4.3781232591872472</v>
      </c>
      <c r="H63" s="206">
        <f>CHI!H$54</f>
        <v>3.8650843497844112</v>
      </c>
      <c r="I63" s="206">
        <f>CHI!I$54</f>
        <v>2.3380020978298139</v>
      </c>
      <c r="J63" s="206">
        <f>CHI!J$54</f>
        <v>3.8379336230289032</v>
      </c>
      <c r="K63" s="206">
        <f>CHI!K$54</f>
        <v>12.46038804168035</v>
      </c>
      <c r="L63" s="206">
        <f>CHI!L$54</f>
        <v>3.8223818547199349</v>
      </c>
      <c r="M63" s="206">
        <f>CHI!M$54</f>
        <v>3.4978615794112788</v>
      </c>
      <c r="N63" s="206">
        <f>CHI!N$54</f>
        <v>5.7415769084220756</v>
      </c>
      <c r="O63" s="206">
        <f>CHI!O$54</f>
        <v>15.874337354773109</v>
      </c>
      <c r="P63" s="206">
        <f>CHI!P$54</f>
        <v>12.756506401721079</v>
      </c>
      <c r="Q63" s="206">
        <f>CHI!Q$54</f>
        <v>4.6882659040197154</v>
      </c>
      <c r="R63" s="206">
        <f>CHI!R$54</f>
        <v>5.7036461798646778</v>
      </c>
      <c r="S63" s="206">
        <f>CHI!S$54</f>
        <v>8.4592162917440437</v>
      </c>
      <c r="T63" s="206">
        <f>CHI!T$54</f>
        <v>6.4731879420680221</v>
      </c>
      <c r="U63" s="206">
        <f>CHI!U$54</f>
        <v>6.3909209109013991</v>
      </c>
      <c r="V63" s="206">
        <f>CHI!V$54</f>
        <v>3.7799944507546002</v>
      </c>
      <c r="W63" s="206">
        <f>CHI!W$54</f>
        <v>4.6494102749359163</v>
      </c>
    </row>
    <row r="64" spans="1:23" ht="12" customHeight="1" x14ac:dyDescent="0.25">
      <c r="A64" s="18" t="s">
        <v>48</v>
      </c>
      <c r="B64" s="206">
        <f>CHI!B$55</f>
        <v>0</v>
      </c>
      <c r="C64" s="206">
        <f>CHI!C$55</f>
        <v>0</v>
      </c>
      <c r="D64" s="206">
        <f>CHI!D$55</f>
        <v>0</v>
      </c>
      <c r="E64" s="206">
        <f>CHI!E$55</f>
        <v>0</v>
      </c>
      <c r="F64" s="206">
        <f>CHI!F$55</f>
        <v>0</v>
      </c>
      <c r="G64" s="206">
        <f>CHI!G$55</f>
        <v>0</v>
      </c>
      <c r="H64" s="206">
        <f>CHI!H$55</f>
        <v>0</v>
      </c>
      <c r="I64" s="206">
        <f>CHI!I$55</f>
        <v>0</v>
      </c>
      <c r="J64" s="206">
        <f>CHI!J$55</f>
        <v>0</v>
      </c>
      <c r="K64" s="206">
        <f>CHI!K$55</f>
        <v>0</v>
      </c>
      <c r="L64" s="206">
        <f>CHI!L$55</f>
        <v>0</v>
      </c>
      <c r="M64" s="206">
        <f>CHI!M$55</f>
        <v>0</v>
      </c>
      <c r="N64" s="206">
        <f>CHI!N$55</f>
        <v>0</v>
      </c>
      <c r="O64" s="206">
        <f>CHI!O$55</f>
        <v>0</v>
      </c>
      <c r="P64" s="206">
        <f>CHI!P$55</f>
        <v>0</v>
      </c>
      <c r="Q64" s="206">
        <f>CHI!Q$55</f>
        <v>0</v>
      </c>
      <c r="R64" s="206">
        <f>CHI!R$55</f>
        <v>0</v>
      </c>
      <c r="S64" s="206">
        <f>CHI!S$55</f>
        <v>0</v>
      </c>
      <c r="T64" s="206">
        <f>CHI!T$55</f>
        <v>0</v>
      </c>
      <c r="U64" s="206">
        <f>CHI!U$55</f>
        <v>0</v>
      </c>
      <c r="V64" s="206">
        <f>CHI!V$55</f>
        <v>0</v>
      </c>
      <c r="W64" s="206">
        <f>CHI!W$55</f>
        <v>0</v>
      </c>
    </row>
    <row r="65" spans="1:23" ht="12" customHeight="1" x14ac:dyDescent="0.25">
      <c r="A65" s="19" t="s">
        <v>22</v>
      </c>
      <c r="B65" s="207">
        <f>NMM!B$51</f>
        <v>153.78512467755803</v>
      </c>
      <c r="C65" s="207">
        <f>NMM!C$51</f>
        <v>155.42132416165086</v>
      </c>
      <c r="D65" s="207">
        <f>NMM!D$51</f>
        <v>154.75081685296641</v>
      </c>
      <c r="E65" s="207">
        <f>NMM!E$51</f>
        <v>155.33387790197764</v>
      </c>
      <c r="F65" s="207">
        <f>NMM!F$51</f>
        <v>162.74703353396384</v>
      </c>
      <c r="G65" s="207">
        <f>NMM!G$51</f>
        <v>185.54746345657773</v>
      </c>
      <c r="H65" s="207">
        <f>NMM!H$51</f>
        <v>222.83000859845228</v>
      </c>
      <c r="I65" s="207">
        <f>NMM!I$51</f>
        <v>223.3186586414445</v>
      </c>
      <c r="J65" s="207">
        <f>NMM!J$51</f>
        <v>188.16294067067926</v>
      </c>
      <c r="K65" s="207">
        <f>NMM!K$51</f>
        <v>121.35546001719689</v>
      </c>
      <c r="L65" s="207">
        <f>NMM!L$51</f>
        <v>132.06775580395529</v>
      </c>
      <c r="M65" s="207">
        <f>NMM!M$51</f>
        <v>155.77833190025791</v>
      </c>
      <c r="N65" s="207">
        <f>NMM!N$51</f>
        <v>176.02166809974193</v>
      </c>
      <c r="O65" s="207">
        <f>NMM!O$51</f>
        <v>192.27850386930359</v>
      </c>
      <c r="P65" s="207">
        <f>NMM!P$51</f>
        <v>174.29294926913153</v>
      </c>
      <c r="Q65" s="207">
        <f>NMM!Q$51</f>
        <v>147.38641444539979</v>
      </c>
      <c r="R65" s="207">
        <f>NMM!R$51</f>
        <v>141.69552880481513</v>
      </c>
      <c r="S65" s="207">
        <f>NMM!S$51</f>
        <v>134.17257093723128</v>
      </c>
      <c r="T65" s="207">
        <f>NMM!T$51</f>
        <v>156.60141971472692</v>
      </c>
      <c r="U65" s="207">
        <f>NMM!U$51</f>
        <v>165.78004709742086</v>
      </c>
      <c r="V65" s="207">
        <f>NMM!V$51</f>
        <v>146.04084824963968</v>
      </c>
      <c r="W65" s="207">
        <f>NMM!W$51</f>
        <v>166.99900925605107</v>
      </c>
    </row>
    <row r="66" spans="1:23" ht="12" customHeight="1" x14ac:dyDescent="0.25">
      <c r="A66" s="18" t="s">
        <v>49</v>
      </c>
      <c r="B66" s="206">
        <f>NMM!B$52</f>
        <v>79.001999999999967</v>
      </c>
      <c r="C66" s="206">
        <f>NMM!C$52</f>
        <v>70.110241585567351</v>
      </c>
      <c r="D66" s="206">
        <f>NMM!D$52</f>
        <v>80.664860170156942</v>
      </c>
      <c r="E66" s="206">
        <f>NMM!E$52</f>
        <v>81.533291080526823</v>
      </c>
      <c r="F66" s="206">
        <f>NMM!F$52</f>
        <v>94.61690973306824</v>
      </c>
      <c r="G66" s="206">
        <f>NMM!G$52</f>
        <v>102.5114066646924</v>
      </c>
      <c r="H66" s="206">
        <f>NMM!H$52</f>
        <v>120.5144207992392</v>
      </c>
      <c r="I66" s="206">
        <f>NMM!I$52</f>
        <v>124.6956587228744</v>
      </c>
      <c r="J66" s="206">
        <f>NMM!J$52</f>
        <v>119.1932158953297</v>
      </c>
      <c r="K66" s="206">
        <f>NMM!K$52</f>
        <v>64.906818391721856</v>
      </c>
      <c r="L66" s="206">
        <f>NMM!L$52</f>
        <v>87.033547720120509</v>
      </c>
      <c r="M66" s="206">
        <f>NMM!M$52</f>
        <v>102.4954417116423</v>
      </c>
      <c r="N66" s="206">
        <f>NMM!N$52</f>
        <v>112.0939799415618</v>
      </c>
      <c r="O66" s="206">
        <f>NMM!O$52</f>
        <v>120.3925212278867</v>
      </c>
      <c r="P66" s="206">
        <f>NMM!P$52</f>
        <v>103.79275934839779</v>
      </c>
      <c r="Q66" s="206">
        <f>NMM!Q$52</f>
        <v>108.964517869573</v>
      </c>
      <c r="R66" s="206">
        <f>NMM!R$52</f>
        <v>111.2555079831003</v>
      </c>
      <c r="S66" s="206">
        <f>NMM!S$52</f>
        <v>110.0573426173767</v>
      </c>
      <c r="T66" s="206">
        <f>NMM!T$52</f>
        <v>122.29074412563931</v>
      </c>
      <c r="U66" s="206">
        <f>NMM!U$52</f>
        <v>125.4166996997016</v>
      </c>
      <c r="V66" s="206">
        <f>NMM!V$52</f>
        <v>118.4553383455127</v>
      </c>
      <c r="W66" s="206">
        <f>NMM!W$52</f>
        <v>132.21226495429971</v>
      </c>
    </row>
    <row r="67" spans="1:23" ht="12" customHeight="1" x14ac:dyDescent="0.25">
      <c r="A67" s="18" t="s">
        <v>50</v>
      </c>
      <c r="B67" s="206">
        <f>NMM!B$53</f>
        <v>51.885695466390338</v>
      </c>
      <c r="C67" s="206">
        <f>NMM!C$53</f>
        <v>63.661357590576308</v>
      </c>
      <c r="D67" s="206">
        <f>NMM!D$53</f>
        <v>58.641617442237681</v>
      </c>
      <c r="E67" s="206">
        <f>NMM!E$53</f>
        <v>56.19620045811191</v>
      </c>
      <c r="F67" s="206">
        <f>NMM!F$53</f>
        <v>49.805121749539659</v>
      </c>
      <c r="G67" s="206">
        <f>NMM!G$53</f>
        <v>66.803780930450174</v>
      </c>
      <c r="H67" s="206">
        <f>NMM!H$53</f>
        <v>85.626538884008625</v>
      </c>
      <c r="I67" s="206">
        <f>NMM!I$53</f>
        <v>83.772539045892756</v>
      </c>
      <c r="J67" s="206">
        <f>NMM!J$53</f>
        <v>53.478847486019582</v>
      </c>
      <c r="K67" s="206">
        <f>NMM!K$53</f>
        <v>47.440155284162472</v>
      </c>
      <c r="L67" s="206">
        <f>NMM!L$53</f>
        <v>36.161074167419883</v>
      </c>
      <c r="M67" s="206">
        <f>NMM!M$53</f>
        <v>41.713762891623333</v>
      </c>
      <c r="N67" s="206">
        <f>NMM!N$53</f>
        <v>49.476485185682733</v>
      </c>
      <c r="O67" s="206">
        <f>NMM!O$53</f>
        <v>56.833503624728351</v>
      </c>
      <c r="P67" s="206">
        <f>NMM!P$53</f>
        <v>52.429972009369223</v>
      </c>
      <c r="Q67" s="206">
        <f>NMM!Q$53</f>
        <v>22.07155031275051</v>
      </c>
      <c r="R67" s="206">
        <f>NMM!R$53</f>
        <v>13.187213886236529</v>
      </c>
      <c r="S67" s="206">
        <f>NMM!S$53</f>
        <v>9.3662755440338081</v>
      </c>
      <c r="T67" s="206">
        <f>NMM!T$53</f>
        <v>16.789559032746549</v>
      </c>
      <c r="U67" s="206">
        <f>NMM!U$53</f>
        <v>22.613773210251271</v>
      </c>
      <c r="V67" s="206">
        <f>NMM!V$53</f>
        <v>11.81481407070974</v>
      </c>
      <c r="W67" s="206">
        <f>NMM!W$53</f>
        <v>18.458017010806358</v>
      </c>
    </row>
    <row r="68" spans="1:23" ht="12" customHeight="1" x14ac:dyDescent="0.25">
      <c r="A68" s="18" t="s">
        <v>58</v>
      </c>
      <c r="B68" s="206">
        <f>NMM!B$54</f>
        <v>22.897429211167712</v>
      </c>
      <c r="C68" s="206">
        <f>NMM!C$54</f>
        <v>21.649724985507198</v>
      </c>
      <c r="D68" s="206">
        <f>NMM!D$54</f>
        <v>15.4443392405718</v>
      </c>
      <c r="E68" s="206">
        <f>NMM!E$54</f>
        <v>17.604386363338911</v>
      </c>
      <c r="F68" s="206">
        <f>NMM!F$54</f>
        <v>18.325002051355948</v>
      </c>
      <c r="G68" s="206">
        <f>NMM!G$54</f>
        <v>16.23227586143517</v>
      </c>
      <c r="H68" s="206">
        <f>NMM!H$54</f>
        <v>16.689048915204431</v>
      </c>
      <c r="I68" s="206">
        <f>NMM!I$54</f>
        <v>14.85046087267736</v>
      </c>
      <c r="J68" s="206">
        <f>NMM!J$54</f>
        <v>15.49087728932998</v>
      </c>
      <c r="K68" s="206">
        <f>NMM!K$54</f>
        <v>9.00848634131256</v>
      </c>
      <c r="L68" s="206">
        <f>NMM!L$54</f>
        <v>8.8731339164149077</v>
      </c>
      <c r="M68" s="206">
        <f>NMM!M$54</f>
        <v>11.56912729699229</v>
      </c>
      <c r="N68" s="206">
        <f>NMM!N$54</f>
        <v>14.451202972497409</v>
      </c>
      <c r="O68" s="206">
        <f>NMM!O$54</f>
        <v>15.05247901668851</v>
      </c>
      <c r="P68" s="206">
        <f>NMM!P$54</f>
        <v>18.070217911364491</v>
      </c>
      <c r="Q68" s="206">
        <f>NMM!Q$54</f>
        <v>16.3503462630763</v>
      </c>
      <c r="R68" s="206">
        <f>NMM!R$54</f>
        <v>17.252806935478279</v>
      </c>
      <c r="S68" s="206">
        <f>NMM!S$54</f>
        <v>14.74895277582077</v>
      </c>
      <c r="T68" s="206">
        <f>NMM!T$54</f>
        <v>17.521116556341081</v>
      </c>
      <c r="U68" s="206">
        <f>NMM!U$54</f>
        <v>17.749574187467999</v>
      </c>
      <c r="V68" s="206">
        <f>NMM!V$54</f>
        <v>15.770695833417239</v>
      </c>
      <c r="W68" s="206">
        <f>NMM!W$54</f>
        <v>16.328727290944968</v>
      </c>
    </row>
    <row r="69" spans="1:23" ht="12" customHeight="1" x14ac:dyDescent="0.25">
      <c r="A69" s="19" t="s">
        <v>23</v>
      </c>
      <c r="B69" s="207">
        <f>PPA!B$52</f>
        <v>41.836285468615657</v>
      </c>
      <c r="C69" s="207">
        <f>PPA!C$52</f>
        <v>49.469303525365419</v>
      </c>
      <c r="D69" s="207">
        <f>PPA!D$52</f>
        <v>34.171195184866725</v>
      </c>
      <c r="E69" s="207">
        <f>PPA!E$52</f>
        <v>30.829750644883916</v>
      </c>
      <c r="F69" s="207">
        <f>PPA!F$52</f>
        <v>21.680051590713664</v>
      </c>
      <c r="G69" s="207">
        <f>PPA!G$52</f>
        <v>23.872656921754082</v>
      </c>
      <c r="H69" s="207">
        <f>PPA!H$52</f>
        <v>24.250042992261388</v>
      </c>
      <c r="I69" s="207">
        <f>PPA!I$52</f>
        <v>25.790541702493545</v>
      </c>
      <c r="J69" s="207">
        <f>PPA!J$52</f>
        <v>24.207050730868445</v>
      </c>
      <c r="K69" s="207">
        <f>PPA!K$52</f>
        <v>33.385898538263113</v>
      </c>
      <c r="L69" s="207">
        <f>PPA!L$52</f>
        <v>53.740326741186578</v>
      </c>
      <c r="M69" s="207">
        <f>PPA!M$52</f>
        <v>43.271023215821145</v>
      </c>
      <c r="N69" s="207">
        <f>PPA!N$52</f>
        <v>31.764144453998288</v>
      </c>
      <c r="O69" s="207">
        <f>PPA!O$52</f>
        <v>36.86113499570078</v>
      </c>
      <c r="P69" s="207">
        <f>PPA!P$52</f>
        <v>30.034823731728277</v>
      </c>
      <c r="Q69" s="207">
        <f>PPA!Q$52</f>
        <v>27.216509028374887</v>
      </c>
      <c r="R69" s="207">
        <f>PPA!R$52</f>
        <v>30.918658641444537</v>
      </c>
      <c r="S69" s="207">
        <f>PPA!S$52</f>
        <v>37.498796216680979</v>
      </c>
      <c r="T69" s="207">
        <f>PPA!T$52</f>
        <v>52.397149331089054</v>
      </c>
      <c r="U69" s="207">
        <f>PPA!U$52</f>
        <v>53.084412107303443</v>
      </c>
      <c r="V69" s="207">
        <f>PPA!V$52</f>
        <v>48.867784711120791</v>
      </c>
      <c r="W69" s="207">
        <f>PPA!W$52</f>
        <v>51.958051389123895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36.256996218782383</v>
      </c>
      <c r="C71" s="206">
        <f>PPA!C$54</f>
        <v>42.872074582493319</v>
      </c>
      <c r="D71" s="206">
        <f>PPA!D$54</f>
        <v>29.614122781966561</v>
      </c>
      <c r="E71" s="206">
        <f>PPA!E$54</f>
        <v>26.718293463125349</v>
      </c>
      <c r="F71" s="206">
        <f>PPA!F$54</f>
        <v>18.78879876028158</v>
      </c>
      <c r="G71" s="206">
        <f>PPA!G$54</f>
        <v>20.688998128039771</v>
      </c>
      <c r="H71" s="206">
        <f>PPA!H$54</f>
        <v>21.01605597216097</v>
      </c>
      <c r="I71" s="206">
        <f>PPA!I$54</f>
        <v>22.35111369266119</v>
      </c>
      <c r="J71" s="206">
        <f>PPA!J$54</f>
        <v>20.97879716102846</v>
      </c>
      <c r="K71" s="206">
        <f>PPA!K$54</f>
        <v>28.933553337820069</v>
      </c>
      <c r="L71" s="206">
        <f>PPA!L$54</f>
        <v>46.573513915641733</v>
      </c>
      <c r="M71" s="206">
        <f>PPA!M$54</f>
        <v>37.500397263896602</v>
      </c>
      <c r="N71" s="206">
        <f>PPA!N$54</f>
        <v>27.528076464279408</v>
      </c>
      <c r="O71" s="206">
        <f>PPA!O$54</f>
        <v>31.945332076905661</v>
      </c>
      <c r="P71" s="206">
        <f>PPA!P$54</f>
        <v>26.029378045285171</v>
      </c>
      <c r="Q71" s="206">
        <f>PPA!Q$54</f>
        <v>22.75247922040699</v>
      </c>
      <c r="R71" s="206">
        <f>PPA!R$54</f>
        <v>26.81050921945161</v>
      </c>
      <c r="S71" s="206">
        <f>PPA!S$54</f>
        <v>33.557838922327299</v>
      </c>
      <c r="T71" s="206">
        <f>PPA!T$54</f>
        <v>48.097923191794123</v>
      </c>
      <c r="U71" s="206">
        <f>PPA!U$54</f>
        <v>48.42691712306727</v>
      </c>
      <c r="V71" s="206">
        <f>PPA!V$54</f>
        <v>44.520789392500362</v>
      </c>
      <c r="W71" s="206">
        <f>PPA!W$54</f>
        <v>47.336163830923162</v>
      </c>
    </row>
    <row r="72" spans="1:23" ht="12" customHeight="1" x14ac:dyDescent="0.25">
      <c r="A72" s="18" t="s">
        <v>60</v>
      </c>
      <c r="B72" s="206">
        <f>PPA!B$55</f>
        <v>5.579289249833276</v>
      </c>
      <c r="C72" s="206">
        <f>PPA!C$55</f>
        <v>6.5972289428721016</v>
      </c>
      <c r="D72" s="206">
        <f>PPA!D$55</f>
        <v>4.5570724029001637</v>
      </c>
      <c r="E72" s="206">
        <f>PPA!E$55</f>
        <v>4.111457181758567</v>
      </c>
      <c r="F72" s="206">
        <f>PPA!F$55</f>
        <v>2.8912528304320828</v>
      </c>
      <c r="G72" s="206">
        <f>PPA!G$55</f>
        <v>3.1836587937143119</v>
      </c>
      <c r="H72" s="206">
        <f>PPA!H$55</f>
        <v>3.2339870201004191</v>
      </c>
      <c r="I72" s="206">
        <f>PPA!I$55</f>
        <v>3.4394280098323562</v>
      </c>
      <c r="J72" s="206">
        <f>PPA!J$55</f>
        <v>3.2282535698399841</v>
      </c>
      <c r="K72" s="206">
        <f>PPA!K$55</f>
        <v>4.4523452004430437</v>
      </c>
      <c r="L72" s="206">
        <f>PPA!L$55</f>
        <v>7.1668128255448442</v>
      </c>
      <c r="M72" s="206">
        <f>PPA!M$55</f>
        <v>5.7706259519245418</v>
      </c>
      <c r="N72" s="206">
        <f>PPA!N$55</f>
        <v>4.2360679897188804</v>
      </c>
      <c r="O72" s="206">
        <f>PPA!O$55</f>
        <v>4.9158029187951167</v>
      </c>
      <c r="P72" s="206">
        <f>PPA!P$55</f>
        <v>4.0054456864431058</v>
      </c>
      <c r="Q72" s="206">
        <f>PPA!Q$55</f>
        <v>4.4640298079678971</v>
      </c>
      <c r="R72" s="206">
        <f>PPA!R$55</f>
        <v>4.1081494219929287</v>
      </c>
      <c r="S72" s="206">
        <f>PPA!S$55</f>
        <v>3.9409572943536819</v>
      </c>
      <c r="T72" s="206">
        <f>PPA!T$55</f>
        <v>4.2992261392949267</v>
      </c>
      <c r="U72" s="206">
        <f>PPA!U$55</f>
        <v>4.6574949842361706</v>
      </c>
      <c r="V72" s="206">
        <f>PPA!V$55</f>
        <v>4.3469953186204258</v>
      </c>
      <c r="W72" s="206">
        <f>PPA!W$55</f>
        <v>4.621887558200731</v>
      </c>
    </row>
    <row r="73" spans="1:23" ht="12" customHeight="1" x14ac:dyDescent="0.25">
      <c r="A73" s="20" t="s">
        <v>61</v>
      </c>
      <c r="B73" s="208">
        <f>FBT!B$12</f>
        <v>173.02639724849519</v>
      </c>
      <c r="C73" s="208">
        <f>FBT!C$12</f>
        <v>153.90154772141011</v>
      </c>
      <c r="D73" s="208">
        <f>FBT!D$12</f>
        <v>167.64350816852959</v>
      </c>
      <c r="E73" s="208">
        <f>FBT!E$12</f>
        <v>172.38873602751499</v>
      </c>
      <c r="F73" s="208">
        <f>FBT!F$12</f>
        <v>164.8057609630267</v>
      </c>
      <c r="G73" s="208">
        <f>FBT!G$12</f>
        <v>173.20034393809121</v>
      </c>
      <c r="H73" s="208">
        <f>FBT!H$12</f>
        <v>177.7169389509888</v>
      </c>
      <c r="I73" s="208">
        <f>FBT!I$12</f>
        <v>189.18865004299229</v>
      </c>
      <c r="J73" s="208">
        <f>FBT!J$12</f>
        <v>168.30146173688729</v>
      </c>
      <c r="K73" s="208">
        <f>FBT!K$12</f>
        <v>160.95047291487529</v>
      </c>
      <c r="L73" s="208">
        <f>FBT!L$12</f>
        <v>171.99561478933791</v>
      </c>
      <c r="M73" s="208">
        <f>FBT!M$12</f>
        <v>184.30361134995701</v>
      </c>
      <c r="N73" s="208">
        <f>FBT!N$12</f>
        <v>187.26818572656919</v>
      </c>
      <c r="O73" s="208">
        <f>FBT!O$12</f>
        <v>189.6950128976784</v>
      </c>
      <c r="P73" s="208">
        <f>FBT!P$12</f>
        <v>184.46216680997421</v>
      </c>
      <c r="Q73" s="208">
        <f>FBT!Q$12</f>
        <v>185.3270851246775</v>
      </c>
      <c r="R73" s="208">
        <f>FBT!R$12</f>
        <v>190.82304385210659</v>
      </c>
      <c r="S73" s="208">
        <f>FBT!S$12</f>
        <v>194.17454858125541</v>
      </c>
      <c r="T73" s="208">
        <f>FBT!T$12</f>
        <v>193.05282629863109</v>
      </c>
      <c r="U73" s="208">
        <f>FBT!U$12</f>
        <v>180.472750383716</v>
      </c>
      <c r="V73" s="208">
        <f>FBT!V$12</f>
        <v>189.03863964601291</v>
      </c>
      <c r="W73" s="208">
        <f>FBT!W$12</f>
        <v>194.02144789959999</v>
      </c>
    </row>
    <row r="74" spans="1:23" ht="12" customHeight="1" x14ac:dyDescent="0.25">
      <c r="A74" s="14" t="s">
        <v>62</v>
      </c>
      <c r="B74" s="206">
        <f>TRE!B$12</f>
        <v>10.171539122957871</v>
      </c>
      <c r="C74" s="206">
        <f>TRE!C$12</f>
        <v>12.959845227858979</v>
      </c>
      <c r="D74" s="206">
        <f>TRE!D$12</f>
        <v>15.82545141874462</v>
      </c>
      <c r="E74" s="206">
        <f>TRE!E$12</f>
        <v>12.80799656061909</v>
      </c>
      <c r="F74" s="206">
        <f>TRE!F$12</f>
        <v>12.39475494411006</v>
      </c>
      <c r="G74" s="206">
        <f>TRE!G$12</f>
        <v>10.394582975064489</v>
      </c>
      <c r="H74" s="206">
        <f>TRE!H$12</f>
        <v>10.44952708512468</v>
      </c>
      <c r="I74" s="206">
        <f>TRE!I$12</f>
        <v>9.8977644024075673</v>
      </c>
      <c r="J74" s="206">
        <f>TRE!J$12</f>
        <v>7.3277730008598443</v>
      </c>
      <c r="K74" s="206">
        <f>TRE!K$12</f>
        <v>6.3795356835769557</v>
      </c>
      <c r="L74" s="206">
        <f>TRE!L$12</f>
        <v>5.7657781599312123</v>
      </c>
      <c r="M74" s="206">
        <f>TRE!M$12</f>
        <v>3.558813413585554</v>
      </c>
      <c r="N74" s="206">
        <f>TRE!N$12</f>
        <v>3.28177128116939</v>
      </c>
      <c r="O74" s="206">
        <f>TRE!O$12</f>
        <v>3.4393809114359408</v>
      </c>
      <c r="P74" s="206">
        <f>TRE!P$12</f>
        <v>3.931384350816852</v>
      </c>
      <c r="Q74" s="206">
        <f>TRE!Q$12</f>
        <v>4.1009458297506436</v>
      </c>
      <c r="R74" s="206">
        <f>TRE!R$12</f>
        <v>4.0221840068787618</v>
      </c>
      <c r="S74" s="206">
        <f>TRE!S$12</f>
        <v>3.7916595012897671</v>
      </c>
      <c r="T74" s="206">
        <f>TRE!T$12</f>
        <v>5.1133798236084216</v>
      </c>
      <c r="U74" s="206">
        <f>TRE!U$12</f>
        <v>4.1915472246498604</v>
      </c>
      <c r="V74" s="206">
        <f>TRE!V$12</f>
        <v>6.4868047695579332</v>
      </c>
      <c r="W74" s="206">
        <f>TRE!W$12</f>
        <v>7.2548343952190937</v>
      </c>
    </row>
    <row r="75" spans="1:23" ht="12" customHeight="1" x14ac:dyDescent="0.25">
      <c r="A75" s="14" t="s">
        <v>63</v>
      </c>
      <c r="B75" s="206">
        <f>MAE!B$12</f>
        <v>65.994153052450542</v>
      </c>
      <c r="C75" s="206">
        <f>MAE!C$12</f>
        <v>65.82201203783319</v>
      </c>
      <c r="D75" s="206">
        <f>MAE!D$12</f>
        <v>69.135339638865005</v>
      </c>
      <c r="E75" s="206">
        <f>MAE!E$12</f>
        <v>70.278073946689602</v>
      </c>
      <c r="F75" s="206">
        <f>MAE!F$12</f>
        <v>80.495872742906272</v>
      </c>
      <c r="G75" s="206">
        <f>MAE!G$12</f>
        <v>77.32347377472054</v>
      </c>
      <c r="H75" s="206">
        <f>MAE!H$12</f>
        <v>50.395270851246771</v>
      </c>
      <c r="I75" s="206">
        <f>MAE!I$12</f>
        <v>33.507910576096307</v>
      </c>
      <c r="J75" s="206">
        <f>MAE!J$12</f>
        <v>25.836113499570079</v>
      </c>
      <c r="K75" s="206">
        <f>MAE!K$12</f>
        <v>17.306792777300089</v>
      </c>
      <c r="L75" s="206">
        <f>MAE!L$12</f>
        <v>20.815391229578669</v>
      </c>
      <c r="M75" s="206">
        <f>MAE!M$12</f>
        <v>22.310662080825448</v>
      </c>
      <c r="N75" s="206">
        <f>MAE!N$12</f>
        <v>28.253052450558901</v>
      </c>
      <c r="O75" s="206">
        <f>MAE!O$12</f>
        <v>24.572484952708511</v>
      </c>
      <c r="P75" s="206">
        <f>MAE!P$12</f>
        <v>24.056577815993119</v>
      </c>
      <c r="Q75" s="206">
        <f>MAE!Q$12</f>
        <v>24.589165950128979</v>
      </c>
      <c r="R75" s="206">
        <f>MAE!R$12</f>
        <v>29.024591573516769</v>
      </c>
      <c r="S75" s="206">
        <f>MAE!S$12</f>
        <v>34.745313843508157</v>
      </c>
      <c r="T75" s="206">
        <f>MAE!T$12</f>
        <v>34.377573018406949</v>
      </c>
      <c r="U75" s="206">
        <f>MAE!U$12</f>
        <v>40.006953433402508</v>
      </c>
      <c r="V75" s="206">
        <f>MAE!V$12</f>
        <v>31.798278518214641</v>
      </c>
      <c r="W75" s="206">
        <f>MAE!W$12</f>
        <v>36.492786041931808</v>
      </c>
    </row>
    <row r="76" spans="1:23" ht="12" customHeight="1" x14ac:dyDescent="0.25">
      <c r="A76" s="14" t="s">
        <v>64</v>
      </c>
      <c r="B76" s="206">
        <f>TEL!B$12</f>
        <v>70.257437661220962</v>
      </c>
      <c r="C76" s="206">
        <f>TEL!C$12</f>
        <v>71.285124677558045</v>
      </c>
      <c r="D76" s="206">
        <f>TEL!D$12</f>
        <v>75.985554600171966</v>
      </c>
      <c r="E76" s="206">
        <f>TEL!E$12</f>
        <v>79.93086844368014</v>
      </c>
      <c r="F76" s="206">
        <f>TEL!F$12</f>
        <v>72.69647463456576</v>
      </c>
      <c r="G76" s="206">
        <f>TEL!G$12</f>
        <v>66.958813413585546</v>
      </c>
      <c r="H76" s="206">
        <f>TEL!H$12</f>
        <v>66.501203783318999</v>
      </c>
      <c r="I76" s="206">
        <f>TEL!I$12</f>
        <v>53.378073946689597</v>
      </c>
      <c r="J76" s="206">
        <f>TEL!J$12</f>
        <v>33.043680137575237</v>
      </c>
      <c r="K76" s="206">
        <f>TEL!K$12</f>
        <v>34.925537403267413</v>
      </c>
      <c r="L76" s="206">
        <f>TEL!L$12</f>
        <v>34.591143594153053</v>
      </c>
      <c r="M76" s="206">
        <f>TEL!M$12</f>
        <v>31.74006878761822</v>
      </c>
      <c r="N76" s="206">
        <f>TEL!N$12</f>
        <v>30.425881341358551</v>
      </c>
      <c r="O76" s="206">
        <f>TEL!O$12</f>
        <v>30.904041272570929</v>
      </c>
      <c r="P76" s="206">
        <f>TEL!P$12</f>
        <v>28.72287188306105</v>
      </c>
      <c r="Q76" s="206">
        <f>TEL!Q$12</f>
        <v>31.421668099742039</v>
      </c>
      <c r="R76" s="206">
        <f>TEL!R$12</f>
        <v>34.794153052450547</v>
      </c>
      <c r="S76" s="206">
        <f>TEL!S$12</f>
        <v>31.666723989681859</v>
      </c>
      <c r="T76" s="206">
        <f>TEL!T$12</f>
        <v>34.187752094691923</v>
      </c>
      <c r="U76" s="206">
        <f>TEL!U$12</f>
        <v>31.29883084797703</v>
      </c>
      <c r="V76" s="206">
        <f>TEL!V$12</f>
        <v>26.41720754686845</v>
      </c>
      <c r="W76" s="206">
        <f>TEL!W$12</f>
        <v>33.067229389352789</v>
      </c>
    </row>
    <row r="77" spans="1:23" ht="12" customHeight="1" x14ac:dyDescent="0.25">
      <c r="A77" s="14" t="s">
        <v>65</v>
      </c>
      <c r="B77" s="206">
        <f>WWP!B$12</f>
        <v>35.487618228718823</v>
      </c>
      <c r="C77" s="206">
        <f>WWP!C$12</f>
        <v>47.356491831470343</v>
      </c>
      <c r="D77" s="206">
        <f>WWP!D$12</f>
        <v>91.0938950988822</v>
      </c>
      <c r="E77" s="206">
        <f>WWP!E$12</f>
        <v>105.28968185726571</v>
      </c>
      <c r="F77" s="206">
        <f>WWP!F$12</f>
        <v>111.66044711951849</v>
      </c>
      <c r="G77" s="206">
        <f>WWP!G$12</f>
        <v>116.7844368013757</v>
      </c>
      <c r="H77" s="206">
        <f>WWP!H$12</f>
        <v>111.18804815133279</v>
      </c>
      <c r="I77" s="206">
        <f>WWP!I$12</f>
        <v>123.8433361994841</v>
      </c>
      <c r="J77" s="206">
        <f>WWP!J$12</f>
        <v>120.0217540842648</v>
      </c>
      <c r="K77" s="206">
        <f>WWP!K$12</f>
        <v>79.930438521066208</v>
      </c>
      <c r="L77" s="206">
        <f>WWP!L$12</f>
        <v>93.390197764402387</v>
      </c>
      <c r="M77" s="206">
        <f>WWP!M$12</f>
        <v>79.351074806534811</v>
      </c>
      <c r="N77" s="206">
        <f>WWP!N$12</f>
        <v>96.017798796216681</v>
      </c>
      <c r="O77" s="206">
        <f>WWP!O$12</f>
        <v>92.2177128116939</v>
      </c>
      <c r="P77" s="206">
        <f>WWP!P$12</f>
        <v>83.473344797936363</v>
      </c>
      <c r="Q77" s="206">
        <f>WWP!Q$12</f>
        <v>84.453998280309548</v>
      </c>
      <c r="R77" s="206">
        <f>WWP!R$12</f>
        <v>102.3674118658641</v>
      </c>
      <c r="S77" s="206">
        <f>WWP!S$12</f>
        <v>95.171883061049002</v>
      </c>
      <c r="T77" s="206">
        <f>WWP!T$12</f>
        <v>89.940328371033146</v>
      </c>
      <c r="U77" s="206">
        <f>WWP!U$12</f>
        <v>88.972792542741928</v>
      </c>
      <c r="V77" s="206">
        <f>WWP!V$12</f>
        <v>103.43464219153731</v>
      </c>
      <c r="W77" s="206">
        <f>WWP!W$12</f>
        <v>111.22287769844451</v>
      </c>
    </row>
    <row r="78" spans="1:23" ht="12" customHeight="1" x14ac:dyDescent="0.25">
      <c r="A78" s="21" t="s">
        <v>66</v>
      </c>
      <c r="B78" s="209">
        <f>OIS!B$12</f>
        <v>68.595786758383511</v>
      </c>
      <c r="C78" s="209">
        <f>OIS!C$12</f>
        <v>70.083061049011192</v>
      </c>
      <c r="D78" s="209">
        <f>OIS!D$12</f>
        <v>81.331642304385326</v>
      </c>
      <c r="E78" s="209">
        <f>OIS!E$12</f>
        <v>91.265348237317255</v>
      </c>
      <c r="F78" s="209">
        <f>OIS!F$12</f>
        <v>102.728976784179</v>
      </c>
      <c r="G78" s="209">
        <f>OIS!G$12</f>
        <v>112.0094582975063</v>
      </c>
      <c r="H78" s="209">
        <f>OIS!H$12</f>
        <v>114.6454858125537</v>
      </c>
      <c r="I78" s="209">
        <f>OIS!I$12</f>
        <v>117.18159931212369</v>
      </c>
      <c r="J78" s="209">
        <f>OIS!J$12</f>
        <v>114.3507308684438</v>
      </c>
      <c r="K78" s="209">
        <f>OIS!K$12</f>
        <v>79.720034393808973</v>
      </c>
      <c r="L78" s="209">
        <f>OIS!L$12</f>
        <v>88.295528804815149</v>
      </c>
      <c r="M78" s="209">
        <f>OIS!M$12</f>
        <v>102.79140154772119</v>
      </c>
      <c r="N78" s="209">
        <f>OIS!N$12</f>
        <v>105.2453998280308</v>
      </c>
      <c r="O78" s="209">
        <f>OIS!O$12</f>
        <v>104.9143594153051</v>
      </c>
      <c r="P78" s="209">
        <f>OIS!P$12</f>
        <v>107.6116938950988</v>
      </c>
      <c r="Q78" s="209">
        <f>OIS!Q$12</f>
        <v>120.0470335339639</v>
      </c>
      <c r="R78" s="209">
        <f>OIS!R$12</f>
        <v>115.7313843508169</v>
      </c>
      <c r="S78" s="209">
        <f>OIS!S$12</f>
        <v>121.46165090283741</v>
      </c>
      <c r="T78" s="209">
        <f>OIS!T$12</f>
        <v>129.13768035397351</v>
      </c>
      <c r="U78" s="209">
        <f>OIS!U$12</f>
        <v>132.26966439993251</v>
      </c>
      <c r="V78" s="209">
        <f>OIS!V$12</f>
        <v>134.17347512210259</v>
      </c>
      <c r="W78" s="209">
        <f>OIS!W$12</f>
        <v>139.46708687991509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639.91066208082543</v>
      </c>
      <c r="C81" s="212">
        <v>710.44419604471193</v>
      </c>
      <c r="D81" s="212">
        <v>722.1051590713671</v>
      </c>
      <c r="E81" s="212">
        <v>747.87953568357693</v>
      </c>
      <c r="F81" s="212">
        <v>718.32330180567487</v>
      </c>
      <c r="G81" s="212">
        <v>705.31625107480636</v>
      </c>
      <c r="H81" s="212">
        <v>746.79750644883916</v>
      </c>
      <c r="I81" s="212">
        <v>1230.2731728288902</v>
      </c>
      <c r="J81" s="212">
        <v>1102.4433361994838</v>
      </c>
      <c r="K81" s="212">
        <v>654.55236457437661</v>
      </c>
      <c r="L81" s="212">
        <v>642.12046431642307</v>
      </c>
      <c r="M81" s="212">
        <v>1130.9185726569217</v>
      </c>
      <c r="N81" s="212">
        <v>1139.0297506448837</v>
      </c>
      <c r="O81" s="212">
        <v>927.90189165950119</v>
      </c>
      <c r="P81" s="212">
        <v>988.23447979363709</v>
      </c>
      <c r="Q81" s="212">
        <v>1096.9506448839209</v>
      </c>
      <c r="R81" s="212">
        <v>1026.4527085124678</v>
      </c>
      <c r="S81" s="212">
        <v>1187.3263972484951</v>
      </c>
      <c r="T81" s="212">
        <v>1104.6474634565777</v>
      </c>
      <c r="U81" s="212">
        <v>1172.0382631126397</v>
      </c>
      <c r="V81" s="212">
        <v>1122.8691315563199</v>
      </c>
      <c r="W81" s="212">
        <v>993.14411006018906</v>
      </c>
    </row>
    <row r="82" spans="1:23" ht="12" customHeight="1" x14ac:dyDescent="0.25">
      <c r="A82" s="24" t="s">
        <v>30</v>
      </c>
      <c r="B82" s="215">
        <v>0.69982803095442814</v>
      </c>
      <c r="C82" s="215">
        <v>2.099484092863285</v>
      </c>
      <c r="D82" s="215">
        <v>1.3996560619088561</v>
      </c>
      <c r="E82" s="215">
        <v>1.3996560619088561</v>
      </c>
      <c r="F82" s="215">
        <v>1.3996560619088561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96.626999140154766</v>
      </c>
      <c r="C83" s="206">
        <v>99.058383490971622</v>
      </c>
      <c r="D83" s="206">
        <v>116.21281169389508</v>
      </c>
      <c r="E83" s="206">
        <v>133.3672398968186</v>
      </c>
      <c r="F83" s="206">
        <v>176.36044711951845</v>
      </c>
      <c r="G83" s="206">
        <v>195.72897678417877</v>
      </c>
      <c r="H83" s="206">
        <v>192.9496990541702</v>
      </c>
      <c r="I83" s="206">
        <v>184.91633705932924</v>
      </c>
      <c r="J83" s="206">
        <v>228.21719690455711</v>
      </c>
      <c r="K83" s="206">
        <v>130.86362854686158</v>
      </c>
      <c r="L83" s="206">
        <v>161.10154772141013</v>
      </c>
      <c r="M83" s="206">
        <v>167.74144453998281</v>
      </c>
      <c r="N83" s="206">
        <v>139.65313843508167</v>
      </c>
      <c r="O83" s="206">
        <v>165.09019776440238</v>
      </c>
      <c r="P83" s="206">
        <v>114.7177128116939</v>
      </c>
      <c r="Q83" s="206">
        <v>155.14067067927772</v>
      </c>
      <c r="R83" s="206">
        <v>185.7175408426483</v>
      </c>
      <c r="S83" s="206">
        <v>191.84926913155635</v>
      </c>
      <c r="T83" s="206">
        <v>246.93619948409284</v>
      </c>
      <c r="U83" s="206">
        <v>213.39957007738599</v>
      </c>
      <c r="V83" s="206">
        <v>217.35468615649185</v>
      </c>
      <c r="W83" s="206">
        <v>203.54901117798798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96.626999140154766</v>
      </c>
      <c r="C88" s="206">
        <f t="shared" si="5"/>
        <v>99.058383490971622</v>
      </c>
      <c r="D88" s="206">
        <f t="shared" si="5"/>
        <v>116.21281169389508</v>
      </c>
      <c r="E88" s="206">
        <f t="shared" si="5"/>
        <v>133.3672398968186</v>
      </c>
      <c r="F88" s="206">
        <f t="shared" si="5"/>
        <v>176.36044711951845</v>
      </c>
      <c r="G88" s="206">
        <f t="shared" si="5"/>
        <v>195.72897678417877</v>
      </c>
      <c r="H88" s="206">
        <f t="shared" si="5"/>
        <v>192.9496990541702</v>
      </c>
      <c r="I88" s="206">
        <f t="shared" si="5"/>
        <v>184.91633705932924</v>
      </c>
      <c r="J88" s="206">
        <f t="shared" si="5"/>
        <v>228.21719690455711</v>
      </c>
      <c r="K88" s="206">
        <f t="shared" si="5"/>
        <v>130.86362854686158</v>
      </c>
      <c r="L88" s="206">
        <f t="shared" si="5"/>
        <v>161.10154772141013</v>
      </c>
      <c r="M88" s="206">
        <f t="shared" si="5"/>
        <v>167.74144453998281</v>
      </c>
      <c r="N88" s="206">
        <f t="shared" si="5"/>
        <v>139.65313843508167</v>
      </c>
      <c r="O88" s="206">
        <f t="shared" si="5"/>
        <v>165.09019776440238</v>
      </c>
      <c r="P88" s="206">
        <f t="shared" si="5"/>
        <v>114.7177128116939</v>
      </c>
      <c r="Q88" s="206">
        <f t="shared" si="5"/>
        <v>155.14067067927772</v>
      </c>
      <c r="R88" s="206">
        <f t="shared" si="5"/>
        <v>185.7175408426483</v>
      </c>
      <c r="S88" s="206">
        <f t="shared" si="5"/>
        <v>191.84926913155635</v>
      </c>
      <c r="T88" s="206">
        <f t="shared" si="5"/>
        <v>246.93619948409284</v>
      </c>
      <c r="U88" s="206">
        <f t="shared" si="5"/>
        <v>213.39957007738599</v>
      </c>
      <c r="V88" s="206">
        <f t="shared" si="5"/>
        <v>217.35468615649185</v>
      </c>
      <c r="W88" s="206">
        <f t="shared" si="5"/>
        <v>203.54901117798798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542.58383490971619</v>
      </c>
      <c r="C90" s="206">
        <v>609.28632846087703</v>
      </c>
      <c r="D90" s="206">
        <v>604.49269131556321</v>
      </c>
      <c r="E90" s="206">
        <v>613.11263972484949</v>
      </c>
      <c r="F90" s="206">
        <v>540.56319862424755</v>
      </c>
      <c r="G90" s="206">
        <v>509.58727429062759</v>
      </c>
      <c r="H90" s="206">
        <v>553.84780739466896</v>
      </c>
      <c r="I90" s="206">
        <v>1045.356835769561</v>
      </c>
      <c r="J90" s="206">
        <v>874.22613929492684</v>
      </c>
      <c r="K90" s="206">
        <v>523.68873602751501</v>
      </c>
      <c r="L90" s="206">
        <v>481.01891659501291</v>
      </c>
      <c r="M90" s="206">
        <v>963.17712811693889</v>
      </c>
      <c r="N90" s="206">
        <v>999.37661220980215</v>
      </c>
      <c r="O90" s="206">
        <v>762.81169389509887</v>
      </c>
      <c r="P90" s="206">
        <v>873.51676698194319</v>
      </c>
      <c r="Q90" s="206">
        <v>941.80997420464314</v>
      </c>
      <c r="R90" s="206">
        <v>840.73516766981936</v>
      </c>
      <c r="S90" s="206">
        <v>995.47712811693884</v>
      </c>
      <c r="T90" s="206">
        <v>857.71126397248497</v>
      </c>
      <c r="U90" s="206">
        <v>958.63869303525371</v>
      </c>
      <c r="V90" s="206">
        <v>905.51444539982799</v>
      </c>
      <c r="W90" s="206">
        <v>789.59509888220111</v>
      </c>
    </row>
    <row r="91" spans="1:23" ht="12" customHeight="1" x14ac:dyDescent="0.25">
      <c r="A91" s="18" t="s">
        <v>72</v>
      </c>
      <c r="B91" s="206">
        <v>542.58383490971619</v>
      </c>
      <c r="C91" s="206">
        <v>609.28632846087703</v>
      </c>
      <c r="D91" s="206">
        <v>604.49269131556321</v>
      </c>
      <c r="E91" s="206">
        <v>613.11263972484949</v>
      </c>
      <c r="F91" s="206">
        <v>540.56319862424755</v>
      </c>
      <c r="G91" s="206">
        <v>509.58727429062759</v>
      </c>
      <c r="H91" s="206">
        <v>553.84780739466896</v>
      </c>
      <c r="I91" s="206">
        <v>1045.356835769561</v>
      </c>
      <c r="J91" s="206">
        <v>874.22613929492684</v>
      </c>
      <c r="K91" s="206">
        <v>523.68873602751501</v>
      </c>
      <c r="L91" s="206">
        <v>481.01891659501291</v>
      </c>
      <c r="M91" s="206">
        <v>963.17712811693889</v>
      </c>
      <c r="N91" s="206">
        <v>999.37661220980215</v>
      </c>
      <c r="O91" s="206">
        <v>762.81169389509887</v>
      </c>
      <c r="P91" s="206">
        <v>873.51676698194319</v>
      </c>
      <c r="Q91" s="206">
        <v>941.80997420464314</v>
      </c>
      <c r="R91" s="206">
        <v>840.73516766981936</v>
      </c>
      <c r="S91" s="206">
        <v>995.47712811693884</v>
      </c>
      <c r="T91" s="206">
        <v>857.71126397248497</v>
      </c>
      <c r="U91" s="206">
        <v>958.63869303525371</v>
      </c>
      <c r="V91" s="206">
        <v>905.51444539982799</v>
      </c>
      <c r="W91" s="206">
        <v>789.59509888220111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639.91066208082543</v>
      </c>
      <c r="C94" s="212">
        <f t="shared" si="6"/>
        <v>710.44419604471193</v>
      </c>
      <c r="D94" s="212">
        <f t="shared" si="6"/>
        <v>722.1051590713671</v>
      </c>
      <c r="E94" s="212">
        <f t="shared" si="6"/>
        <v>747.87953568357693</v>
      </c>
      <c r="F94" s="212">
        <f t="shared" si="6"/>
        <v>718.32330180567487</v>
      </c>
      <c r="G94" s="212">
        <f t="shared" si="6"/>
        <v>705.31625107480636</v>
      </c>
      <c r="H94" s="212">
        <f t="shared" si="6"/>
        <v>746.79750644883916</v>
      </c>
      <c r="I94" s="212">
        <f t="shared" si="6"/>
        <v>1230.2731728288902</v>
      </c>
      <c r="J94" s="212">
        <f t="shared" si="6"/>
        <v>1102.4433361994838</v>
      </c>
      <c r="K94" s="212">
        <f t="shared" si="6"/>
        <v>654.55236457437661</v>
      </c>
      <c r="L94" s="212">
        <f t="shared" si="6"/>
        <v>642.12046431642307</v>
      </c>
      <c r="M94" s="212">
        <f t="shared" si="6"/>
        <v>1130.9185726569217</v>
      </c>
      <c r="N94" s="212">
        <f t="shared" si="6"/>
        <v>1139.0297506448837</v>
      </c>
      <c r="O94" s="212">
        <f t="shared" si="6"/>
        <v>927.90189165950119</v>
      </c>
      <c r="P94" s="212">
        <f t="shared" si="6"/>
        <v>988.23447979363709</v>
      </c>
      <c r="Q94" s="212">
        <f t="shared" si="6"/>
        <v>1096.9506448839209</v>
      </c>
      <c r="R94" s="212">
        <f t="shared" si="6"/>
        <v>1026.4527085124678</v>
      </c>
      <c r="S94" s="212">
        <f t="shared" si="6"/>
        <v>1187.3263972484951</v>
      </c>
      <c r="T94" s="212">
        <f t="shared" si="6"/>
        <v>1104.6474634565777</v>
      </c>
      <c r="U94" s="212">
        <f t="shared" si="6"/>
        <v>1172.0382631126397</v>
      </c>
      <c r="V94" s="212">
        <f t="shared" si="6"/>
        <v>1122.8691315563199</v>
      </c>
      <c r="W94" s="212">
        <f t="shared" si="6"/>
        <v>993.14411006018906</v>
      </c>
    </row>
    <row r="95" spans="1:23" ht="12" customHeight="1" x14ac:dyDescent="0.25">
      <c r="A95" s="24" t="s">
        <v>46</v>
      </c>
      <c r="B95" s="215">
        <f>CHI!B58</f>
        <v>570.28993981083397</v>
      </c>
      <c r="C95" s="215">
        <f>CHI!C58</f>
        <v>647.50163370593293</v>
      </c>
      <c r="D95" s="215">
        <f>CHI!D58</f>
        <v>638.88650042992265</v>
      </c>
      <c r="E95" s="215">
        <f>CHI!E58</f>
        <v>643.68495270851247</v>
      </c>
      <c r="F95" s="215">
        <f>CHI!F58</f>
        <v>591.1985382631126</v>
      </c>
      <c r="G95" s="215">
        <f>CHI!G58</f>
        <v>574.55339638864996</v>
      </c>
      <c r="H95" s="215">
        <f>CHI!H58</f>
        <v>614.03697334479796</v>
      </c>
      <c r="I95" s="215">
        <f>CHI!I58</f>
        <v>1083.572141014617</v>
      </c>
      <c r="J95" s="215">
        <f>CHI!J58</f>
        <v>946.83525365434218</v>
      </c>
      <c r="K95" s="215">
        <f>CHI!K58</f>
        <v>577.19019776440234</v>
      </c>
      <c r="L95" s="215">
        <f>CHI!L58</f>
        <v>550.76190885640585</v>
      </c>
      <c r="M95" s="215">
        <f>CHI!M58</f>
        <v>1036.741702493551</v>
      </c>
      <c r="N95" s="215">
        <f>CHI!N58</f>
        <v>1067.208856405847</v>
      </c>
      <c r="O95" s="215">
        <f>CHI!O58</f>
        <v>842.10851246775576</v>
      </c>
      <c r="P95" s="215">
        <f>CHI!P58</f>
        <v>912.68753224419595</v>
      </c>
      <c r="Q95" s="215">
        <f>CHI!Q58</f>
        <v>1006.776096302665</v>
      </c>
      <c r="R95" s="215">
        <f>CHI!R58</f>
        <v>920.98736027515042</v>
      </c>
      <c r="S95" s="215">
        <f>CHI!S58</f>
        <v>1057.6725709372311</v>
      </c>
      <c r="T95" s="215">
        <f>CHI!T58</f>
        <v>933.62631126397253</v>
      </c>
      <c r="U95" s="215">
        <f>CHI!U58</f>
        <v>1037.227429062769</v>
      </c>
      <c r="V95" s="215">
        <f>CHI!V58</f>
        <v>966.91487532244196</v>
      </c>
      <c r="W95" s="215">
        <f>CHI!W58</f>
        <v>852.14144453998267</v>
      </c>
    </row>
    <row r="96" spans="1:23" ht="12" customHeight="1" x14ac:dyDescent="0.25">
      <c r="A96" s="21" t="s">
        <v>29</v>
      </c>
      <c r="B96" s="209">
        <v>69.620722269991461</v>
      </c>
      <c r="C96" s="209">
        <v>62.942562338778998</v>
      </c>
      <c r="D96" s="209">
        <v>83.218658641444449</v>
      </c>
      <c r="E96" s="209">
        <v>104.19458297506446</v>
      </c>
      <c r="F96" s="209">
        <v>127.12476354256228</v>
      </c>
      <c r="G96" s="209">
        <v>130.7628546861564</v>
      </c>
      <c r="H96" s="209">
        <v>132.7605331040412</v>
      </c>
      <c r="I96" s="209">
        <v>146.70103181427316</v>
      </c>
      <c r="J96" s="209">
        <v>155.60808254514166</v>
      </c>
      <c r="K96" s="209">
        <v>77.362166809974269</v>
      </c>
      <c r="L96" s="209">
        <v>91.358555460017215</v>
      </c>
      <c r="M96" s="209">
        <v>94.176870163370722</v>
      </c>
      <c r="N96" s="209">
        <v>71.820894239036761</v>
      </c>
      <c r="O96" s="209">
        <v>85.79337919174543</v>
      </c>
      <c r="P96" s="209">
        <v>75.546947549441143</v>
      </c>
      <c r="Q96" s="209">
        <v>90.174548581255863</v>
      </c>
      <c r="R96" s="209">
        <v>105.46534823731736</v>
      </c>
      <c r="S96" s="209">
        <v>129.65382631126408</v>
      </c>
      <c r="T96" s="209">
        <v>171.0211521926052</v>
      </c>
      <c r="U96" s="209">
        <v>134.81083404987066</v>
      </c>
      <c r="V96" s="209">
        <v>155.95425623387791</v>
      </c>
      <c r="W96" s="209">
        <v>141.00266552020639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2482.6452098341401</v>
      </c>
      <c r="C98" s="205">
        <f t="shared" si="7"/>
        <v>2528.2444050749045</v>
      </c>
      <c r="D98" s="205">
        <f t="shared" si="7"/>
        <v>2625.1252894858762</v>
      </c>
      <c r="E98" s="205">
        <f t="shared" si="7"/>
        <v>2647.0693496849299</v>
      </c>
      <c r="F98" s="205">
        <f t="shared" si="7"/>
        <v>2702.4441938923796</v>
      </c>
      <c r="G98" s="205">
        <f t="shared" si="7"/>
        <v>2775.8559842691761</v>
      </c>
      <c r="H98" s="205">
        <f t="shared" si="7"/>
        <v>3179.6554953188806</v>
      </c>
      <c r="I98" s="205">
        <f t="shared" si="7"/>
        <v>4210.3517046871339</v>
      </c>
      <c r="J98" s="205">
        <f t="shared" si="7"/>
        <v>3640.5716993507262</v>
      </c>
      <c r="K98" s="205">
        <f t="shared" si="7"/>
        <v>2394.9810783342577</v>
      </c>
      <c r="L98" s="205">
        <f t="shared" si="7"/>
        <v>2518.7182027456101</v>
      </c>
      <c r="M98" s="205">
        <f t="shared" si="7"/>
        <v>3564.1081844948226</v>
      </c>
      <c r="N98" s="205">
        <f t="shared" si="7"/>
        <v>3786.6752991908106</v>
      </c>
      <c r="O98" s="205">
        <f t="shared" si="7"/>
        <v>3435.9507076858122</v>
      </c>
      <c r="P98" s="205">
        <f t="shared" si="7"/>
        <v>3418.4833642847439</v>
      </c>
      <c r="Q98" s="205">
        <f t="shared" si="7"/>
        <v>3562.0570707889078</v>
      </c>
      <c r="R98" s="205">
        <f t="shared" si="7"/>
        <v>3289.4403150747225</v>
      </c>
      <c r="S98" s="205">
        <f t="shared" si="7"/>
        <v>3536.9395945477199</v>
      </c>
      <c r="T98" s="205">
        <f t="shared" si="7"/>
        <v>3388.7435141679784</v>
      </c>
      <c r="U98" s="205">
        <f t="shared" si="7"/>
        <v>3650.8646895892807</v>
      </c>
      <c r="V98" s="205">
        <f t="shared" si="7"/>
        <v>3395.9286158576479</v>
      </c>
      <c r="W98" s="205">
        <f t="shared" si="7"/>
        <v>3349.3416542423593</v>
      </c>
    </row>
    <row r="99" spans="1:23" ht="12" customHeight="1" x14ac:dyDescent="0.25">
      <c r="A99" s="25" t="s">
        <v>16</v>
      </c>
      <c r="B99" s="211">
        <f>ISI!B$54</f>
        <v>0</v>
      </c>
      <c r="C99" s="211">
        <f>ISI!C$54</f>
        <v>0</v>
      </c>
      <c r="D99" s="211">
        <f>ISI!D$54</f>
        <v>0</v>
      </c>
      <c r="E99" s="211">
        <f>ISI!E$54</f>
        <v>0</v>
      </c>
      <c r="F99" s="211">
        <f>ISI!F$54</f>
        <v>0</v>
      </c>
      <c r="G99" s="211">
        <f>ISI!G$54</f>
        <v>0</v>
      </c>
      <c r="H99" s="211">
        <f>ISI!H$54</f>
        <v>0</v>
      </c>
      <c r="I99" s="211">
        <f>ISI!I$54</f>
        <v>0</v>
      </c>
      <c r="J99" s="211">
        <f>ISI!J$54</f>
        <v>0</v>
      </c>
      <c r="K99" s="211">
        <f>ISI!K$54</f>
        <v>0</v>
      </c>
      <c r="L99" s="211">
        <f>ISI!L$54</f>
        <v>0</v>
      </c>
      <c r="M99" s="211">
        <f>ISI!M$54</f>
        <v>0</v>
      </c>
      <c r="N99" s="211">
        <f>ISI!N$54</f>
        <v>0</v>
      </c>
      <c r="O99" s="211">
        <f>ISI!O$54</f>
        <v>0</v>
      </c>
      <c r="P99" s="211">
        <f>ISI!P$54</f>
        <v>0</v>
      </c>
      <c r="Q99" s="211">
        <f>ISI!Q$54</f>
        <v>0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0</v>
      </c>
      <c r="C101" s="206">
        <f>ISI!C$56</f>
        <v>0</v>
      </c>
      <c r="D101" s="206">
        <f>ISI!D$56</f>
        <v>0</v>
      </c>
      <c r="E101" s="206">
        <f>ISI!E$56</f>
        <v>0</v>
      </c>
      <c r="F101" s="206">
        <f>ISI!F$56</f>
        <v>0</v>
      </c>
      <c r="G101" s="206">
        <f>ISI!G$56</f>
        <v>0</v>
      </c>
      <c r="H101" s="206">
        <f>ISI!H$56</f>
        <v>0</v>
      </c>
      <c r="I101" s="206">
        <f>ISI!I$56</f>
        <v>0</v>
      </c>
      <c r="J101" s="206">
        <f>ISI!J$56</f>
        <v>0</v>
      </c>
      <c r="K101" s="206">
        <f>ISI!K$56</f>
        <v>0</v>
      </c>
      <c r="L101" s="206">
        <f>ISI!L$56</f>
        <v>0</v>
      </c>
      <c r="M101" s="206">
        <f>ISI!M$56</f>
        <v>0</v>
      </c>
      <c r="N101" s="206">
        <f>ISI!N$56</f>
        <v>0</v>
      </c>
      <c r="O101" s="206">
        <f>ISI!O$56</f>
        <v>0</v>
      </c>
      <c r="P101" s="206">
        <f>ISI!P$56</f>
        <v>0</v>
      </c>
      <c r="Q101" s="206">
        <f>ISI!Q$56</f>
        <v>0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1052.56936370311</v>
      </c>
      <c r="C108" s="207">
        <f>CHI!C$79</f>
        <v>1134.0316351616591</v>
      </c>
      <c r="D108" s="207">
        <f>CHI!D$79</f>
        <v>1164.2563661615291</v>
      </c>
      <c r="E108" s="207">
        <f>CHI!E$79</f>
        <v>1159.3023773890604</v>
      </c>
      <c r="F108" s="207">
        <f>CHI!F$79</f>
        <v>1147.1136909540139</v>
      </c>
      <c r="G108" s="207">
        <f>CHI!G$79</f>
        <v>1099.3828171721918</v>
      </c>
      <c r="H108" s="207">
        <f>CHI!H$79</f>
        <v>1256.7565991823208</v>
      </c>
      <c r="I108" s="207">
        <f>CHI!I$79</f>
        <v>2267.8432660347221</v>
      </c>
      <c r="J108" s="207">
        <f>CHI!J$79</f>
        <v>1931.2818988815495</v>
      </c>
      <c r="K108" s="207">
        <f>CHI!K$79</f>
        <v>1226.1697698958005</v>
      </c>
      <c r="L108" s="207">
        <f>CHI!L$79</f>
        <v>1221.3777786156081</v>
      </c>
      <c r="M108" s="207">
        <f>CHI!M$79</f>
        <v>2129.0445152016614</v>
      </c>
      <c r="N108" s="207">
        <f>CHI!N$79</f>
        <v>2228.6363745125641</v>
      </c>
      <c r="O108" s="207">
        <f>CHI!O$79</f>
        <v>1791.3697464807867</v>
      </c>
      <c r="P108" s="207">
        <f>CHI!P$79</f>
        <v>1958.0481647796169</v>
      </c>
      <c r="Q108" s="207">
        <f>CHI!Q$79</f>
        <v>2107.3403413573596</v>
      </c>
      <c r="R108" s="207">
        <f>CHI!R$79</f>
        <v>1894.9926359546348</v>
      </c>
      <c r="S108" s="207">
        <f>CHI!S$79</f>
        <v>2146.1748806315222</v>
      </c>
      <c r="T108" s="207">
        <f>CHI!T$79</f>
        <v>1879.2041566509988</v>
      </c>
      <c r="U108" s="207">
        <f>CHI!U$79</f>
        <v>2066.168030269655</v>
      </c>
      <c r="V108" s="207">
        <f>CHI!V$79</f>
        <v>1913.5933171070556</v>
      </c>
      <c r="W108" s="207">
        <f>CHI!W$79</f>
        <v>1698.2812153434913</v>
      </c>
    </row>
    <row r="109" spans="1:23" ht="12" customHeight="1" x14ac:dyDescent="0.25">
      <c r="A109" s="14" t="s">
        <v>57</v>
      </c>
      <c r="B109" s="206">
        <f>CHI!B$80</f>
        <v>1052.1425081402188</v>
      </c>
      <c r="C109" s="206">
        <f>CHI!C$80</f>
        <v>1133.7851518837201</v>
      </c>
      <c r="D109" s="206">
        <f>CHI!D$80</f>
        <v>1163.9759548182176</v>
      </c>
      <c r="E109" s="206">
        <f>CHI!E$80</f>
        <v>1158.8558042786897</v>
      </c>
      <c r="F109" s="206">
        <f>CHI!F$80</f>
        <v>1145.4001085518057</v>
      </c>
      <c r="G109" s="206">
        <f>CHI!G$80</f>
        <v>1095.1604690625304</v>
      </c>
      <c r="H109" s="206">
        <f>CHI!H$80</f>
        <v>1253.0211299269015</v>
      </c>
      <c r="I109" s="206">
        <f>CHI!I$80</f>
        <v>2265.8714423141168</v>
      </c>
      <c r="J109" s="206">
        <f>CHI!J$80</f>
        <v>1927.8883046133112</v>
      </c>
      <c r="K109" s="206">
        <f>CHI!K$80</f>
        <v>1214.1009147826817</v>
      </c>
      <c r="L109" s="206">
        <f>CHI!L$80</f>
        <v>1217.9230083188986</v>
      </c>
      <c r="M109" s="206">
        <f>CHI!M$80</f>
        <v>2126.1086259787089</v>
      </c>
      <c r="N109" s="206">
        <f>CHI!N$80</f>
        <v>2223.3569334090221</v>
      </c>
      <c r="O109" s="206">
        <f>CHI!O$80</f>
        <v>1778.5614375609312</v>
      </c>
      <c r="P109" s="206">
        <f>CHI!P$80</f>
        <v>1947.7263508068629</v>
      </c>
      <c r="Q109" s="206">
        <f>CHI!Q$80</f>
        <v>2103.2422642716724</v>
      </c>
      <c r="R109" s="206">
        <f>CHI!R$80</f>
        <v>1890.430445992798</v>
      </c>
      <c r="S109" s="206">
        <f>CHI!S$80</f>
        <v>2140.5773278827896</v>
      </c>
      <c r="T109" s="206">
        <f>CHI!T$80</f>
        <v>1874.6143865776917</v>
      </c>
      <c r="U109" s="206">
        <f>CHI!U$80</f>
        <v>2061.2967489077059</v>
      </c>
      <c r="V109" s="206">
        <f>CHI!V$80</f>
        <v>1910.4209682376534</v>
      </c>
      <c r="W109" s="206">
        <f>CHI!W$80</f>
        <v>1694.6745346917801</v>
      </c>
    </row>
    <row r="110" spans="1:23" ht="12" customHeight="1" x14ac:dyDescent="0.25">
      <c r="A110" s="14" t="s">
        <v>47</v>
      </c>
      <c r="B110" s="206">
        <f>CHI!B$81</f>
        <v>0.42685556289131421</v>
      </c>
      <c r="C110" s="206">
        <f>CHI!C$81</f>
        <v>0.24648327793889069</v>
      </c>
      <c r="D110" s="206">
        <f>CHI!D$81</f>
        <v>0.28041134331152451</v>
      </c>
      <c r="E110" s="206">
        <f>CHI!E$81</f>
        <v>0.44657311037066899</v>
      </c>
      <c r="F110" s="206">
        <f>CHI!F$81</f>
        <v>1.713582402208119</v>
      </c>
      <c r="G110" s="206">
        <f>CHI!G$81</f>
        <v>4.2223481096614934</v>
      </c>
      <c r="H110" s="206">
        <f>CHI!H$81</f>
        <v>3.7354692554191939</v>
      </c>
      <c r="I110" s="206">
        <f>CHI!I$81</f>
        <v>1.9718237206050739</v>
      </c>
      <c r="J110" s="206">
        <f>CHI!J$81</f>
        <v>3.3935942682382425</v>
      </c>
      <c r="K110" s="206">
        <f>CHI!K$81</f>
        <v>12.068855113118762</v>
      </c>
      <c r="L110" s="206">
        <f>CHI!L$81</f>
        <v>3.454770296709607</v>
      </c>
      <c r="M110" s="206">
        <f>CHI!M$81</f>
        <v>2.9358892229523272</v>
      </c>
      <c r="N110" s="206">
        <f>CHI!N$81</f>
        <v>5.279441103541938</v>
      </c>
      <c r="O110" s="206">
        <f>CHI!O$81</f>
        <v>12.808308919855559</v>
      </c>
      <c r="P110" s="206">
        <f>CHI!P$81</f>
        <v>10.321813972754013</v>
      </c>
      <c r="Q110" s="206">
        <f>CHI!Q$81</f>
        <v>4.0980770856873248</v>
      </c>
      <c r="R110" s="206">
        <f>CHI!R$81</f>
        <v>4.5621899618368467</v>
      </c>
      <c r="S110" s="206">
        <f>CHI!S$81</f>
        <v>5.5975527487326167</v>
      </c>
      <c r="T110" s="206">
        <f>CHI!T$81</f>
        <v>4.5897700733070561</v>
      </c>
      <c r="U110" s="206">
        <f>CHI!U$81</f>
        <v>4.8712813619489159</v>
      </c>
      <c r="V110" s="206">
        <f>CHI!V$81</f>
        <v>3.1723488694021307</v>
      </c>
      <c r="W110" s="206">
        <f>CHI!W$81</f>
        <v>3.6066806517112502</v>
      </c>
    </row>
    <row r="111" spans="1:23" ht="12" customHeight="1" x14ac:dyDescent="0.25">
      <c r="A111" s="14" t="s">
        <v>48</v>
      </c>
      <c r="B111" s="206">
        <f>CHI!B$82</f>
        <v>0</v>
      </c>
      <c r="C111" s="206">
        <f>CHI!C$82</f>
        <v>0</v>
      </c>
      <c r="D111" s="206">
        <f>CHI!D$82</f>
        <v>0</v>
      </c>
      <c r="E111" s="206">
        <f>CHI!E$82</f>
        <v>0</v>
      </c>
      <c r="F111" s="206">
        <f>CHI!F$82</f>
        <v>0</v>
      </c>
      <c r="G111" s="206">
        <f>CHI!G$82</f>
        <v>0</v>
      </c>
      <c r="H111" s="206">
        <f>CHI!H$82</f>
        <v>0</v>
      </c>
      <c r="I111" s="206">
        <f>CHI!I$82</f>
        <v>0</v>
      </c>
      <c r="J111" s="206">
        <f>CHI!J$82</f>
        <v>0</v>
      </c>
      <c r="K111" s="206">
        <f>CHI!K$82</f>
        <v>0</v>
      </c>
      <c r="L111" s="206">
        <f>CHI!L$82</f>
        <v>0</v>
      </c>
      <c r="M111" s="206">
        <f>CHI!M$82</f>
        <v>0</v>
      </c>
      <c r="N111" s="206">
        <f>CHI!N$82</f>
        <v>0</v>
      </c>
      <c r="O111" s="206">
        <f>CHI!O$82</f>
        <v>0</v>
      </c>
      <c r="P111" s="206">
        <f>CHI!P$82</f>
        <v>0</v>
      </c>
      <c r="Q111" s="206">
        <f>CHI!Q$82</f>
        <v>0</v>
      </c>
      <c r="R111" s="206">
        <f>CHI!R$82</f>
        <v>0</v>
      </c>
      <c r="S111" s="206">
        <f>CHI!S$82</f>
        <v>0</v>
      </c>
      <c r="T111" s="206">
        <f>CHI!T$82</f>
        <v>0</v>
      </c>
      <c r="U111" s="206">
        <f>CHI!U$82</f>
        <v>0</v>
      </c>
      <c r="V111" s="206">
        <f>CHI!V$82</f>
        <v>0</v>
      </c>
      <c r="W111" s="206">
        <f>CHI!W$82</f>
        <v>0</v>
      </c>
    </row>
    <row r="112" spans="1:23" ht="12" customHeight="1" x14ac:dyDescent="0.25">
      <c r="A112" s="13" t="s">
        <v>22</v>
      </c>
      <c r="B112" s="207">
        <f>NMM!B$59</f>
        <v>754.92589327683959</v>
      </c>
      <c r="C112" s="207">
        <f>NMM!C$59</f>
        <v>759.57764025707229</v>
      </c>
      <c r="D112" s="207">
        <f>NMM!D$59</f>
        <v>767.59542000489432</v>
      </c>
      <c r="E112" s="207">
        <f>NMM!E$59</f>
        <v>790.55579608308301</v>
      </c>
      <c r="F112" s="207">
        <f>NMM!F$59</f>
        <v>882.16465487315213</v>
      </c>
      <c r="G112" s="207">
        <f>NMM!G$59</f>
        <v>968.39823189229764</v>
      </c>
      <c r="H112" s="207">
        <f>NMM!H$59</f>
        <v>1271.4842830884224</v>
      </c>
      <c r="I112" s="207">
        <f>NMM!I$59</f>
        <v>1281.3974335685555</v>
      </c>
      <c r="J112" s="207">
        <f>NMM!J$59</f>
        <v>1078.403974294928</v>
      </c>
      <c r="K112" s="207">
        <f>NMM!K$59</f>
        <v>673.76066950658287</v>
      </c>
      <c r="L112" s="207">
        <f>NMM!L$59</f>
        <v>723.81836405815056</v>
      </c>
      <c r="M112" s="207">
        <f>NMM!M$59</f>
        <v>850.54128082160184</v>
      </c>
      <c r="N112" s="207">
        <f>NMM!N$59</f>
        <v>1000.0760810135</v>
      </c>
      <c r="O112" s="207">
        <f>NMM!O$59</f>
        <v>1119.1440851508598</v>
      </c>
      <c r="P112" s="207">
        <f>NMM!P$59</f>
        <v>992.30025757660292</v>
      </c>
      <c r="Q112" s="207">
        <f>NMM!Q$59</f>
        <v>1017.5248622562293</v>
      </c>
      <c r="R112" s="207">
        <f>NMM!R$59</f>
        <v>921.77772206484531</v>
      </c>
      <c r="S112" s="207">
        <f>NMM!S$59</f>
        <v>891.80019344657524</v>
      </c>
      <c r="T112" s="207">
        <f>NMM!T$59</f>
        <v>986.82109952217297</v>
      </c>
      <c r="U112" s="207">
        <f>NMM!U$59</f>
        <v>1095.9728958846999</v>
      </c>
      <c r="V112" s="207">
        <f>NMM!V$59</f>
        <v>998.41447510243938</v>
      </c>
      <c r="W112" s="207">
        <f>NMM!W$59</f>
        <v>1149.0693288459472</v>
      </c>
    </row>
    <row r="113" spans="1:23" ht="12" customHeight="1" x14ac:dyDescent="0.25">
      <c r="A113" s="14" t="s">
        <v>49</v>
      </c>
      <c r="B113" s="206">
        <f>NMM!B$60</f>
        <v>528.34611120886348</v>
      </c>
      <c r="C113" s="206">
        <f>NMM!C$60</f>
        <v>512.94241286437364</v>
      </c>
      <c r="D113" s="206">
        <f>NMM!D$60</f>
        <v>556.31270867020226</v>
      </c>
      <c r="E113" s="206">
        <f>NMM!E$60</f>
        <v>568.53652588411342</v>
      </c>
      <c r="F113" s="206">
        <f>NMM!F$60</f>
        <v>667.57937906098186</v>
      </c>
      <c r="G113" s="206">
        <f>NMM!G$60</f>
        <v>709.87769711902877</v>
      </c>
      <c r="H113" s="206">
        <f>NMM!H$60</f>
        <v>939.7611897715783</v>
      </c>
      <c r="I113" s="206">
        <f>NMM!I$60</f>
        <v>958.70329599764079</v>
      </c>
      <c r="J113" s="206">
        <f>NMM!J$60</f>
        <v>856.32815391199779</v>
      </c>
      <c r="K113" s="206">
        <f>NMM!K$60</f>
        <v>492.48707503232157</v>
      </c>
      <c r="L113" s="206">
        <f>NMM!L$60</f>
        <v>576.57013800409152</v>
      </c>
      <c r="M113" s="206">
        <f>NMM!M$60</f>
        <v>673.22574737831769</v>
      </c>
      <c r="N113" s="206">
        <f>NMM!N$60</f>
        <v>784.50918613768397</v>
      </c>
      <c r="O113" s="206">
        <f>NMM!O$60</f>
        <v>876.50294371705513</v>
      </c>
      <c r="P113" s="206">
        <f>NMM!P$60</f>
        <v>764.79514977023564</v>
      </c>
      <c r="Q113" s="206">
        <f>NMM!Q$60</f>
        <v>892.81170641504855</v>
      </c>
      <c r="R113" s="206">
        <f>NMM!R$60</f>
        <v>820.04182520663403</v>
      </c>
      <c r="S113" s="206">
        <f>NMM!S$60</f>
        <v>809.42696250573647</v>
      </c>
      <c r="T113" s="206">
        <f>NMM!T$60</f>
        <v>873.41766527253685</v>
      </c>
      <c r="U113" s="206">
        <f>NMM!U$60</f>
        <v>964.10776709635616</v>
      </c>
      <c r="V113" s="206">
        <f>NMM!V$60</f>
        <v>908.34527405549375</v>
      </c>
      <c r="W113" s="206">
        <f>NMM!W$60</f>
        <v>1037.01832679983</v>
      </c>
    </row>
    <row r="114" spans="1:23" ht="12" customHeight="1" x14ac:dyDescent="0.25">
      <c r="A114" s="14" t="s">
        <v>50</v>
      </c>
      <c r="B114" s="206">
        <f>NMM!B$61</f>
        <v>157.0011286176813</v>
      </c>
      <c r="C114" s="206">
        <f>NMM!C$61</f>
        <v>180.00077922043863</v>
      </c>
      <c r="D114" s="206">
        <f>NMM!D$61</f>
        <v>164.2580057627774</v>
      </c>
      <c r="E114" s="206">
        <f>NMM!E$61</f>
        <v>165.44983036962441</v>
      </c>
      <c r="F114" s="206">
        <f>NMM!F$61</f>
        <v>154.30678437491548</v>
      </c>
      <c r="G114" s="206">
        <f>NMM!G$61</f>
        <v>205.2025191263487</v>
      </c>
      <c r="H114" s="206">
        <f>NMM!H$61</f>
        <v>278.31560490604312</v>
      </c>
      <c r="I114" s="206">
        <f>NMM!I$61</f>
        <v>274.79329078568281</v>
      </c>
      <c r="J114" s="206">
        <f>NMM!J$61</f>
        <v>173.62629893819539</v>
      </c>
      <c r="K114" s="206">
        <f>NMM!K$61</f>
        <v>151.36068579243627</v>
      </c>
      <c r="L114" s="206">
        <f>NMM!L$61</f>
        <v>119.52734325000188</v>
      </c>
      <c r="M114" s="206">
        <f>NMM!M$61</f>
        <v>138.78998608651713</v>
      </c>
      <c r="N114" s="206">
        <f>NMM!N$61</f>
        <v>167.79593022708215</v>
      </c>
      <c r="O114" s="206">
        <f>NMM!O$61</f>
        <v>192.02899564138588</v>
      </c>
      <c r="P114" s="206">
        <f>NMM!P$61</f>
        <v>171.23745378010616</v>
      </c>
      <c r="Q114" s="206">
        <f>NMM!Q$61</f>
        <v>77.346362476744758</v>
      </c>
      <c r="R114" s="206">
        <f>NMM!R$61</f>
        <v>53.602215377695728</v>
      </c>
      <c r="S114" s="206">
        <f>NMM!S$61</f>
        <v>42.26001630694735</v>
      </c>
      <c r="T114" s="206">
        <f>NMM!T$61</f>
        <v>64.424273904205847</v>
      </c>
      <c r="U114" s="206">
        <f>NMM!U$61</f>
        <v>78.739265687360657</v>
      </c>
      <c r="V114" s="206">
        <f>NMM!V$61</f>
        <v>45.107273556432609</v>
      </c>
      <c r="W114" s="206">
        <f>NMM!W$61</f>
        <v>64.353236302212991</v>
      </c>
    </row>
    <row r="115" spans="1:23" ht="12" customHeight="1" x14ac:dyDescent="0.25">
      <c r="A115" s="14" t="s">
        <v>58</v>
      </c>
      <c r="B115" s="206">
        <f>NMM!B$62</f>
        <v>69.57865345029478</v>
      </c>
      <c r="C115" s="206">
        <f>NMM!C$62</f>
        <v>66.634448172260051</v>
      </c>
      <c r="D115" s="206">
        <f>NMM!D$62</f>
        <v>47.024705571914588</v>
      </c>
      <c r="E115" s="206">
        <f>NMM!E$62</f>
        <v>56.569439829345292</v>
      </c>
      <c r="F115" s="206">
        <f>NMM!F$62</f>
        <v>60.278491437254836</v>
      </c>
      <c r="G115" s="206">
        <f>NMM!G$62</f>
        <v>53.318015646920223</v>
      </c>
      <c r="H115" s="206">
        <f>NMM!H$62</f>
        <v>53.407488410801001</v>
      </c>
      <c r="I115" s="206">
        <f>NMM!I$62</f>
        <v>47.900846785231707</v>
      </c>
      <c r="J115" s="206">
        <f>NMM!J$62</f>
        <v>48.44952144473492</v>
      </c>
      <c r="K115" s="206">
        <f>NMM!K$62</f>
        <v>29.912908681825002</v>
      </c>
      <c r="L115" s="206">
        <f>NMM!L$62</f>
        <v>27.720882804057201</v>
      </c>
      <c r="M115" s="206">
        <f>NMM!M$62</f>
        <v>38.525547356766999</v>
      </c>
      <c r="N115" s="206">
        <f>NMM!N$62</f>
        <v>47.77096464873388</v>
      </c>
      <c r="O115" s="206">
        <f>NMM!O$62</f>
        <v>50.612145792418929</v>
      </c>
      <c r="P115" s="206">
        <f>NMM!P$62</f>
        <v>56.267654026261141</v>
      </c>
      <c r="Q115" s="206">
        <f>NMM!Q$62</f>
        <v>47.366793364436013</v>
      </c>
      <c r="R115" s="206">
        <f>NMM!R$62</f>
        <v>48.13368148051547</v>
      </c>
      <c r="S115" s="206">
        <f>NMM!S$62</f>
        <v>40.113214633891396</v>
      </c>
      <c r="T115" s="206">
        <f>NMM!T$62</f>
        <v>48.979160345430309</v>
      </c>
      <c r="U115" s="206">
        <f>NMM!U$62</f>
        <v>53.125863100983267</v>
      </c>
      <c r="V115" s="206">
        <f>NMM!V$62</f>
        <v>44.961927490513062</v>
      </c>
      <c r="W115" s="206">
        <f>NMM!W$62</f>
        <v>47.697765743904341</v>
      </c>
    </row>
    <row r="116" spans="1:23" ht="12" customHeight="1" x14ac:dyDescent="0.25">
      <c r="A116" s="13" t="s">
        <v>23</v>
      </c>
      <c r="B116" s="207">
        <f>PPA!B$57</f>
        <v>70.560149757899069</v>
      </c>
      <c r="C116" s="207">
        <f>PPA!C$57</f>
        <v>78.223695838145233</v>
      </c>
      <c r="D116" s="207">
        <f>PPA!D$57</f>
        <v>54.44290583799129</v>
      </c>
      <c r="E116" s="207">
        <f>PPA!E$57</f>
        <v>26.723895839152821</v>
      </c>
      <c r="F116" s="207">
        <f>PPA!F$57</f>
        <v>2.9789100001297322</v>
      </c>
      <c r="G116" s="207">
        <f>PPA!G$57</f>
        <v>3.5847900001675015</v>
      </c>
      <c r="H116" s="207">
        <f>PPA!H$57</f>
        <v>2.4740100000999941</v>
      </c>
      <c r="I116" s="207">
        <f>PPA!I$57</f>
        <v>3.7362600001760837</v>
      </c>
      <c r="J116" s="207">
        <f>PPA!J$57</f>
        <v>33.777810001654615</v>
      </c>
      <c r="K116" s="207">
        <f>PPA!K$57</f>
        <v>49.581179998477232</v>
      </c>
      <c r="L116" s="207">
        <f>PPA!L$57</f>
        <v>65.737980001501285</v>
      </c>
      <c r="M116" s="207">
        <f>PPA!M$57</f>
        <v>54.691316641481627</v>
      </c>
      <c r="N116" s="207">
        <f>PPA!N$57</f>
        <v>43.572870001636588</v>
      </c>
      <c r="O116" s="207">
        <f>PPA!O$57</f>
        <v>43.774830001755511</v>
      </c>
      <c r="P116" s="207">
        <f>PPA!P$57</f>
        <v>26.305290001168945</v>
      </c>
      <c r="Q116" s="207">
        <f>PPA!Q$57</f>
        <v>21.559230001217255</v>
      </c>
      <c r="R116" s="207">
        <f>PPA!R$57</f>
        <v>28.62783000154819</v>
      </c>
      <c r="S116" s="207">
        <f>PPA!S$57</f>
        <v>33.843987001547085</v>
      </c>
      <c r="T116" s="207">
        <f>PPA!T$57</f>
        <v>43.099967160851676</v>
      </c>
      <c r="U116" s="207">
        <f>PPA!U$57</f>
        <v>39.213907056925827</v>
      </c>
      <c r="V116" s="207">
        <f>PPA!V$57</f>
        <v>33.027249096730721</v>
      </c>
      <c r="W116" s="207">
        <f>PPA!W$57</f>
        <v>31.008053016731768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67.843569014925293</v>
      </c>
      <c r="C118" s="206">
        <f>PPA!C$59</f>
        <v>74.357503849864599</v>
      </c>
      <c r="D118" s="206">
        <f>PPA!D$59</f>
        <v>52.112528114634401</v>
      </c>
      <c r="E118" s="206">
        <f>PPA!E$59</f>
        <v>24.670097916863838</v>
      </c>
      <c r="F118" s="206">
        <f>PPA!F$59</f>
        <v>2.8478939073125709</v>
      </c>
      <c r="G118" s="206">
        <f>PPA!G$59</f>
        <v>3.3900705868181511</v>
      </c>
      <c r="H118" s="206">
        <f>PPA!H$59</f>
        <v>2.365975220845554</v>
      </c>
      <c r="I118" s="206">
        <f>PPA!I$59</f>
        <v>3.6104373288248999</v>
      </c>
      <c r="J118" s="206">
        <f>PPA!J$59</f>
        <v>33.215490617292787</v>
      </c>
      <c r="K118" s="206">
        <f>PPA!K$59</f>
        <v>47.949726825609638</v>
      </c>
      <c r="L118" s="206">
        <f>PPA!L$59</f>
        <v>64.881223439323222</v>
      </c>
      <c r="M118" s="206">
        <f>PPA!M$59</f>
        <v>53.302520004376888</v>
      </c>
      <c r="N118" s="206">
        <f>PPA!N$59</f>
        <v>42.773062328236321</v>
      </c>
      <c r="O118" s="206">
        <f>PPA!O$59</f>
        <v>42.96007706426839</v>
      </c>
      <c r="P118" s="206">
        <f>PPA!P$59</f>
        <v>26.131175744196309</v>
      </c>
      <c r="Q118" s="206">
        <f>PPA!Q$59</f>
        <v>21.459478222783591</v>
      </c>
      <c r="R118" s="206">
        <f>PPA!R$59</f>
        <v>28.419244856487051</v>
      </c>
      <c r="S118" s="206">
        <f>PPA!S$59</f>
        <v>33.684224195287022</v>
      </c>
      <c r="T118" s="206">
        <f>PPA!T$59</f>
        <v>42.290026224858948</v>
      </c>
      <c r="U118" s="206">
        <f>PPA!U$59</f>
        <v>38.647982234640587</v>
      </c>
      <c r="V118" s="206">
        <f>PPA!V$59</f>
        <v>32.553008642245452</v>
      </c>
      <c r="W118" s="206">
        <f>PPA!W$59</f>
        <v>30.778456020732119</v>
      </c>
    </row>
    <row r="119" spans="1:23" ht="12" customHeight="1" x14ac:dyDescent="0.25">
      <c r="A119" s="14" t="s">
        <v>60</v>
      </c>
      <c r="B119" s="206">
        <f>PPA!B$60</f>
        <v>2.7165807429737812</v>
      </c>
      <c r="C119" s="206">
        <f>PPA!C$60</f>
        <v>3.8661919882806339</v>
      </c>
      <c r="D119" s="206">
        <f>PPA!D$60</f>
        <v>2.330377723356893</v>
      </c>
      <c r="E119" s="206">
        <f>PPA!E$60</f>
        <v>2.0537979222889811</v>
      </c>
      <c r="F119" s="206">
        <f>PPA!F$60</f>
        <v>0.1310160928171612</v>
      </c>
      <c r="G119" s="206">
        <f>PPA!G$60</f>
        <v>0.19471941334935039</v>
      </c>
      <c r="H119" s="206">
        <f>PPA!H$60</f>
        <v>0.10803477925443999</v>
      </c>
      <c r="I119" s="206">
        <f>PPA!I$60</f>
        <v>0.12582267135118369</v>
      </c>
      <c r="J119" s="206">
        <f>PPA!J$60</f>
        <v>0.56231938436182571</v>
      </c>
      <c r="K119" s="206">
        <f>PPA!K$60</f>
        <v>1.6314531728675969</v>
      </c>
      <c r="L119" s="206">
        <f>PPA!L$60</f>
        <v>0.85675656217806639</v>
      </c>
      <c r="M119" s="206">
        <f>PPA!M$60</f>
        <v>1.3887966371047431</v>
      </c>
      <c r="N119" s="206">
        <f>PPA!N$60</f>
        <v>0.79980767340027015</v>
      </c>
      <c r="O119" s="206">
        <f>PPA!O$60</f>
        <v>0.81475293748712074</v>
      </c>
      <c r="P119" s="206">
        <f>PPA!P$60</f>
        <v>0.17411425697263519</v>
      </c>
      <c r="Q119" s="206">
        <f>PPA!Q$60</f>
        <v>9.9751778433664312E-2</v>
      </c>
      <c r="R119" s="206">
        <f>PPA!R$60</f>
        <v>0.20858514506114051</v>
      </c>
      <c r="S119" s="206">
        <f>PPA!S$60</f>
        <v>0.1597628062600612</v>
      </c>
      <c r="T119" s="206">
        <f>PPA!T$60</f>
        <v>0.80994093599272832</v>
      </c>
      <c r="U119" s="206">
        <f>PPA!U$60</f>
        <v>0.56592482228523777</v>
      </c>
      <c r="V119" s="206">
        <f>PPA!V$60</f>
        <v>0.47424045448526653</v>
      </c>
      <c r="W119" s="206">
        <f>PPA!W$60</f>
        <v>0.22959699599964961</v>
      </c>
    </row>
    <row r="120" spans="1:23" ht="12" customHeight="1" x14ac:dyDescent="0.25">
      <c r="A120" s="15" t="s">
        <v>61</v>
      </c>
      <c r="B120" s="208">
        <f>FBT!B$33</f>
        <v>325.29436113485639</v>
      </c>
      <c r="C120" s="208">
        <f>FBT!C$33</f>
        <v>274.98307237086368</v>
      </c>
      <c r="D120" s="208">
        <f>FBT!D$33</f>
        <v>290.67124957038402</v>
      </c>
      <c r="E120" s="208">
        <f>FBT!E$33</f>
        <v>301.58197620985038</v>
      </c>
      <c r="F120" s="208">
        <f>FBT!F$33</f>
        <v>278.63647981062161</v>
      </c>
      <c r="G120" s="208">
        <f>FBT!G$33</f>
        <v>276.56080120702973</v>
      </c>
      <c r="H120" s="208">
        <f>FBT!H$33</f>
        <v>282.74554324705969</v>
      </c>
      <c r="I120" s="208">
        <f>FBT!I$33</f>
        <v>299.1320164063095</v>
      </c>
      <c r="J120" s="208">
        <f>FBT!J$33</f>
        <v>265.72086176213497</v>
      </c>
      <c r="K120" s="208">
        <f>FBT!K$33</f>
        <v>253.1068724867151</v>
      </c>
      <c r="L120" s="208">
        <f>FBT!L$33</f>
        <v>272.3735618630447</v>
      </c>
      <c r="M120" s="208">
        <f>FBT!M$33</f>
        <v>296.7198517423613</v>
      </c>
      <c r="N120" s="208">
        <f>FBT!N$33</f>
        <v>303.57099374201192</v>
      </c>
      <c r="O120" s="208">
        <f>FBT!O$33</f>
        <v>283.57016993843831</v>
      </c>
      <c r="P120" s="208">
        <f>FBT!P$33</f>
        <v>250.58759522563599</v>
      </c>
      <c r="Q120" s="208">
        <f>FBT!Q$33</f>
        <v>244.20339126185419</v>
      </c>
      <c r="R120" s="208">
        <f>FBT!R$33</f>
        <v>249.61708166555849</v>
      </c>
      <c r="S120" s="208">
        <f>FBT!S$33</f>
        <v>249.2472016449012</v>
      </c>
      <c r="T120" s="208">
        <f>FBT!T$33</f>
        <v>256.65528470575379</v>
      </c>
      <c r="U120" s="208">
        <f>FBT!U$33</f>
        <v>236.71253865766241</v>
      </c>
      <c r="V120" s="208">
        <f>FBT!V$33</f>
        <v>246.14907152520041</v>
      </c>
      <c r="W120" s="208">
        <f>FBT!W$33</f>
        <v>240.3472272496754</v>
      </c>
    </row>
    <row r="121" spans="1:23" ht="12" customHeight="1" x14ac:dyDescent="0.25">
      <c r="A121" s="12" t="s">
        <v>62</v>
      </c>
      <c r="B121" s="206">
        <f>TRE!B$33</f>
        <v>12.42384695909896</v>
      </c>
      <c r="C121" s="206">
        <f>TRE!C$33</f>
        <v>18.803352599223199</v>
      </c>
      <c r="D121" s="206">
        <f>TRE!D$33</f>
        <v>25.103641678242301</v>
      </c>
      <c r="E121" s="206">
        <f>TRE!E$33</f>
        <v>17.639002798247571</v>
      </c>
      <c r="F121" s="206">
        <f>TRE!F$33</f>
        <v>17.487532798773739</v>
      </c>
      <c r="G121" s="206">
        <f>TRE!G$33</f>
        <v>13.32935999860733</v>
      </c>
      <c r="H121" s="206">
        <f>TRE!H$33</f>
        <v>12.773969998951349</v>
      </c>
      <c r="I121" s="206">
        <f>TRE!I$33</f>
        <v>12.01661999795378</v>
      </c>
      <c r="J121" s="206">
        <f>TRE!J$33</f>
        <v>8.0783999982774404</v>
      </c>
      <c r="K121" s="206">
        <f>TRE!K$33</f>
        <v>7.1190899983421723</v>
      </c>
      <c r="L121" s="206">
        <f>TRE!L$33</f>
        <v>5.6548799994687764</v>
      </c>
      <c r="M121" s="206">
        <f>TRE!M$33</f>
        <v>2.625479998978189</v>
      </c>
      <c r="N121" s="206">
        <f>TRE!N$33</f>
        <v>3.3323399991331328</v>
      </c>
      <c r="O121" s="206">
        <f>TRE!O$33</f>
        <v>3.7362599992815388</v>
      </c>
      <c r="P121" s="206">
        <f>TRE!P$33</f>
        <v>3.7362599990013421</v>
      </c>
      <c r="Q121" s="206">
        <f>TRE!Q$33</f>
        <v>2.675969999149479</v>
      </c>
      <c r="R121" s="206">
        <f>TRE!R$33</f>
        <v>3.0293999998562922</v>
      </c>
      <c r="S121" s="206">
        <f>TRE!S$33</f>
        <v>3.7005411593779951</v>
      </c>
      <c r="T121" s="206">
        <f>TRE!T$33</f>
        <v>4.7753355590292257</v>
      </c>
      <c r="U121" s="206">
        <f>TRE!U$33</f>
        <v>3.7005411588429422</v>
      </c>
      <c r="V121" s="206">
        <f>TRE!V$33</f>
        <v>4.5741758394495768</v>
      </c>
      <c r="W121" s="206">
        <f>TRE!W$33</f>
        <v>5.1650179191458916</v>
      </c>
    </row>
    <row r="122" spans="1:23" ht="12" customHeight="1" x14ac:dyDescent="0.25">
      <c r="A122" s="12" t="s">
        <v>63</v>
      </c>
      <c r="B122" s="206">
        <f>MAE!B$33</f>
        <v>67.470432731775034</v>
      </c>
      <c r="C122" s="206">
        <f>MAE!C$33</f>
        <v>54.487152684003362</v>
      </c>
      <c r="D122" s="206">
        <f>MAE!D$33</f>
        <v>57.729473604104442</v>
      </c>
      <c r="E122" s="206">
        <f>MAE!E$33</f>
        <v>62.724676643912659</v>
      </c>
      <c r="F122" s="206">
        <f>MAE!F$33</f>
        <v>73.513750823942161</v>
      </c>
      <c r="G122" s="206">
        <f>MAE!G$33</f>
        <v>74.393002368145517</v>
      </c>
      <c r="H122" s="206">
        <f>MAE!H$33</f>
        <v>41.753185128317597</v>
      </c>
      <c r="I122" s="206">
        <f>MAE!I$33</f>
        <v>26.144152487893809</v>
      </c>
      <c r="J122" s="206">
        <f>MAE!J$33</f>
        <v>24.52847248772164</v>
      </c>
      <c r="K122" s="206">
        <f>MAE!K$33</f>
        <v>13.345456643732289</v>
      </c>
      <c r="L122" s="206">
        <f>MAE!L$33</f>
        <v>18.343966643613179</v>
      </c>
      <c r="M122" s="206">
        <f>MAE!M$33</f>
        <v>19.252786643584201</v>
      </c>
      <c r="N122" s="206">
        <f>MAE!N$33</f>
        <v>19.681031699478371</v>
      </c>
      <c r="O122" s="206">
        <f>MAE!O$33</f>
        <v>14.456236643509669</v>
      </c>
      <c r="P122" s="206">
        <f>MAE!P$33</f>
        <v>16.374856642916459</v>
      </c>
      <c r="Q122" s="206">
        <f>MAE!Q$33</f>
        <v>16.728286643079539</v>
      </c>
      <c r="R122" s="206">
        <f>MAE!R$33</f>
        <v>21.625816643157371</v>
      </c>
      <c r="S122" s="206">
        <f>MAE!S$33</f>
        <v>24.215308019004539</v>
      </c>
      <c r="T122" s="206">
        <f>MAE!T$33</f>
        <v>27.473669099550349</v>
      </c>
      <c r="U122" s="206">
        <f>MAE!U$33</f>
        <v>27.094735259395769</v>
      </c>
      <c r="V122" s="206">
        <f>MAE!V$33</f>
        <v>22.72394411885444</v>
      </c>
      <c r="W122" s="206">
        <f>MAE!W$33</f>
        <v>23.360101919260028</v>
      </c>
    </row>
    <row r="123" spans="1:23" ht="12" customHeight="1" x14ac:dyDescent="0.25">
      <c r="A123" s="12" t="s">
        <v>64</v>
      </c>
      <c r="B123" s="206">
        <f>TEL!B$33</f>
        <v>60.429791878803918</v>
      </c>
      <c r="C123" s="206">
        <f>TEL!C$33</f>
        <v>71.203254119189211</v>
      </c>
      <c r="D123" s="206">
        <f>TEL!D$33</f>
        <v>80.998314118931617</v>
      </c>
      <c r="E123" s="206">
        <f>TEL!E$33</f>
        <v>90.732189958439932</v>
      </c>
      <c r="F123" s="206">
        <f>TEL!F$33</f>
        <v>87.257009158547788</v>
      </c>
      <c r="G123" s="206">
        <f>TEL!G$33</f>
        <v>85.882818238213218</v>
      </c>
      <c r="H123" s="206">
        <f>TEL!H$33</f>
        <v>82.572133318565108</v>
      </c>
      <c r="I123" s="206">
        <f>TEL!I$33</f>
        <v>70.47364175837636</v>
      </c>
      <c r="J123" s="206">
        <f>TEL!J$33</f>
        <v>38.24020583849056</v>
      </c>
      <c r="K123" s="206">
        <f>TEL!K$33</f>
        <v>36.738457198840663</v>
      </c>
      <c r="L123" s="206">
        <f>TEL!L$33</f>
        <v>42.595297198022458</v>
      </c>
      <c r="M123" s="206">
        <f>TEL!M$33</f>
        <v>40.161130558085119</v>
      </c>
      <c r="N123" s="206">
        <f>TEL!N$33</f>
        <v>34.091396638962067</v>
      </c>
      <c r="O123" s="206">
        <f>TEL!O$33</f>
        <v>37.535650558565642</v>
      </c>
      <c r="P123" s="206">
        <f>TEL!P$33</f>
        <v>33.233066638924463</v>
      </c>
      <c r="Q123" s="206">
        <f>TEL!Q$33</f>
        <v>35.035234558871892</v>
      </c>
      <c r="R123" s="206">
        <f>TEL!R$33</f>
        <v>39.478354558467267</v>
      </c>
      <c r="S123" s="206">
        <f>TEL!S$33</f>
        <v>35.018665415019242</v>
      </c>
      <c r="T123" s="206">
        <f>TEL!T$33</f>
        <v>41.518728934102931</v>
      </c>
      <c r="U123" s="206">
        <f>TEL!U$33</f>
        <v>36.633861718582821</v>
      </c>
      <c r="V123" s="206">
        <f>TEL!V$33</f>
        <v>27.41649875823293</v>
      </c>
      <c r="W123" s="206">
        <f>TEL!W$33</f>
        <v>37.875319198323119</v>
      </c>
    </row>
    <row r="124" spans="1:23" ht="12" customHeight="1" x14ac:dyDescent="0.25">
      <c r="A124" s="12" t="s">
        <v>65</v>
      </c>
      <c r="B124" s="206">
        <f>WWP!B$33</f>
        <v>31.65396516120763</v>
      </c>
      <c r="C124" s="206">
        <f>WWP!C$33</f>
        <v>32.54837795939946</v>
      </c>
      <c r="D124" s="206">
        <f>WWP!D$33</f>
        <v>65.972757959542221</v>
      </c>
      <c r="E124" s="206">
        <f>WWP!E$33</f>
        <v>76.692889799383877</v>
      </c>
      <c r="F124" s="206">
        <f>WWP!F$33</f>
        <v>84.87042515945069</v>
      </c>
      <c r="G124" s="206">
        <f>WWP!G$33</f>
        <v>101.9920928394002</v>
      </c>
      <c r="H124" s="206">
        <f>WWP!H$33</f>
        <v>81.978087959318032</v>
      </c>
      <c r="I124" s="206">
        <f>WWP!I$33</f>
        <v>104.4504763194135</v>
      </c>
      <c r="J124" s="206">
        <f>WWP!J$33</f>
        <v>108.5906563193131</v>
      </c>
      <c r="K124" s="206">
        <f>WWP!K$33</f>
        <v>50.747747615591891</v>
      </c>
      <c r="L124" s="206">
        <f>WWP!L$33</f>
        <v>61.8092337595331</v>
      </c>
      <c r="M124" s="206">
        <f>WWP!M$33</f>
        <v>39.645296639471262</v>
      </c>
      <c r="N124" s="206">
        <f>WWP!N$33</f>
        <v>25.407116639832459</v>
      </c>
      <c r="O124" s="206">
        <f>WWP!O$33</f>
        <v>25.76054663982298</v>
      </c>
      <c r="P124" s="206">
        <f>WWP!P$33</f>
        <v>23.813017200240861</v>
      </c>
      <c r="Q124" s="206">
        <f>WWP!Q$33</f>
        <v>13.72336236021653</v>
      </c>
      <c r="R124" s="206">
        <f>WWP!R$33</f>
        <v>31.293882360298749</v>
      </c>
      <c r="S124" s="206">
        <f>WWP!S$33</f>
        <v>34.654977576309527</v>
      </c>
      <c r="T124" s="206">
        <f>WWP!T$33</f>
        <v>30.124018872352131</v>
      </c>
      <c r="U124" s="206">
        <f>WWP!U$33</f>
        <v>24.276993696209399</v>
      </c>
      <c r="V124" s="206">
        <f>WWP!V$33</f>
        <v>25.548806160187642</v>
      </c>
      <c r="W124" s="206">
        <f>WWP!W$33</f>
        <v>30.157210440191751</v>
      </c>
    </row>
    <row r="125" spans="1:23" ht="12" customHeight="1" x14ac:dyDescent="0.25">
      <c r="A125" s="12" t="s">
        <v>66</v>
      </c>
      <c r="B125" s="206">
        <f>OIS!B$33</f>
        <v>92.518738563883218</v>
      </c>
      <c r="C125" s="206">
        <f>OIS!C$33</f>
        <v>88.63422408534862</v>
      </c>
      <c r="D125" s="206">
        <f>OIS!D$33</f>
        <v>100.3004938835896</v>
      </c>
      <c r="E125" s="206">
        <f>OIS!E$33</f>
        <v>103.86854496379971</v>
      </c>
      <c r="F125" s="206">
        <f>OIS!F$33</f>
        <v>110.3084069804143</v>
      </c>
      <c r="G125" s="206">
        <f>OIS!G$33</f>
        <v>135.0107372197896</v>
      </c>
      <c r="H125" s="206">
        <f>OIS!H$33</f>
        <v>130.940350062492</v>
      </c>
      <c r="I125" s="206">
        <f>OIS!I$33</f>
        <v>129.1125047803998</v>
      </c>
      <c r="J125" s="206">
        <f>OIS!J$33</f>
        <v>136.05075309999049</v>
      </c>
      <c r="K125" s="206">
        <f>OIS!K$33</f>
        <v>71.989168323508508</v>
      </c>
      <c r="L125" s="206">
        <f>OIS!L$33</f>
        <v>92.560473940000847</v>
      </c>
      <c r="M125" s="206">
        <f>OIS!M$33</f>
        <v>116.2318595809305</v>
      </c>
      <c r="N125" s="206">
        <f>OIS!N$33</f>
        <v>113.55456982028279</v>
      </c>
      <c r="O125" s="206">
        <f>OIS!O$33</f>
        <v>101.6922062200089</v>
      </c>
      <c r="P125" s="206">
        <f>OIS!P$33</f>
        <v>99.990260139915677</v>
      </c>
      <c r="Q125" s="206">
        <f>OIS!Q$33</f>
        <v>89.108407803766369</v>
      </c>
      <c r="R125" s="206">
        <f>OIS!R$33</f>
        <v>85.047235419942936</v>
      </c>
      <c r="S125" s="206">
        <f>OIS!S$33</f>
        <v>100.87156685297769</v>
      </c>
      <c r="T125" s="206">
        <f>OIS!T$33</f>
        <v>100.832689948086</v>
      </c>
      <c r="U125" s="206">
        <f>OIS!U$33</f>
        <v>103.5310783712941</v>
      </c>
      <c r="V125" s="206">
        <f>OIS!V$33</f>
        <v>107.4231918041524</v>
      </c>
      <c r="W125" s="206">
        <f>OIS!W$33</f>
        <v>113.92547544379541</v>
      </c>
    </row>
    <row r="126" spans="1:23" ht="12" customHeight="1" x14ac:dyDescent="0.25">
      <c r="A126" s="28" t="s">
        <v>86</v>
      </c>
      <c r="B126" s="216">
        <f>Ind_Summary_emi!B43</f>
        <v>14.798666666666669</v>
      </c>
      <c r="C126" s="216">
        <f>Ind_Summary_emi!C43</f>
        <v>15.752000000000001</v>
      </c>
      <c r="D126" s="216">
        <f>Ind_Summary_emi!D43</f>
        <v>18.05466666666667</v>
      </c>
      <c r="E126" s="216">
        <f>Ind_Summary_emi!E43</f>
        <v>17.248000000000001</v>
      </c>
      <c r="F126" s="216">
        <f>Ind_Summary_emi!F43</f>
        <v>18.11333333333333</v>
      </c>
      <c r="G126" s="216">
        <f>Ind_Summary_emi!G43</f>
        <v>17.321333333333332</v>
      </c>
      <c r="H126" s="216">
        <f>Ind_Summary_emi!H43</f>
        <v>16.17733333333333</v>
      </c>
      <c r="I126" s="216">
        <f>Ind_Summary_emi!I43</f>
        <v>16.045333333333339</v>
      </c>
      <c r="J126" s="216">
        <f>Ind_Summary_emi!J43</f>
        <v>15.898666666666671</v>
      </c>
      <c r="K126" s="216">
        <f>Ind_Summary_emi!K43</f>
        <v>12.42266666666667</v>
      </c>
      <c r="L126" s="216">
        <f>Ind_Summary_emi!L43</f>
        <v>14.446666666666671</v>
      </c>
      <c r="M126" s="216">
        <f>Ind_Summary_emi!M43</f>
        <v>15.194666666666659</v>
      </c>
      <c r="N126" s="216">
        <f>Ind_Summary_emi!N43</f>
        <v>14.75252512340859</v>
      </c>
      <c r="O126" s="216">
        <f>Ind_Summary_emi!O43</f>
        <v>14.91097605278245</v>
      </c>
      <c r="P126" s="216">
        <f>Ind_Summary_emi!P43</f>
        <v>14.09459608072016</v>
      </c>
      <c r="Q126" s="216">
        <f>Ind_Summary_emi!Q43</f>
        <v>14.15798454716383</v>
      </c>
      <c r="R126" s="216">
        <f>Ind_Summary_emi!R43</f>
        <v>13.950356406412769</v>
      </c>
      <c r="S126" s="216">
        <f>Ind_Summary_emi!S43</f>
        <v>17.412272800485081</v>
      </c>
      <c r="T126" s="216">
        <f>Ind_Summary_emi!T43</f>
        <v>18.238563715080691</v>
      </c>
      <c r="U126" s="216">
        <f>Ind_Summary_emi!U43</f>
        <v>17.560107516012579</v>
      </c>
      <c r="V126" s="216">
        <f>Ind_Summary_emi!V43</f>
        <v>17.057886345344428</v>
      </c>
      <c r="W126" s="216">
        <f>Ind_Summary_emi!W43</f>
        <v>20.152704865796899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183.1365354066607</v>
      </c>
      <c r="C128" s="205">
        <f t="shared" si="8"/>
        <v>168.88857273263929</v>
      </c>
      <c r="D128" s="205">
        <f t="shared" si="8"/>
        <v>179.70064628008276</v>
      </c>
      <c r="E128" s="205">
        <f t="shared" si="8"/>
        <v>164.64798749695649</v>
      </c>
      <c r="F128" s="205">
        <f t="shared" si="8"/>
        <v>152.49814868896155</v>
      </c>
      <c r="G128" s="205">
        <f t="shared" si="8"/>
        <v>160.27806716913915</v>
      </c>
      <c r="H128" s="205">
        <f t="shared" si="8"/>
        <v>144.81990096657725</v>
      </c>
      <c r="I128" s="205">
        <f t="shared" si="8"/>
        <v>128.26147553524365</v>
      </c>
      <c r="J128" s="205">
        <f t="shared" si="8"/>
        <v>116.85717442177805</v>
      </c>
      <c r="K128" s="205">
        <f t="shared" si="8"/>
        <v>147.55730464334698</v>
      </c>
      <c r="L128" s="205">
        <f t="shared" si="8"/>
        <v>152.67466021986311</v>
      </c>
      <c r="M128" s="205">
        <f t="shared" si="8"/>
        <v>140.67666700219254</v>
      </c>
      <c r="N128" s="205">
        <f t="shared" si="8"/>
        <v>144.80297645067611</v>
      </c>
      <c r="O128" s="205">
        <f t="shared" si="8"/>
        <v>132.68796626391403</v>
      </c>
      <c r="P128" s="205">
        <f t="shared" si="8"/>
        <v>124.25816235475328</v>
      </c>
      <c r="Q128" s="205">
        <f t="shared" si="8"/>
        <v>117.05183006195844</v>
      </c>
      <c r="R128" s="205">
        <f t="shared" si="8"/>
        <v>120.06961408441187</v>
      </c>
      <c r="S128" s="205">
        <f t="shared" si="8"/>
        <v>124.15352444700538</v>
      </c>
      <c r="T128" s="205">
        <f t="shared" si="8"/>
        <v>124.04665788396227</v>
      </c>
      <c r="U128" s="205">
        <f t="shared" si="8"/>
        <v>120.78280708721999</v>
      </c>
      <c r="V128" s="205">
        <f t="shared" si="8"/>
        <v>110.39989413141438</v>
      </c>
      <c r="W128" s="205">
        <f t="shared" si="8"/>
        <v>110.55250350854034</v>
      </c>
    </row>
    <row r="129" spans="1:23" ht="12" customHeight="1" x14ac:dyDescent="0.25">
      <c r="A129" s="12" t="s">
        <v>16</v>
      </c>
      <c r="B129" s="206" t="str">
        <f t="shared" ref="B129:W129" si="9">IF(B52=0,"",B52/B4*1000)</f>
        <v/>
      </c>
      <c r="C129" s="206" t="str">
        <f t="shared" si="9"/>
        <v/>
      </c>
      <c r="D129" s="206" t="str">
        <f t="shared" si="9"/>
        <v/>
      </c>
      <c r="E129" s="206" t="str">
        <f t="shared" si="9"/>
        <v/>
      </c>
      <c r="F129" s="206" t="str">
        <f t="shared" si="9"/>
        <v/>
      </c>
      <c r="G129" s="206" t="str">
        <f t="shared" si="9"/>
        <v/>
      </c>
      <c r="H129" s="206" t="str">
        <f t="shared" si="9"/>
        <v/>
      </c>
      <c r="I129" s="206" t="str">
        <f t="shared" si="9"/>
        <v/>
      </c>
      <c r="J129" s="206" t="str">
        <f t="shared" si="9"/>
        <v/>
      </c>
      <c r="K129" s="206" t="str">
        <f t="shared" si="9"/>
        <v/>
      </c>
      <c r="L129" s="206" t="str">
        <f t="shared" si="9"/>
        <v/>
      </c>
      <c r="M129" s="206" t="str">
        <f t="shared" si="9"/>
        <v/>
      </c>
      <c r="N129" s="206" t="str">
        <f t="shared" si="9"/>
        <v/>
      </c>
      <c r="O129" s="206" t="str">
        <f t="shared" si="9"/>
        <v/>
      </c>
      <c r="P129" s="206" t="str">
        <f t="shared" si="9"/>
        <v/>
      </c>
      <c r="Q129" s="206" t="str">
        <f t="shared" si="9"/>
        <v/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799.98232647542955</v>
      </c>
      <c r="C134" s="207">
        <f t="shared" si="14"/>
        <v>830.81349715469446</v>
      </c>
      <c r="D134" s="207">
        <f t="shared" si="14"/>
        <v>915.57363073230169</v>
      </c>
      <c r="E134" s="207">
        <f t="shared" si="14"/>
        <v>959.52170834810431</v>
      </c>
      <c r="F134" s="207">
        <f t="shared" si="14"/>
        <v>849.27484723559132</v>
      </c>
      <c r="G134" s="207">
        <f t="shared" si="14"/>
        <v>1027.2293647651725</v>
      </c>
      <c r="H134" s="207">
        <f t="shared" si="14"/>
        <v>819.94023095229534</v>
      </c>
      <c r="I134" s="207">
        <f t="shared" si="14"/>
        <v>618.16673612246768</v>
      </c>
      <c r="J134" s="207">
        <f t="shared" si="14"/>
        <v>503.75931226004775</v>
      </c>
      <c r="K134" s="207">
        <f t="shared" si="14"/>
        <v>784.32969356190608</v>
      </c>
      <c r="L134" s="207">
        <f t="shared" si="14"/>
        <v>647.32805923978651</v>
      </c>
      <c r="M134" s="207">
        <f t="shared" si="14"/>
        <v>574.48191501391261</v>
      </c>
      <c r="N134" s="207">
        <f t="shared" si="14"/>
        <v>627.0903929385255</v>
      </c>
      <c r="O134" s="207">
        <f t="shared" si="14"/>
        <v>729.69970663614185</v>
      </c>
      <c r="P134" s="207">
        <f t="shared" si="14"/>
        <v>788.8189902425521</v>
      </c>
      <c r="Q134" s="207">
        <f t="shared" si="14"/>
        <v>672.69979291051584</v>
      </c>
      <c r="R134" s="207">
        <f t="shared" si="14"/>
        <v>744.25856512028133</v>
      </c>
      <c r="S134" s="207">
        <f t="shared" si="14"/>
        <v>834.66238312910207</v>
      </c>
      <c r="T134" s="207">
        <f t="shared" si="14"/>
        <v>730.49355111146224</v>
      </c>
      <c r="U134" s="207">
        <f t="shared" si="14"/>
        <v>704.58260360522615</v>
      </c>
      <c r="V134" s="207">
        <f t="shared" si="14"/>
        <v>427.68133129441497</v>
      </c>
      <c r="W134" s="207">
        <f t="shared" si="14"/>
        <v>356.55088504515555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919.18923451988655</v>
      </c>
      <c r="C135" s="206">
        <f t="shared" si="15"/>
        <v>900.60337549848316</v>
      </c>
      <c r="D135" s="206">
        <f t="shared" si="15"/>
        <v>1013.0132490441939</v>
      </c>
      <c r="E135" s="206">
        <f t="shared" si="15"/>
        <v>1086.0595682143889</v>
      </c>
      <c r="F135" s="206">
        <f t="shared" si="15"/>
        <v>939.39412089699238</v>
      </c>
      <c r="G135" s="206">
        <f t="shared" si="15"/>
        <v>1118.1969038025752</v>
      </c>
      <c r="H135" s="206">
        <f t="shared" si="15"/>
        <v>878.06441253966545</v>
      </c>
      <c r="I135" s="206">
        <f t="shared" si="15"/>
        <v>642.71823534959583</v>
      </c>
      <c r="J135" s="206">
        <f t="shared" si="15"/>
        <v>539.10292725295574</v>
      </c>
      <c r="K135" s="206">
        <f t="shared" si="15"/>
        <v>919.43468783913772</v>
      </c>
      <c r="L135" s="206">
        <f t="shared" si="15"/>
        <v>696.55707061009514</v>
      </c>
      <c r="M135" s="206">
        <f t="shared" si="15"/>
        <v>610.69440958062296</v>
      </c>
      <c r="N135" s="206">
        <f t="shared" si="15"/>
        <v>687.1268651623102</v>
      </c>
      <c r="O135" s="206">
        <f t="shared" si="15"/>
        <v>928.41921819346828</v>
      </c>
      <c r="P135" s="206">
        <f t="shared" si="15"/>
        <v>969.35390284318362</v>
      </c>
      <c r="Q135" s="206">
        <f t="shared" si="15"/>
        <v>746.93226211204694</v>
      </c>
      <c r="R135" s="206">
        <f t="shared" si="15"/>
        <v>824.03917238098006</v>
      </c>
      <c r="S135" s="206">
        <f t="shared" si="15"/>
        <v>933.25180395284633</v>
      </c>
      <c r="T135" s="206">
        <f t="shared" si="15"/>
        <v>795.63860039868734</v>
      </c>
      <c r="U135" s="206">
        <f t="shared" si="15"/>
        <v>767.18965408630368</v>
      </c>
      <c r="V135" s="206">
        <f t="shared" si="15"/>
        <v>457.92851292307972</v>
      </c>
      <c r="W135" s="206">
        <f t="shared" si="15"/>
        <v>385.56701212968454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119.33325495949816</v>
      </c>
      <c r="C136" s="206">
        <f t="shared" si="16"/>
        <v>120.493886182117</v>
      </c>
      <c r="D136" s="206">
        <f t="shared" si="16"/>
        <v>140.83938020275218</v>
      </c>
      <c r="E136" s="206">
        <f t="shared" si="16"/>
        <v>146.69250973033206</v>
      </c>
      <c r="F136" s="206">
        <f t="shared" si="16"/>
        <v>128.49491867062716</v>
      </c>
      <c r="G136" s="206">
        <f t="shared" si="16"/>
        <v>162.1478995753848</v>
      </c>
      <c r="H136" s="206">
        <f t="shared" si="16"/>
        <v>131.31312874802381</v>
      </c>
      <c r="I136" s="206">
        <f t="shared" si="16"/>
        <v>94.7538969651022</v>
      </c>
      <c r="J136" s="206">
        <f t="shared" si="16"/>
        <v>76.890797200073763</v>
      </c>
      <c r="K136" s="206">
        <f t="shared" si="16"/>
        <v>162.00978629377312</v>
      </c>
      <c r="L136" s="206">
        <f t="shared" si="16"/>
        <v>87.694362882947502</v>
      </c>
      <c r="M136" s="206">
        <f t="shared" si="16"/>
        <v>76.027578036843693</v>
      </c>
      <c r="N136" s="206">
        <f t="shared" si="16"/>
        <v>87.037539586040708</v>
      </c>
      <c r="O136" s="206">
        <f t="shared" si="16"/>
        <v>128.62777744763545</v>
      </c>
      <c r="P136" s="206">
        <f t="shared" si="16"/>
        <v>119.30334627893275</v>
      </c>
      <c r="Q136" s="206">
        <f t="shared" si="16"/>
        <v>79.196070325612027</v>
      </c>
      <c r="R136" s="206">
        <f t="shared" si="16"/>
        <v>111.62328098271</v>
      </c>
      <c r="S136" s="206">
        <f t="shared" si="16"/>
        <v>136.43874366073473</v>
      </c>
      <c r="T136" s="206">
        <f t="shared" si="16"/>
        <v>119.23276570593848</v>
      </c>
      <c r="U136" s="206">
        <f t="shared" si="16"/>
        <v>112.70024922780489</v>
      </c>
      <c r="V136" s="206">
        <f t="shared" si="16"/>
        <v>62.511428517492988</v>
      </c>
      <c r="W136" s="206">
        <f t="shared" si="16"/>
        <v>51.732207573928569</v>
      </c>
    </row>
    <row r="137" spans="1:23" ht="12" customHeight="1" x14ac:dyDescent="0.25">
      <c r="A137" s="14" t="s">
        <v>48</v>
      </c>
      <c r="B137" s="206" t="str">
        <f t="shared" ref="B137:W137" si="17">IF(B64=0,"",B64/B12*1000)</f>
        <v/>
      </c>
      <c r="C137" s="206" t="str">
        <f t="shared" si="17"/>
        <v/>
      </c>
      <c r="D137" s="206" t="str">
        <f t="shared" si="17"/>
        <v/>
      </c>
      <c r="E137" s="206" t="str">
        <f t="shared" si="17"/>
        <v/>
      </c>
      <c r="F137" s="206" t="str">
        <f t="shared" si="17"/>
        <v/>
      </c>
      <c r="G137" s="206" t="str">
        <f t="shared" si="17"/>
        <v/>
      </c>
      <c r="H137" s="206" t="str">
        <f t="shared" si="17"/>
        <v/>
      </c>
      <c r="I137" s="206" t="str">
        <f t="shared" si="17"/>
        <v/>
      </c>
      <c r="J137" s="206" t="str">
        <f t="shared" si="17"/>
        <v/>
      </c>
      <c r="K137" s="206" t="str">
        <f t="shared" si="17"/>
        <v/>
      </c>
      <c r="L137" s="206" t="str">
        <f t="shared" si="17"/>
        <v/>
      </c>
      <c r="M137" s="206" t="str">
        <f t="shared" si="17"/>
        <v/>
      </c>
      <c r="N137" s="206" t="str">
        <f t="shared" si="17"/>
        <v/>
      </c>
      <c r="O137" s="206" t="str">
        <f t="shared" si="17"/>
        <v/>
      </c>
      <c r="P137" s="206" t="str">
        <f t="shared" si="17"/>
        <v/>
      </c>
      <c r="Q137" s="206" t="str">
        <f t="shared" si="17"/>
        <v/>
      </c>
      <c r="R137" s="206" t="str">
        <f t="shared" si="17"/>
        <v/>
      </c>
      <c r="S137" s="206" t="str">
        <f t="shared" si="17"/>
        <v/>
      </c>
      <c r="T137" s="206" t="str">
        <f t="shared" si="17"/>
        <v/>
      </c>
      <c r="U137" s="206" t="str">
        <f t="shared" si="17"/>
        <v/>
      </c>
      <c r="V137" s="206" t="str">
        <f t="shared" si="17"/>
        <v/>
      </c>
      <c r="W137" s="206" t="str">
        <f t="shared" si="17"/>
        <v/>
      </c>
    </row>
    <row r="138" spans="1:23" ht="12" customHeight="1" x14ac:dyDescent="0.25">
      <c r="A138" s="13" t="s">
        <v>22</v>
      </c>
      <c r="B138" s="207">
        <f t="shared" ref="B138:W138" si="18">IF(B65=0,"",B65/B13*1000)</f>
        <v>1172.5488652955892</v>
      </c>
      <c r="C138" s="207">
        <f t="shared" si="18"/>
        <v>1128.2830860862673</v>
      </c>
      <c r="D138" s="207">
        <f t="shared" si="18"/>
        <v>1106.0512453377746</v>
      </c>
      <c r="E138" s="207">
        <f t="shared" si="18"/>
        <v>910.18655429031764</v>
      </c>
      <c r="F138" s="207">
        <f t="shared" si="18"/>
        <v>848.6383017757496</v>
      </c>
      <c r="G138" s="207">
        <f t="shared" si="18"/>
        <v>764.45554944110017</v>
      </c>
      <c r="H138" s="207">
        <f t="shared" si="18"/>
        <v>698.53748733063026</v>
      </c>
      <c r="I138" s="207">
        <f t="shared" si="18"/>
        <v>678.67744169085859</v>
      </c>
      <c r="J138" s="207">
        <f t="shared" si="18"/>
        <v>644.88377980764392</v>
      </c>
      <c r="K138" s="207">
        <f t="shared" si="18"/>
        <v>787.10866244193494</v>
      </c>
      <c r="L138" s="207">
        <f t="shared" si="18"/>
        <v>783.72060686316945</v>
      </c>
      <c r="M138" s="207">
        <f t="shared" si="18"/>
        <v>766.50824768339248</v>
      </c>
      <c r="N138" s="207">
        <f t="shared" si="18"/>
        <v>815.58918241766435</v>
      </c>
      <c r="O138" s="207">
        <f t="shared" si="18"/>
        <v>773.1269189826254</v>
      </c>
      <c r="P138" s="207">
        <f t="shared" si="18"/>
        <v>657.63481753179167</v>
      </c>
      <c r="Q138" s="207">
        <f t="shared" si="18"/>
        <v>613.85428756934539</v>
      </c>
      <c r="R138" s="207">
        <f t="shared" si="18"/>
        <v>568.10281604066404</v>
      </c>
      <c r="S138" s="207">
        <f t="shared" si="18"/>
        <v>526.76320873086388</v>
      </c>
      <c r="T138" s="207">
        <f t="shared" si="18"/>
        <v>619.79852568439253</v>
      </c>
      <c r="U138" s="207">
        <f t="shared" si="18"/>
        <v>649.20413427945084</v>
      </c>
      <c r="V138" s="207">
        <f t="shared" si="18"/>
        <v>601.65249530156166</v>
      </c>
      <c r="W138" s="207">
        <f t="shared" si="18"/>
        <v>647.92629657593545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1344.1360543394148</v>
      </c>
      <c r="C139" s="206">
        <f t="shared" si="19"/>
        <v>1293.9980948658181</v>
      </c>
      <c r="D139" s="206">
        <f t="shared" si="19"/>
        <v>1190.4455404141602</v>
      </c>
      <c r="E139" s="206">
        <f t="shared" si="19"/>
        <v>1001.1581352120727</v>
      </c>
      <c r="F139" s="206">
        <f t="shared" si="19"/>
        <v>927.96424858351293</v>
      </c>
      <c r="G139" s="206">
        <f t="shared" si="19"/>
        <v>805.00536363853871</v>
      </c>
      <c r="H139" s="206">
        <f t="shared" si="19"/>
        <v>708.54992584082527</v>
      </c>
      <c r="I139" s="206">
        <f t="shared" si="19"/>
        <v>683.65889754796592</v>
      </c>
      <c r="J139" s="206">
        <f t="shared" si="19"/>
        <v>671.8081772615385</v>
      </c>
      <c r="K139" s="206">
        <f t="shared" si="19"/>
        <v>758.50206352378029</v>
      </c>
      <c r="L139" s="206">
        <f t="shared" si="19"/>
        <v>761.12423493133917</v>
      </c>
      <c r="M139" s="206">
        <f t="shared" si="19"/>
        <v>753.79842201043687</v>
      </c>
      <c r="N139" s="206">
        <f t="shared" si="19"/>
        <v>788.56108050515559</v>
      </c>
      <c r="O139" s="206">
        <f t="shared" si="19"/>
        <v>799.36517796903286</v>
      </c>
      <c r="P139" s="206">
        <f t="shared" si="19"/>
        <v>640.74542758466885</v>
      </c>
      <c r="Q139" s="206">
        <f t="shared" si="19"/>
        <v>738.18720709715421</v>
      </c>
      <c r="R139" s="206">
        <f t="shared" si="19"/>
        <v>692.58507860397981</v>
      </c>
      <c r="S139" s="206">
        <f t="shared" si="19"/>
        <v>612.97043853608568</v>
      </c>
      <c r="T139" s="206">
        <f t="shared" si="19"/>
        <v>778.7826415653368</v>
      </c>
      <c r="U139" s="206">
        <f t="shared" si="19"/>
        <v>1042.4364792908777</v>
      </c>
      <c r="V139" s="206">
        <f t="shared" si="19"/>
        <v>869.97574042590429</v>
      </c>
      <c r="W139" s="206">
        <f t="shared" si="19"/>
        <v>946.33233125572201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1613.7912696099318</v>
      </c>
      <c r="C140" s="206">
        <f t="shared" si="20"/>
        <v>1460.2993330128841</v>
      </c>
      <c r="D140" s="206">
        <f t="shared" si="20"/>
        <v>1396.7668483082361</v>
      </c>
      <c r="E140" s="206">
        <f t="shared" si="20"/>
        <v>1174.6732174676508</v>
      </c>
      <c r="F140" s="206">
        <f t="shared" si="20"/>
        <v>1133.3143138483154</v>
      </c>
      <c r="G140" s="206">
        <f t="shared" si="20"/>
        <v>978.20013043548693</v>
      </c>
      <c r="H140" s="206">
        <f t="shared" si="20"/>
        <v>870.61528206688354</v>
      </c>
      <c r="I140" s="206">
        <f t="shared" si="20"/>
        <v>843.04518832355086</v>
      </c>
      <c r="J140" s="206">
        <f t="shared" si="20"/>
        <v>828.43162481772447</v>
      </c>
      <c r="K140" s="206">
        <f t="shared" si="20"/>
        <v>1106.7803073868306</v>
      </c>
      <c r="L140" s="206">
        <f t="shared" si="20"/>
        <v>1446.8715744945976</v>
      </c>
      <c r="M140" s="206">
        <f t="shared" si="20"/>
        <v>1385.4775608541806</v>
      </c>
      <c r="N140" s="206">
        <f t="shared" si="20"/>
        <v>1513.205227139088</v>
      </c>
      <c r="O140" s="206">
        <f t="shared" si="20"/>
        <v>1011.5168458096186</v>
      </c>
      <c r="P140" s="206">
        <f t="shared" si="20"/>
        <v>863.09614573851718</v>
      </c>
      <c r="Q140" s="206">
        <f t="shared" si="20"/>
        <v>559.84393363986408</v>
      </c>
      <c r="R140" s="206">
        <f t="shared" si="20"/>
        <v>429.54921053761603</v>
      </c>
      <c r="S140" s="206">
        <f t="shared" si="20"/>
        <v>285.60247348027536</v>
      </c>
      <c r="T140" s="206">
        <f t="shared" si="20"/>
        <v>343.17953067060478</v>
      </c>
      <c r="U140" s="206">
        <f t="shared" si="20"/>
        <v>312.19402691228316</v>
      </c>
      <c r="V140" s="206">
        <f t="shared" si="20"/>
        <v>336.80063862191827</v>
      </c>
      <c r="W140" s="206">
        <f t="shared" si="20"/>
        <v>353.74605434006673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569.19380329114404</v>
      </c>
      <c r="C141" s="206">
        <f t="shared" si="21"/>
        <v>541.58894439895892</v>
      </c>
      <c r="D141" s="206">
        <f t="shared" si="21"/>
        <v>511.93037504334882</v>
      </c>
      <c r="E141" s="206">
        <f t="shared" si="21"/>
        <v>425.4039702837174</v>
      </c>
      <c r="F141" s="206">
        <f t="shared" si="21"/>
        <v>399.53275214244144</v>
      </c>
      <c r="G141" s="206">
        <f t="shared" si="21"/>
        <v>344.75593669281903</v>
      </c>
      <c r="H141" s="206">
        <f t="shared" si="21"/>
        <v>330.10159127505312</v>
      </c>
      <c r="I141" s="206">
        <f t="shared" si="21"/>
        <v>314.05457426326615</v>
      </c>
      <c r="J141" s="206">
        <f t="shared" si="21"/>
        <v>311.04784575103218</v>
      </c>
      <c r="K141" s="206">
        <f t="shared" si="21"/>
        <v>349.93639140966991</v>
      </c>
      <c r="L141" s="206">
        <f t="shared" si="21"/>
        <v>304.16033838783721</v>
      </c>
      <c r="M141" s="206">
        <f t="shared" si="21"/>
        <v>311.40560568791864</v>
      </c>
      <c r="N141" s="206">
        <f t="shared" si="21"/>
        <v>352.68362536937997</v>
      </c>
      <c r="O141" s="206">
        <f t="shared" si="21"/>
        <v>359.19798224160013</v>
      </c>
      <c r="P141" s="206">
        <f t="shared" si="21"/>
        <v>427.23141278799204</v>
      </c>
      <c r="Q141" s="206">
        <f t="shared" si="21"/>
        <v>308.12167863638439</v>
      </c>
      <c r="R141" s="206">
        <f t="shared" si="21"/>
        <v>297.04913949117042</v>
      </c>
      <c r="S141" s="206">
        <f t="shared" si="21"/>
        <v>348.10714257825185</v>
      </c>
      <c r="T141" s="206">
        <f t="shared" si="21"/>
        <v>375.07676691667155</v>
      </c>
      <c r="U141" s="206">
        <f t="shared" si="21"/>
        <v>283.48167620602516</v>
      </c>
      <c r="V141" s="206">
        <f t="shared" si="21"/>
        <v>220.58773565030401</v>
      </c>
      <c r="W141" s="206">
        <f t="shared" si="21"/>
        <v>247.94996283436646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327.61693239134485</v>
      </c>
      <c r="C142" s="207">
        <f t="shared" si="22"/>
        <v>351.77734167122628</v>
      </c>
      <c r="D142" s="207">
        <f t="shared" si="22"/>
        <v>261.80051650537808</v>
      </c>
      <c r="E142" s="207">
        <f t="shared" si="22"/>
        <v>195.05815288851119</v>
      </c>
      <c r="F142" s="207">
        <f t="shared" si="22"/>
        <v>133.98112909263864</v>
      </c>
      <c r="G142" s="207">
        <f t="shared" si="22"/>
        <v>147.36460308719776</v>
      </c>
      <c r="H142" s="207">
        <f t="shared" si="22"/>
        <v>134.95087376861002</v>
      </c>
      <c r="I142" s="207">
        <f t="shared" si="22"/>
        <v>145.10462617747132</v>
      </c>
      <c r="J142" s="207">
        <f t="shared" si="22"/>
        <v>114.65362417818463</v>
      </c>
      <c r="K142" s="207">
        <f t="shared" si="22"/>
        <v>192.13530234342832</v>
      </c>
      <c r="L142" s="207">
        <f t="shared" si="22"/>
        <v>247.89441118167676</v>
      </c>
      <c r="M142" s="207">
        <f t="shared" si="22"/>
        <v>173.12225714247538</v>
      </c>
      <c r="N142" s="207">
        <f t="shared" si="22"/>
        <v>118.88520026669283</v>
      </c>
      <c r="O142" s="207">
        <f t="shared" si="22"/>
        <v>122.62225167669827</v>
      </c>
      <c r="P142" s="207">
        <f t="shared" si="22"/>
        <v>96.959637139229358</v>
      </c>
      <c r="Q142" s="207">
        <f t="shared" si="22"/>
        <v>87.880235803599874</v>
      </c>
      <c r="R142" s="207">
        <f t="shared" si="22"/>
        <v>98.423911904825488</v>
      </c>
      <c r="S142" s="207">
        <f t="shared" si="22"/>
        <v>114.46721529893463</v>
      </c>
      <c r="T142" s="207">
        <f t="shared" si="22"/>
        <v>158.49884301526146</v>
      </c>
      <c r="U142" s="207">
        <f t="shared" si="22"/>
        <v>157.84925821804089</v>
      </c>
      <c r="V142" s="207">
        <f t="shared" si="22"/>
        <v>152.92191052454291</v>
      </c>
      <c r="W142" s="207">
        <f t="shared" si="22"/>
        <v>159.72007519860304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>
        <f t="shared" ref="B144:W144" si="24">IF(B71=0,"",B71/B19*1000)</f>
        <v>590.68770676218969</v>
      </c>
      <c r="C144" s="206">
        <f t="shared" si="24"/>
        <v>588.33460770804493</v>
      </c>
      <c r="D144" s="206">
        <f t="shared" si="24"/>
        <v>405.90716097501797</v>
      </c>
      <c r="E144" s="206">
        <f t="shared" si="24"/>
        <v>358.30608765672906</v>
      </c>
      <c r="F144" s="206">
        <f t="shared" si="24"/>
        <v>215.8087187077453</v>
      </c>
      <c r="G144" s="206">
        <f t="shared" si="24"/>
        <v>245.7457603017574</v>
      </c>
      <c r="H144" s="206">
        <f t="shared" si="24"/>
        <v>267.90583909627992</v>
      </c>
      <c r="I144" s="206">
        <f t="shared" si="24"/>
        <v>275.23752559870672</v>
      </c>
      <c r="J144" s="206">
        <f t="shared" si="24"/>
        <v>235.69639712769319</v>
      </c>
      <c r="K144" s="206">
        <f t="shared" si="24"/>
        <v>353.033310540012</v>
      </c>
      <c r="L144" s="206">
        <f t="shared" si="24"/>
        <v>391.2998328694739</v>
      </c>
      <c r="M144" s="206">
        <f t="shared" si="24"/>
        <v>285.32950030000438</v>
      </c>
      <c r="N144" s="206">
        <f t="shared" si="24"/>
        <v>201.98623388961798</v>
      </c>
      <c r="O144" s="206">
        <f t="shared" si="24"/>
        <v>196.31036025929998</v>
      </c>
      <c r="P144" s="206">
        <f t="shared" si="24"/>
        <v>147.01545058486727</v>
      </c>
      <c r="Q144" s="206">
        <f t="shared" si="24"/>
        <v>128.03871255153064</v>
      </c>
      <c r="R144" s="206">
        <f t="shared" si="24"/>
        <v>144.23400391742717</v>
      </c>
      <c r="S144" s="206">
        <f t="shared" si="24"/>
        <v>163.75760389399338</v>
      </c>
      <c r="T144" s="206">
        <f t="shared" si="24"/>
        <v>227.3499112942693</v>
      </c>
      <c r="U144" s="206">
        <f t="shared" si="24"/>
        <v>230.21726393853928</v>
      </c>
      <c r="V144" s="206">
        <f t="shared" si="24"/>
        <v>218.08507729763082</v>
      </c>
      <c r="W144" s="206">
        <f t="shared" si="24"/>
        <v>222.69071947651796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84.129590355798626</v>
      </c>
      <c r="C145" s="206">
        <f t="shared" si="25"/>
        <v>97.366697065591325</v>
      </c>
      <c r="D145" s="206">
        <f t="shared" si="25"/>
        <v>79.162683674871886</v>
      </c>
      <c r="E145" s="206">
        <f t="shared" si="25"/>
        <v>49.247382423344213</v>
      </c>
      <c r="F145" s="206">
        <f t="shared" si="25"/>
        <v>38.677964203615552</v>
      </c>
      <c r="G145" s="206">
        <f t="shared" si="25"/>
        <v>40.916541716007487</v>
      </c>
      <c r="H145" s="206">
        <f t="shared" si="25"/>
        <v>31.940720451676508</v>
      </c>
      <c r="I145" s="206">
        <f t="shared" si="25"/>
        <v>35.630324539357062</v>
      </c>
      <c r="J145" s="206">
        <f t="shared" si="25"/>
        <v>26.434161731200522</v>
      </c>
      <c r="K145" s="206">
        <f t="shared" si="25"/>
        <v>48.497623016268562</v>
      </c>
      <c r="L145" s="206">
        <f t="shared" si="25"/>
        <v>73.306836646702749</v>
      </c>
      <c r="M145" s="206">
        <f t="shared" si="25"/>
        <v>48.690487051043739</v>
      </c>
      <c r="N145" s="206">
        <f t="shared" si="25"/>
        <v>32.361979555954917</v>
      </c>
      <c r="O145" s="206">
        <f t="shared" si="25"/>
        <v>35.653146779790355</v>
      </c>
      <c r="P145" s="206">
        <f t="shared" si="25"/>
        <v>30.180973105521698</v>
      </c>
      <c r="Q145" s="206">
        <f t="shared" si="25"/>
        <v>33.818407636120398</v>
      </c>
      <c r="R145" s="206">
        <f t="shared" si="25"/>
        <v>32.030944448773752</v>
      </c>
      <c r="S145" s="206">
        <f t="shared" si="25"/>
        <v>32.126404104257098</v>
      </c>
      <c r="T145" s="206">
        <f t="shared" si="25"/>
        <v>36.120428484039422</v>
      </c>
      <c r="U145" s="206">
        <f t="shared" si="25"/>
        <v>36.980378607180263</v>
      </c>
      <c r="V145" s="206">
        <f t="shared" si="25"/>
        <v>37.66363297972552</v>
      </c>
      <c r="W145" s="206">
        <f t="shared" si="25"/>
        <v>40.995130549074432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198.34876642136496</v>
      </c>
      <c r="C146" s="208">
        <f t="shared" si="26"/>
        <v>169.04857208640826</v>
      </c>
      <c r="D146" s="208">
        <f t="shared" si="26"/>
        <v>191.38343142156384</v>
      </c>
      <c r="E146" s="208">
        <f t="shared" si="26"/>
        <v>184.47409970328405</v>
      </c>
      <c r="F146" s="208">
        <f t="shared" si="26"/>
        <v>169.54072049756104</v>
      </c>
      <c r="G146" s="208">
        <f t="shared" si="26"/>
        <v>169.39425933174678</v>
      </c>
      <c r="H146" s="208">
        <f t="shared" si="26"/>
        <v>171.85201124039611</v>
      </c>
      <c r="I146" s="208">
        <f t="shared" si="26"/>
        <v>163.00040931815141</v>
      </c>
      <c r="J146" s="208">
        <f t="shared" si="26"/>
        <v>152.97088158727425</v>
      </c>
      <c r="K146" s="208">
        <f t="shared" si="26"/>
        <v>131.21265990058302</v>
      </c>
      <c r="L146" s="208">
        <f t="shared" si="26"/>
        <v>137.30309291283547</v>
      </c>
      <c r="M146" s="208">
        <f t="shared" si="26"/>
        <v>136.50245934386766</v>
      </c>
      <c r="N146" s="208">
        <f t="shared" si="26"/>
        <v>133.94865820607984</v>
      </c>
      <c r="O146" s="208">
        <f t="shared" si="26"/>
        <v>129.13494472825721</v>
      </c>
      <c r="P146" s="208">
        <f t="shared" si="26"/>
        <v>125.42327643147399</v>
      </c>
      <c r="Q146" s="208">
        <f t="shared" si="26"/>
        <v>128.66362477414432</v>
      </c>
      <c r="R146" s="208">
        <f t="shared" si="26"/>
        <v>134.64650114471709</v>
      </c>
      <c r="S146" s="208">
        <f t="shared" si="26"/>
        <v>134.69695917965234</v>
      </c>
      <c r="T146" s="208">
        <f t="shared" si="26"/>
        <v>136.53383327986333</v>
      </c>
      <c r="U146" s="208">
        <f t="shared" si="26"/>
        <v>125.55257301925124</v>
      </c>
      <c r="V146" s="208">
        <f t="shared" si="26"/>
        <v>132.77434586703737</v>
      </c>
      <c r="W146" s="208">
        <f t="shared" si="26"/>
        <v>141.88307313575126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88.426908358212245</v>
      </c>
      <c r="C147" s="206">
        <f t="shared" si="27"/>
        <v>107.55812132940731</v>
      </c>
      <c r="D147" s="206">
        <f t="shared" si="27"/>
        <v>124.47503065670932</v>
      </c>
      <c r="E147" s="206">
        <f t="shared" si="27"/>
        <v>72.628152074910759</v>
      </c>
      <c r="F147" s="206">
        <f t="shared" si="27"/>
        <v>59.184954858125536</v>
      </c>
      <c r="G147" s="206">
        <f t="shared" si="27"/>
        <v>48.539471016978602</v>
      </c>
      <c r="H147" s="206">
        <f t="shared" si="27"/>
        <v>45.64070336024777</v>
      </c>
      <c r="I147" s="206">
        <f t="shared" si="27"/>
        <v>48.508410694827148</v>
      </c>
      <c r="J147" s="206">
        <f t="shared" si="27"/>
        <v>32.144238215306572</v>
      </c>
      <c r="K147" s="206">
        <f t="shared" si="27"/>
        <v>44.235620310165217</v>
      </c>
      <c r="L147" s="206">
        <f t="shared" si="27"/>
        <v>35.889684192062525</v>
      </c>
      <c r="M147" s="206">
        <f t="shared" si="27"/>
        <v>26.321127685681173</v>
      </c>
      <c r="N147" s="206">
        <f t="shared" si="27"/>
        <v>19.868861816941916</v>
      </c>
      <c r="O147" s="206">
        <f t="shared" si="27"/>
        <v>18.453942806423871</v>
      </c>
      <c r="P147" s="206">
        <f t="shared" si="27"/>
        <v>21.668167037566398</v>
      </c>
      <c r="Q147" s="206">
        <f t="shared" si="27"/>
        <v>20.785331118857794</v>
      </c>
      <c r="R147" s="206">
        <f t="shared" si="27"/>
        <v>18.790429435909086</v>
      </c>
      <c r="S147" s="206">
        <f t="shared" si="27"/>
        <v>15.70921704516716</v>
      </c>
      <c r="T147" s="206">
        <f t="shared" si="27"/>
        <v>19.935079395651165</v>
      </c>
      <c r="U147" s="206">
        <f t="shared" si="27"/>
        <v>15.265813231855651</v>
      </c>
      <c r="V147" s="206">
        <f t="shared" si="27"/>
        <v>23.859833365774694</v>
      </c>
      <c r="W147" s="206">
        <f t="shared" si="27"/>
        <v>23.297527916740048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170.29013557075646</v>
      </c>
      <c r="C148" s="206">
        <f t="shared" si="28"/>
        <v>157.33170539692463</v>
      </c>
      <c r="D148" s="206">
        <f t="shared" si="28"/>
        <v>154.51165741305195</v>
      </c>
      <c r="E148" s="206">
        <f t="shared" si="28"/>
        <v>130.89794408839171</v>
      </c>
      <c r="F148" s="206">
        <f t="shared" si="28"/>
        <v>121.57870134285326</v>
      </c>
      <c r="G148" s="206">
        <f t="shared" si="28"/>
        <v>111.32233344962761</v>
      </c>
      <c r="H148" s="206">
        <f t="shared" si="28"/>
        <v>71.964709348632837</v>
      </c>
      <c r="I148" s="206">
        <f t="shared" si="28"/>
        <v>44.212196927145058</v>
      </c>
      <c r="J148" s="206">
        <f t="shared" si="28"/>
        <v>35.493805805462877</v>
      </c>
      <c r="K148" s="206">
        <f t="shared" si="28"/>
        <v>32.992334207033075</v>
      </c>
      <c r="L148" s="206">
        <f t="shared" si="28"/>
        <v>34.325822904223401</v>
      </c>
      <c r="M148" s="206">
        <f t="shared" si="28"/>
        <v>31.44918586092798</v>
      </c>
      <c r="N148" s="206">
        <f t="shared" si="28"/>
        <v>37.172442433344735</v>
      </c>
      <c r="O148" s="206">
        <f t="shared" si="28"/>
        <v>31.60975577868528</v>
      </c>
      <c r="P148" s="206">
        <f t="shared" si="28"/>
        <v>30.493337826218308</v>
      </c>
      <c r="Q148" s="206">
        <f t="shared" si="28"/>
        <v>29.532988169744147</v>
      </c>
      <c r="R148" s="206">
        <f t="shared" si="28"/>
        <v>33.770320208333857</v>
      </c>
      <c r="S148" s="206">
        <f t="shared" si="28"/>
        <v>35.103831521973738</v>
      </c>
      <c r="T148" s="206">
        <f t="shared" si="28"/>
        <v>34.891674865974998</v>
      </c>
      <c r="U148" s="206">
        <f t="shared" si="28"/>
        <v>38.899781843098204</v>
      </c>
      <c r="V148" s="206">
        <f t="shared" si="28"/>
        <v>31.468400291120599</v>
      </c>
      <c r="W148" s="206">
        <f t="shared" si="28"/>
        <v>30.42091917864709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101.87077002617694</v>
      </c>
      <c r="C149" s="206">
        <f t="shared" si="29"/>
        <v>95.418379613851329</v>
      </c>
      <c r="D149" s="206">
        <f t="shared" si="29"/>
        <v>108.45135098459079</v>
      </c>
      <c r="E149" s="206">
        <f t="shared" si="29"/>
        <v>116.09610572678427</v>
      </c>
      <c r="F149" s="206">
        <f t="shared" si="29"/>
        <v>104.66398482353893</v>
      </c>
      <c r="G149" s="206">
        <f t="shared" si="29"/>
        <v>106.66660289702867</v>
      </c>
      <c r="H149" s="206">
        <f t="shared" si="29"/>
        <v>116.11760818056162</v>
      </c>
      <c r="I149" s="206">
        <f t="shared" si="29"/>
        <v>99.767881784661697</v>
      </c>
      <c r="J149" s="206">
        <f t="shared" si="29"/>
        <v>75.766224303338831</v>
      </c>
      <c r="K149" s="206">
        <f t="shared" si="29"/>
        <v>99.557503990553101</v>
      </c>
      <c r="L149" s="206">
        <f t="shared" si="29"/>
        <v>84.46167878562612</v>
      </c>
      <c r="M149" s="206">
        <f t="shared" si="29"/>
        <v>67.793513290970822</v>
      </c>
      <c r="N149" s="206">
        <f t="shared" si="29"/>
        <v>63.731007781104715</v>
      </c>
      <c r="O149" s="206">
        <f t="shared" si="29"/>
        <v>62.967772783177502</v>
      </c>
      <c r="P149" s="206">
        <f t="shared" si="29"/>
        <v>55.204897729132611</v>
      </c>
      <c r="Q149" s="206">
        <f t="shared" si="29"/>
        <v>61.538715432318916</v>
      </c>
      <c r="R149" s="206">
        <f t="shared" si="29"/>
        <v>65.861705039578041</v>
      </c>
      <c r="S149" s="206">
        <f t="shared" si="29"/>
        <v>61.726157246972299</v>
      </c>
      <c r="T149" s="206">
        <f t="shared" si="29"/>
        <v>71.234027123376649</v>
      </c>
      <c r="U149" s="206">
        <f t="shared" si="29"/>
        <v>68.474947504145902</v>
      </c>
      <c r="V149" s="206">
        <f t="shared" si="29"/>
        <v>64.869173031182214</v>
      </c>
      <c r="W149" s="206">
        <f t="shared" si="29"/>
        <v>82.138132593552598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153.37920231314266</v>
      </c>
      <c r="C150" s="206">
        <f t="shared" si="30"/>
        <v>175.76673720865477</v>
      </c>
      <c r="D150" s="206">
        <f t="shared" si="30"/>
        <v>288.13433644981876</v>
      </c>
      <c r="E150" s="206">
        <f t="shared" si="30"/>
        <v>281.23803686564349</v>
      </c>
      <c r="F150" s="206">
        <f t="shared" si="30"/>
        <v>263.97203107080281</v>
      </c>
      <c r="G150" s="206">
        <f t="shared" si="30"/>
        <v>261.82083001800959</v>
      </c>
      <c r="H150" s="206">
        <f t="shared" si="30"/>
        <v>248.54884949552667</v>
      </c>
      <c r="I150" s="206">
        <f t="shared" si="30"/>
        <v>261.42426101712283</v>
      </c>
      <c r="J150" s="206">
        <f t="shared" si="30"/>
        <v>313.02431134785985</v>
      </c>
      <c r="K150" s="206">
        <f t="shared" si="30"/>
        <v>257.04313827857544</v>
      </c>
      <c r="L150" s="206">
        <f t="shared" si="30"/>
        <v>259.29631945536607</v>
      </c>
      <c r="M150" s="206">
        <f t="shared" si="30"/>
        <v>194.92167965820818</v>
      </c>
      <c r="N150" s="206">
        <f t="shared" si="30"/>
        <v>241.44915634889043</v>
      </c>
      <c r="O150" s="206">
        <f t="shared" si="30"/>
        <v>211.61515988000525</v>
      </c>
      <c r="P150" s="206">
        <f t="shared" si="30"/>
        <v>179.12947881098316</v>
      </c>
      <c r="Q150" s="206">
        <f t="shared" si="30"/>
        <v>182.05216270814734</v>
      </c>
      <c r="R150" s="206">
        <f t="shared" si="30"/>
        <v>208.84104065464348</v>
      </c>
      <c r="S150" s="206">
        <f t="shared" si="30"/>
        <v>197.89046001804303</v>
      </c>
      <c r="T150" s="206">
        <f t="shared" si="30"/>
        <v>183.86624776399833</v>
      </c>
      <c r="U150" s="206">
        <f t="shared" si="30"/>
        <v>187.18583580801788</v>
      </c>
      <c r="V150" s="206">
        <f t="shared" si="30"/>
        <v>221.07196145377341</v>
      </c>
      <c r="W150" s="206">
        <f t="shared" si="30"/>
        <v>195.87477110730703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45.611431991831147</v>
      </c>
      <c r="C151" s="209">
        <f t="shared" si="31"/>
        <v>42.393307987085286</v>
      </c>
      <c r="D151" s="209">
        <f t="shared" si="31"/>
        <v>43.774629018918148</v>
      </c>
      <c r="E151" s="209">
        <f t="shared" si="31"/>
        <v>40.347943955297396</v>
      </c>
      <c r="F151" s="209">
        <f t="shared" si="31"/>
        <v>40.201380240987291</v>
      </c>
      <c r="G151" s="209">
        <f t="shared" si="31"/>
        <v>38.557564780378151</v>
      </c>
      <c r="H151" s="209">
        <f t="shared" si="31"/>
        <v>31.385592275760509</v>
      </c>
      <c r="I151" s="209">
        <f t="shared" si="31"/>
        <v>25.946258363814824</v>
      </c>
      <c r="J151" s="209">
        <f t="shared" si="31"/>
        <v>24.791766522824528</v>
      </c>
      <c r="K151" s="209">
        <f t="shared" si="31"/>
        <v>30.729973898480118</v>
      </c>
      <c r="L151" s="209">
        <f t="shared" si="31"/>
        <v>35.232002942885352</v>
      </c>
      <c r="M151" s="209">
        <f t="shared" si="31"/>
        <v>34.25457112865552</v>
      </c>
      <c r="N151" s="209">
        <f t="shared" si="31"/>
        <v>34.385386462057696</v>
      </c>
      <c r="O151" s="209">
        <f t="shared" si="31"/>
        <v>30.744195562980433</v>
      </c>
      <c r="P151" s="209">
        <f t="shared" si="31"/>
        <v>28.218302467604136</v>
      </c>
      <c r="Q151" s="209">
        <f t="shared" si="31"/>
        <v>31.029526864651544</v>
      </c>
      <c r="R151" s="209">
        <f t="shared" si="31"/>
        <v>31.214695822725783</v>
      </c>
      <c r="S151" s="209">
        <f t="shared" si="31"/>
        <v>31.338808597049532</v>
      </c>
      <c r="T151" s="209">
        <f t="shared" si="31"/>
        <v>31.125251610283009</v>
      </c>
      <c r="U151" s="209">
        <f t="shared" si="31"/>
        <v>30.310169309835132</v>
      </c>
      <c r="V151" s="209">
        <f t="shared" si="31"/>
        <v>30.884032072960437</v>
      </c>
      <c r="W151" s="209">
        <f t="shared" si="31"/>
        <v>30.53820550904527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3.1822396688420853</v>
      </c>
      <c r="C153" s="217">
        <f t="shared" si="32"/>
        <v>3.2734779858539196</v>
      </c>
      <c r="D153" s="217">
        <f t="shared" si="32"/>
        <v>3.0558574641560501</v>
      </c>
      <c r="E153" s="217">
        <f t="shared" si="32"/>
        <v>2.9252881478483199</v>
      </c>
      <c r="F153" s="217">
        <f t="shared" si="32"/>
        <v>2.9011601968106571</v>
      </c>
      <c r="G153" s="217">
        <f t="shared" si="32"/>
        <v>2.6246977667121305</v>
      </c>
      <c r="H153" s="217">
        <f t="shared" si="32"/>
        <v>2.9223670811331774</v>
      </c>
      <c r="I153" s="217">
        <f t="shared" si="32"/>
        <v>3.7709039204590478</v>
      </c>
      <c r="J153" s="217">
        <f t="shared" si="32"/>
        <v>3.6042217439753106</v>
      </c>
      <c r="K153" s="217">
        <f t="shared" si="32"/>
        <v>2.7460927690679626</v>
      </c>
      <c r="L153" s="217">
        <f t="shared" si="32"/>
        <v>2.652317222924331</v>
      </c>
      <c r="M153" s="217">
        <f t="shared" si="32"/>
        <v>3.5171689489203715</v>
      </c>
      <c r="N153" s="217">
        <f t="shared" si="32"/>
        <v>3.5331412737630146</v>
      </c>
      <c r="O153" s="217">
        <f t="shared" si="32"/>
        <v>3.3123123136113133</v>
      </c>
      <c r="P153" s="217">
        <f t="shared" si="32"/>
        <v>3.3069641725624912</v>
      </c>
      <c r="Q153" s="217">
        <f t="shared" si="32"/>
        <v>3.6245609571343169</v>
      </c>
      <c r="R153" s="217">
        <f t="shared" si="32"/>
        <v>3.3261298438170934</v>
      </c>
      <c r="S153" s="217">
        <f t="shared" si="32"/>
        <v>3.3026902537222558</v>
      </c>
      <c r="T153" s="217">
        <f t="shared" si="32"/>
        <v>3.0623358979610278</v>
      </c>
      <c r="U153" s="217">
        <f t="shared" si="32"/>
        <v>3.277954900699807</v>
      </c>
      <c r="V153" s="217">
        <f t="shared" si="32"/>
        <v>3.315235554416005</v>
      </c>
      <c r="W153" s="217">
        <f t="shared" si="32"/>
        <v>3.0196988164372378</v>
      </c>
    </row>
    <row r="154" spans="1:23" ht="12" customHeight="1" x14ac:dyDescent="0.25">
      <c r="A154" s="25" t="s">
        <v>16</v>
      </c>
      <c r="B154" s="218" t="str">
        <f>ISI!B65</f>
        <v/>
      </c>
      <c r="C154" s="218" t="str">
        <f>ISI!C65</f>
        <v/>
      </c>
      <c r="D154" s="218" t="str">
        <f>ISI!D65</f>
        <v/>
      </c>
      <c r="E154" s="218" t="str">
        <f>ISI!E65</f>
        <v/>
      </c>
      <c r="F154" s="218" t="str">
        <f>ISI!F65</f>
        <v/>
      </c>
      <c r="G154" s="218" t="str">
        <f>ISI!G65</f>
        <v/>
      </c>
      <c r="H154" s="218" t="str">
        <f>ISI!H65</f>
        <v/>
      </c>
      <c r="I154" s="218" t="str">
        <f>ISI!I65</f>
        <v/>
      </c>
      <c r="J154" s="218" t="str">
        <f>ISI!J65</f>
        <v/>
      </c>
      <c r="K154" s="218" t="str">
        <f>ISI!K65</f>
        <v/>
      </c>
      <c r="L154" s="218" t="str">
        <f>ISI!L65</f>
        <v/>
      </c>
      <c r="M154" s="218" t="str">
        <f>ISI!M65</f>
        <v/>
      </c>
      <c r="N154" s="218" t="str">
        <f>ISI!N65</f>
        <v/>
      </c>
      <c r="O154" s="218" t="str">
        <f>ISI!O65</f>
        <v/>
      </c>
      <c r="P154" s="218" t="str">
        <f>ISI!P65</f>
        <v/>
      </c>
      <c r="Q154" s="218" t="str">
        <f>ISI!Q65</f>
        <v/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 t="str">
        <f>ISI!B67</f>
        <v/>
      </c>
      <c r="C156" s="219" t="str">
        <f>ISI!C67</f>
        <v/>
      </c>
      <c r="D156" s="219" t="str">
        <f>ISI!D67</f>
        <v/>
      </c>
      <c r="E156" s="219" t="str">
        <f>ISI!E67</f>
        <v/>
      </c>
      <c r="F156" s="219" t="str">
        <f>ISI!F67</f>
        <v/>
      </c>
      <c r="G156" s="219" t="str">
        <f>ISI!G67</f>
        <v/>
      </c>
      <c r="H156" s="219" t="str">
        <f>ISI!H67</f>
        <v/>
      </c>
      <c r="I156" s="219" t="str">
        <f>ISI!I67</f>
        <v/>
      </c>
      <c r="J156" s="219" t="str">
        <f>ISI!J67</f>
        <v/>
      </c>
      <c r="K156" s="219" t="str">
        <f>ISI!K67</f>
        <v/>
      </c>
      <c r="L156" s="219" t="str">
        <f>ISI!L67</f>
        <v/>
      </c>
      <c r="M156" s="219" t="str">
        <f>ISI!M67</f>
        <v/>
      </c>
      <c r="N156" s="219" t="str">
        <f>ISI!N67</f>
        <v/>
      </c>
      <c r="O156" s="219" t="str">
        <f>ISI!O67</f>
        <v/>
      </c>
      <c r="P156" s="219" t="str">
        <f>ISI!P67</f>
        <v/>
      </c>
      <c r="Q156" s="219" t="str">
        <f>ISI!Q67</f>
        <v/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6.5376071319524529</v>
      </c>
      <c r="C163" s="220">
        <f>CHI!C100</f>
        <v>7.7650396953811658</v>
      </c>
      <c r="D163" s="220">
        <f>CHI!D100</f>
        <v>6.8846248692426224</v>
      </c>
      <c r="E163" s="220">
        <f>CHI!E100</f>
        <v>6.207195527766503</v>
      </c>
      <c r="F163" s="220">
        <f>CHI!F100</f>
        <v>5.6704918811350717</v>
      </c>
      <c r="G163" s="220">
        <f>CHI!G100</f>
        <v>3.7714743152751544</v>
      </c>
      <c r="H163" s="220">
        <f>CHI!H100</f>
        <v>4.0532092442648162</v>
      </c>
      <c r="I163" s="220">
        <f>CHI!I100</f>
        <v>6.6617036734652961</v>
      </c>
      <c r="J163" s="220">
        <f>CHI!J100</f>
        <v>5.8731232657763082</v>
      </c>
      <c r="K163" s="220">
        <f>CHI!K100</f>
        <v>3.6257132508105299</v>
      </c>
      <c r="L163" s="220">
        <f>CHI!L100</f>
        <v>3.4999748836081577</v>
      </c>
      <c r="M163" s="220">
        <f>CHI!M100</f>
        <v>5.4557205490349956</v>
      </c>
      <c r="N163" s="220">
        <f>CHI!N100</f>
        <v>5.3899377525625809</v>
      </c>
      <c r="O163" s="220">
        <f>CHI!O100</f>
        <v>4.9424693264613175</v>
      </c>
      <c r="P163" s="220">
        <f>CHI!P100</f>
        <v>4.9304133536248163</v>
      </c>
      <c r="Q163" s="220">
        <f>CHI!Q100</f>
        <v>5.8829312750550899</v>
      </c>
      <c r="R163" s="220">
        <f>CHI!R100</f>
        <v>5.580198289475196</v>
      </c>
      <c r="S163" s="220">
        <f>CHI!S100</f>
        <v>5.1313982315897047</v>
      </c>
      <c r="T163" s="220">
        <f>CHI!T100</f>
        <v>4.5636155509494341</v>
      </c>
      <c r="U163" s="220">
        <f>CHI!U100</f>
        <v>4.9467023410994919</v>
      </c>
      <c r="V163" s="220">
        <f>CHI!V100</f>
        <v>5.6601390218609673</v>
      </c>
      <c r="W163" s="220">
        <f>CHI!W100</f>
        <v>4.6063725485200164</v>
      </c>
    </row>
    <row r="164" spans="1:23" ht="12" customHeight="1" x14ac:dyDescent="0.25">
      <c r="A164" s="14" t="s">
        <v>89</v>
      </c>
      <c r="B164" s="219">
        <f>CHI!B101</f>
        <v>6.6835417187471329</v>
      </c>
      <c r="C164" s="219">
        <f>CHI!C101</f>
        <v>7.8654034443648397</v>
      </c>
      <c r="D164" s="219">
        <f>CHI!D101</f>
        <v>7.0033226287697641</v>
      </c>
      <c r="E164" s="219">
        <f>CHI!E101</f>
        <v>6.3352723361907595</v>
      </c>
      <c r="F164" s="219">
        <f>CHI!F101</f>
        <v>5.7588544532310584</v>
      </c>
      <c r="G164" s="219">
        <f>CHI!G101</f>
        <v>3.8142772306548678</v>
      </c>
      <c r="H164" s="219">
        <f>CHI!H101</f>
        <v>4.0921724912641659</v>
      </c>
      <c r="I164" s="219">
        <f>CHI!I101</f>
        <v>6.7019390432496788</v>
      </c>
      <c r="J164" s="219">
        <f>CHI!J101</f>
        <v>5.9320380409380675</v>
      </c>
      <c r="K164" s="219">
        <f>CHI!K101</f>
        <v>3.7273595964381077</v>
      </c>
      <c r="L164" s="219">
        <f>CHI!L101</f>
        <v>3.5287264644890053</v>
      </c>
      <c r="M164" s="219">
        <f>CHI!M101</f>
        <v>5.4974730059741157</v>
      </c>
      <c r="N164" s="219">
        <f>CHI!N101</f>
        <v>5.4528880221610398</v>
      </c>
      <c r="O164" s="219">
        <f>CHI!O101</f>
        <v>5.1318975141700811</v>
      </c>
      <c r="P164" s="219">
        <f>CHI!P101</f>
        <v>5.0671868770954989</v>
      </c>
      <c r="Q164" s="219">
        <f>CHI!Q101</f>
        <v>5.9493557446695844</v>
      </c>
      <c r="R164" s="219">
        <f>CHI!R101</f>
        <v>5.661858095862832</v>
      </c>
      <c r="S164" s="219">
        <f>CHI!S101</f>
        <v>5.223666382550114</v>
      </c>
      <c r="T164" s="219">
        <f>CHI!T101</f>
        <v>4.6251772863247691</v>
      </c>
      <c r="U164" s="219">
        <f>CHI!U101</f>
        <v>5.0117230699130371</v>
      </c>
      <c r="V164" s="219">
        <f>CHI!V101</f>
        <v>5.7146493860509642</v>
      </c>
      <c r="W164" s="219">
        <f>CHI!W101</f>
        <v>4.6552975441554505</v>
      </c>
    </row>
    <row r="165" spans="1:23" ht="12" customHeight="1" x14ac:dyDescent="0.25">
      <c r="A165" s="14" t="s">
        <v>47</v>
      </c>
      <c r="B165" s="219">
        <f>CHI!B102</f>
        <v>0.1192554724554441</v>
      </c>
      <c r="C165" s="219">
        <f>CHI!C102</f>
        <v>0.13007912968887506</v>
      </c>
      <c r="D165" s="219">
        <f>CHI!D102</f>
        <v>9.6485911821391754E-2</v>
      </c>
      <c r="E165" s="219">
        <f>CHI!E102</f>
        <v>0.11610554889165656</v>
      </c>
      <c r="F165" s="219">
        <f>CHI!F102</f>
        <v>0.50376821417974205</v>
      </c>
      <c r="G165" s="219">
        <f>CHI!G102</f>
        <v>0.96441965191389523</v>
      </c>
      <c r="H165" s="219">
        <f>CHI!H102</f>
        <v>0.96646513177068261</v>
      </c>
      <c r="I165" s="219">
        <f>CHI!I102</f>
        <v>0.84337979099136184</v>
      </c>
      <c r="J165" s="219">
        <f>CHI!J102</f>
        <v>0.88422432526595196</v>
      </c>
      <c r="K165" s="219">
        <f>CHI!K102</f>
        <v>0.96857779009354283</v>
      </c>
      <c r="L165" s="219">
        <f>CHI!L102</f>
        <v>0.9038265741146726</v>
      </c>
      <c r="M165" s="219">
        <f>CHI!M102</f>
        <v>0.83933830893515904</v>
      </c>
      <c r="N165" s="219">
        <f>CHI!N102</f>
        <v>0.91951064798901327</v>
      </c>
      <c r="O165" s="219">
        <f>CHI!O102</f>
        <v>0.80685628846134771</v>
      </c>
      <c r="P165" s="219">
        <f>CHI!P102</f>
        <v>0.80914112749250977</v>
      </c>
      <c r="Q165" s="219">
        <f>CHI!Q102</f>
        <v>0.87411362102427614</v>
      </c>
      <c r="R165" s="219">
        <f>CHI!R102</f>
        <v>0.79987254082178838</v>
      </c>
      <c r="S165" s="219">
        <f>CHI!S102</f>
        <v>0.66171055990088234</v>
      </c>
      <c r="T165" s="219">
        <f>CHI!T102</f>
        <v>0.70904322790923613</v>
      </c>
      <c r="U165" s="219">
        <f>CHI!U102</f>
        <v>0.762219002528988</v>
      </c>
      <c r="V165" s="219">
        <f>CHI!V102</f>
        <v>0.83924696470621396</v>
      </c>
      <c r="W165" s="219">
        <f>CHI!W102</f>
        <v>0.7757286275969616</v>
      </c>
    </row>
    <row r="166" spans="1:23" ht="12" customHeight="1" x14ac:dyDescent="0.25">
      <c r="A166" s="14" t="s">
        <v>48</v>
      </c>
      <c r="B166" s="219" t="str">
        <f>CHI!B103</f>
        <v/>
      </c>
      <c r="C166" s="219" t="str">
        <f>CHI!C103</f>
        <v/>
      </c>
      <c r="D166" s="219" t="str">
        <f>CHI!D103</f>
        <v/>
      </c>
      <c r="E166" s="219" t="str">
        <f>CHI!E103</f>
        <v/>
      </c>
      <c r="F166" s="219" t="str">
        <f>CHI!F103</f>
        <v/>
      </c>
      <c r="G166" s="219" t="str">
        <f>CHI!G103</f>
        <v/>
      </c>
      <c r="H166" s="219" t="str">
        <f>CHI!H103</f>
        <v/>
      </c>
      <c r="I166" s="219" t="str">
        <f>CHI!I103</f>
        <v/>
      </c>
      <c r="J166" s="219" t="str">
        <f>CHI!J103</f>
        <v/>
      </c>
      <c r="K166" s="219" t="str">
        <f>CHI!K103</f>
        <v/>
      </c>
      <c r="L166" s="219" t="str">
        <f>CHI!L103</f>
        <v/>
      </c>
      <c r="M166" s="219" t="str">
        <f>CHI!M103</f>
        <v/>
      </c>
      <c r="N166" s="219" t="str">
        <f>CHI!N103</f>
        <v/>
      </c>
      <c r="O166" s="219" t="str">
        <f>CHI!O103</f>
        <v/>
      </c>
      <c r="P166" s="219" t="str">
        <f>CHI!P103</f>
        <v/>
      </c>
      <c r="Q166" s="219" t="str">
        <f>CHI!Q103</f>
        <v/>
      </c>
      <c r="R166" s="219" t="str">
        <f>CHI!R103</f>
        <v/>
      </c>
      <c r="S166" s="219" t="str">
        <f>CHI!S103</f>
        <v/>
      </c>
      <c r="T166" s="219" t="str">
        <f>CHI!T103</f>
        <v/>
      </c>
      <c r="U166" s="219" t="str">
        <f>CHI!U103</f>
        <v/>
      </c>
      <c r="V166" s="219" t="str">
        <f>CHI!V103</f>
        <v/>
      </c>
      <c r="W166" s="219" t="str">
        <f>CHI!W103</f>
        <v/>
      </c>
    </row>
    <row r="167" spans="1:23" ht="12" customHeight="1" x14ac:dyDescent="0.25">
      <c r="A167" s="13" t="s">
        <v>22</v>
      </c>
      <c r="B167" s="220">
        <f>NMM!B76</f>
        <v>4.9089656418960947</v>
      </c>
      <c r="C167" s="220">
        <f>NMM!C76</f>
        <v>4.8872163736492782</v>
      </c>
      <c r="D167" s="220">
        <f>NMM!D76</f>
        <v>4.9602027027373348</v>
      </c>
      <c r="E167" s="220">
        <f>NMM!E76</f>
        <v>5.0893971538002658</v>
      </c>
      <c r="F167" s="220">
        <f>NMM!F76</f>
        <v>5.4204653425467955</v>
      </c>
      <c r="G167" s="220">
        <f>NMM!G76</f>
        <v>5.2191402342663906</v>
      </c>
      <c r="H167" s="220">
        <f>NMM!H76</f>
        <v>5.7060729436118409</v>
      </c>
      <c r="I167" s="220">
        <f>NMM!I76</f>
        <v>5.7379774774034393</v>
      </c>
      <c r="J167" s="220">
        <f>NMM!J76</f>
        <v>5.7312240680928719</v>
      </c>
      <c r="K167" s="220">
        <f>NMM!K76</f>
        <v>5.551960080008814</v>
      </c>
      <c r="L167" s="220">
        <f>NMM!L76</f>
        <v>5.4806592241379857</v>
      </c>
      <c r="M167" s="220">
        <f>NMM!M76</f>
        <v>5.4599460043402459</v>
      </c>
      <c r="N167" s="220">
        <f>NMM!N76</f>
        <v>5.6815509806827373</v>
      </c>
      <c r="O167" s="220">
        <f>NMM!O76</f>
        <v>5.8204326673540665</v>
      </c>
      <c r="P167" s="220">
        <f>NMM!P76</f>
        <v>5.6932897270810372</v>
      </c>
      <c r="Q167" s="220">
        <f>NMM!Q76</f>
        <v>6.9037900547691091</v>
      </c>
      <c r="R167" s="220">
        <f>NMM!R76</f>
        <v>6.5053409224689753</v>
      </c>
      <c r="S167" s="220">
        <f>NMM!S76</f>
        <v>6.6466654638657694</v>
      </c>
      <c r="T167" s="220">
        <f>NMM!T76</f>
        <v>6.3014824598641335</v>
      </c>
      <c r="U167" s="220">
        <f>NMM!U76</f>
        <v>6.6110060593760718</v>
      </c>
      <c r="V167" s="220">
        <f>NMM!V76</f>
        <v>6.8365425637337243</v>
      </c>
      <c r="W167" s="220">
        <f>NMM!W76</f>
        <v>6.8806954841518717</v>
      </c>
    </row>
    <row r="168" spans="1:23" ht="12" customHeight="1" x14ac:dyDescent="0.25">
      <c r="A168" s="14" t="s">
        <v>49</v>
      </c>
      <c r="B168" s="219">
        <f>NMM!B77</f>
        <v>6.6877561480578178</v>
      </c>
      <c r="C168" s="219">
        <f>NMM!C77</f>
        <v>7.316226577800955</v>
      </c>
      <c r="D168" s="219">
        <f>NMM!D77</f>
        <v>6.89659298357053</v>
      </c>
      <c r="E168" s="219">
        <f>NMM!E77</f>
        <v>6.9730599409092298</v>
      </c>
      <c r="F168" s="219">
        <f>NMM!F77</f>
        <v>7.0556032842791678</v>
      </c>
      <c r="G168" s="219">
        <f>NMM!G77</f>
        <v>6.9248654390334217</v>
      </c>
      <c r="H168" s="219">
        <f>NMM!H77</f>
        <v>7.7979148349150176</v>
      </c>
      <c r="I168" s="219">
        <f>NMM!I77</f>
        <v>7.6883454148815087</v>
      </c>
      <c r="J168" s="219">
        <f>NMM!J77</f>
        <v>7.184369911321026</v>
      </c>
      <c r="K168" s="219">
        <f>NMM!K77</f>
        <v>7.5876015376395776</v>
      </c>
      <c r="L168" s="219">
        <f>NMM!L77</f>
        <v>6.6246884460944413</v>
      </c>
      <c r="M168" s="219">
        <f>NMM!M77</f>
        <v>6.5683481736909961</v>
      </c>
      <c r="N168" s="219">
        <f>NMM!N77</f>
        <v>6.9986736713842603</v>
      </c>
      <c r="O168" s="219">
        <f>NMM!O77</f>
        <v>7.2803770099469389</v>
      </c>
      <c r="P168" s="219">
        <f>NMM!P77</f>
        <v>7.3684826819477118</v>
      </c>
      <c r="Q168" s="219">
        <f>NMM!Q77</f>
        <v>8.1936003010054641</v>
      </c>
      <c r="R168" s="219">
        <f>NMM!R77</f>
        <v>7.3707975458724997</v>
      </c>
      <c r="S168" s="219">
        <f>NMM!S77</f>
        <v>7.3545930081173694</v>
      </c>
      <c r="T168" s="219">
        <f>NMM!T77</f>
        <v>7.1421404090501177</v>
      </c>
      <c r="U168" s="219">
        <f>NMM!U77</f>
        <v>7.6872359853577779</v>
      </c>
      <c r="V168" s="219">
        <f>NMM!V77</f>
        <v>7.6682510618982453</v>
      </c>
      <c r="W168" s="219">
        <f>NMM!W77</f>
        <v>7.8435864264051762</v>
      </c>
    </row>
    <row r="169" spans="1:23" ht="12" customHeight="1" x14ac:dyDescent="0.25">
      <c r="A169" s="14" t="s">
        <v>50</v>
      </c>
      <c r="B169" s="219">
        <f>NMM!B78</f>
        <v>3.0259039067787175</v>
      </c>
      <c r="C169" s="219">
        <f>NMM!C78</f>
        <v>2.8274731490659235</v>
      </c>
      <c r="D169" s="219">
        <f>NMM!D78</f>
        <v>2.8010483497419294</v>
      </c>
      <c r="E169" s="219">
        <f>NMM!E78</f>
        <v>2.9441462059868098</v>
      </c>
      <c r="F169" s="219">
        <f>NMM!F78</f>
        <v>3.0982111669336843</v>
      </c>
      <c r="G169" s="219">
        <f>NMM!G78</f>
        <v>3.0717201372177767</v>
      </c>
      <c r="H169" s="219">
        <f>NMM!H78</f>
        <v>3.2503428088230315</v>
      </c>
      <c r="I169" s="219">
        <f>NMM!I78</f>
        <v>3.2802311343952937</v>
      </c>
      <c r="J169" s="219">
        <f>NMM!J78</f>
        <v>3.2466350173979479</v>
      </c>
      <c r="K169" s="219">
        <f>NMM!K78</f>
        <v>3.1905605048254735</v>
      </c>
      <c r="L169" s="219">
        <f>NMM!L78</f>
        <v>3.3054146206113719</v>
      </c>
      <c r="M169" s="219">
        <f>NMM!M78</f>
        <v>3.3271989018854007</v>
      </c>
      <c r="N169" s="219">
        <f>NMM!N78</f>
        <v>3.3914278590597644</v>
      </c>
      <c r="O169" s="219">
        <f>NMM!O78</f>
        <v>3.3787991834772924</v>
      </c>
      <c r="P169" s="219">
        <f>NMM!P78</f>
        <v>3.2660222238819063</v>
      </c>
      <c r="Q169" s="219">
        <f>NMM!Q78</f>
        <v>3.5043466082245502</v>
      </c>
      <c r="R169" s="219">
        <f>NMM!R78</f>
        <v>4.0647111543129109</v>
      </c>
      <c r="S169" s="219">
        <f>NMM!S78</f>
        <v>4.5119339174114321</v>
      </c>
      <c r="T169" s="219">
        <f>NMM!T78</f>
        <v>3.837162952198566</v>
      </c>
      <c r="U169" s="219">
        <f>NMM!U78</f>
        <v>3.4819163062830483</v>
      </c>
      <c r="V169" s="219">
        <f>NMM!V78</f>
        <v>3.8178572499298689</v>
      </c>
      <c r="W169" s="219">
        <f>NMM!W78</f>
        <v>3.486465326396492</v>
      </c>
    </row>
    <row r="170" spans="1:23" ht="12" customHeight="1" x14ac:dyDescent="0.25">
      <c r="A170" s="14" t="s">
        <v>58</v>
      </c>
      <c r="B170" s="219">
        <f>NMM!B79</f>
        <v>3.0387102765387888</v>
      </c>
      <c r="C170" s="219">
        <f>NMM!C79</f>
        <v>3.0778427077880486</v>
      </c>
      <c r="D170" s="219">
        <f>NMM!D79</f>
        <v>3.0447858493280271</v>
      </c>
      <c r="E170" s="219">
        <f>NMM!E79</f>
        <v>3.2133718643639293</v>
      </c>
      <c r="F170" s="219">
        <f>NMM!F79</f>
        <v>3.2894125342154905</v>
      </c>
      <c r="G170" s="219">
        <f>NMM!G79</f>
        <v>3.2846913212948645</v>
      </c>
      <c r="H170" s="219">
        <f>NMM!H79</f>
        <v>3.200151709193237</v>
      </c>
      <c r="I170" s="219">
        <f>NMM!I79</f>
        <v>3.2255461427033651</v>
      </c>
      <c r="J170" s="219">
        <f>NMM!J79</f>
        <v>3.1276163731609086</v>
      </c>
      <c r="K170" s="219">
        <f>NMM!K79</f>
        <v>3.3205255076699838</v>
      </c>
      <c r="L170" s="219">
        <f>NMM!L79</f>
        <v>3.1241366427226782</v>
      </c>
      <c r="M170" s="219">
        <f>NMM!M79</f>
        <v>3.3300305518103137</v>
      </c>
      <c r="N170" s="219">
        <f>NMM!N79</f>
        <v>3.3056739109988613</v>
      </c>
      <c r="O170" s="219">
        <f>NMM!O79</f>
        <v>3.3623794284187891</v>
      </c>
      <c r="P170" s="219">
        <f>NMM!P79</f>
        <v>3.1138337291922755</v>
      </c>
      <c r="Q170" s="219">
        <f>NMM!Q79</f>
        <v>2.8969902289717013</v>
      </c>
      <c r="R170" s="219">
        <f>NMM!R79</f>
        <v>2.7899043709539497</v>
      </c>
      <c r="S170" s="219">
        <f>NMM!S79</f>
        <v>2.7197330714660941</v>
      </c>
      <c r="T170" s="219">
        <f>NMM!T79</f>
        <v>2.7954360207542952</v>
      </c>
      <c r="U170" s="219">
        <f>NMM!U79</f>
        <v>2.9930781741509338</v>
      </c>
      <c r="V170" s="219">
        <f>NMM!V79</f>
        <v>2.8509793077894003</v>
      </c>
      <c r="W170" s="219">
        <f>NMM!W79</f>
        <v>2.9210951284828517</v>
      </c>
    </row>
    <row r="171" spans="1:23" ht="12" customHeight="1" x14ac:dyDescent="0.25">
      <c r="A171" s="13" t="s">
        <v>23</v>
      </c>
      <c r="B171" s="220">
        <f>PPA!B74</f>
        <v>1.6865777869029794</v>
      </c>
      <c r="C171" s="220">
        <f>PPA!C74</f>
        <v>1.5812572699358094</v>
      </c>
      <c r="D171" s="220">
        <f>PPA!D74</f>
        <v>1.5932397314010902</v>
      </c>
      <c r="E171" s="220">
        <f>PPA!E74</f>
        <v>0.86682166673922012</v>
      </c>
      <c r="F171" s="220">
        <f>PPA!F74</f>
        <v>0.13740327082089165</v>
      </c>
      <c r="G171" s="220">
        <f>PPA!G74</f>
        <v>0.1501630091663925</v>
      </c>
      <c r="H171" s="220">
        <f>PPA!H74</f>
        <v>0.10202085006156458</v>
      </c>
      <c r="I171" s="220">
        <f>PPA!I74</f>
        <v>0.14486938829264084</v>
      </c>
      <c r="J171" s="220">
        <f>PPA!J74</f>
        <v>1.3953707280243639</v>
      </c>
      <c r="K171" s="220">
        <f>PPA!K74</f>
        <v>1.4850934726723899</v>
      </c>
      <c r="L171" s="220">
        <f>PPA!L74</f>
        <v>1.223252331867936</v>
      </c>
      <c r="M171" s="220">
        <f>PPA!M74</f>
        <v>1.2639247370855997</v>
      </c>
      <c r="N171" s="220">
        <f>PPA!N74</f>
        <v>1.3717627454043355</v>
      </c>
      <c r="O171" s="220">
        <f>PPA!O74</f>
        <v>1.1875605568537457</v>
      </c>
      <c r="P171" s="220">
        <f>PPA!P74</f>
        <v>0.87582634864543862</v>
      </c>
      <c r="Q171" s="220">
        <f>PPA!Q74</f>
        <v>0.79213796224712107</v>
      </c>
      <c r="R171" s="220">
        <f>PPA!R74</f>
        <v>0.92590789055688094</v>
      </c>
      <c r="S171" s="220">
        <f>PPA!S74</f>
        <v>0.90253529222604512</v>
      </c>
      <c r="T171" s="220">
        <f>PPA!T74</f>
        <v>0.82256320641624991</v>
      </c>
      <c r="U171" s="220">
        <f>PPA!U74</f>
        <v>0.73870851159959838</v>
      </c>
      <c r="V171" s="220">
        <f>PPA!V74</f>
        <v>0.67584911597629149</v>
      </c>
      <c r="W171" s="220">
        <f>PPA!W74</f>
        <v>0.59679014489027815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>
        <f>PPA!B76</f>
        <v>1.8711855942379465</v>
      </c>
      <c r="C173" s="219">
        <f>PPA!C76</f>
        <v>1.7344041447489984</v>
      </c>
      <c r="D173" s="219">
        <f>PPA!D76</f>
        <v>1.7597187834436947</v>
      </c>
      <c r="E173" s="219">
        <f>PPA!E76</f>
        <v>0.923341079059249</v>
      </c>
      <c r="F173" s="219">
        <f>PPA!F76</f>
        <v>0.15157402789010929</v>
      </c>
      <c r="G173" s="219">
        <f>PPA!G76</f>
        <v>0.1638586153779768</v>
      </c>
      <c r="H173" s="219">
        <f>PPA!H76</f>
        <v>0.11257941185442481</v>
      </c>
      <c r="I173" s="219">
        <f>PPA!I76</f>
        <v>0.16153277096032839</v>
      </c>
      <c r="J173" s="219">
        <f>PPA!J76</f>
        <v>1.5832886109884308</v>
      </c>
      <c r="K173" s="219">
        <f>PPA!K76</f>
        <v>1.657236021644561</v>
      </c>
      <c r="L173" s="219">
        <f>PPA!L76</f>
        <v>1.3930927255530281</v>
      </c>
      <c r="M173" s="219">
        <f>PPA!M76</f>
        <v>1.4213854757131796</v>
      </c>
      <c r="N173" s="219">
        <f>PPA!N76</f>
        <v>1.5537977157154041</v>
      </c>
      <c r="O173" s="219">
        <f>PPA!O76</f>
        <v>1.3447998274316157</v>
      </c>
      <c r="P173" s="219">
        <f>PPA!P76</f>
        <v>1.0039108771148522</v>
      </c>
      <c r="Q173" s="219">
        <f>PPA!Q76</f>
        <v>0.94317098435305069</v>
      </c>
      <c r="R173" s="219">
        <f>PPA!R76</f>
        <v>1.0600039195028892</v>
      </c>
      <c r="S173" s="219">
        <f>PPA!S76</f>
        <v>1.0037661922524943</v>
      </c>
      <c r="T173" s="219">
        <f>PPA!T76</f>
        <v>0.87924848763686236</v>
      </c>
      <c r="U173" s="219">
        <f>PPA!U76</f>
        <v>0.79806819286936048</v>
      </c>
      <c r="V173" s="219">
        <f>PPA!V76</f>
        <v>0.73118669022811822</v>
      </c>
      <c r="W173" s="219">
        <f>PPA!W76</f>
        <v>0.65021018878225112</v>
      </c>
    </row>
    <row r="174" spans="1:23" ht="12" customHeight="1" x14ac:dyDescent="0.25">
      <c r="A174" s="14" t="s">
        <v>60</v>
      </c>
      <c r="B174" s="219">
        <f>PPA!B77</f>
        <v>0.48690444630648244</v>
      </c>
      <c r="C174" s="219">
        <f>PPA!C77</f>
        <v>0.5860327149109803</v>
      </c>
      <c r="D174" s="219">
        <f>PPA!D77</f>
        <v>0.51137605842597955</v>
      </c>
      <c r="E174" s="219">
        <f>PPA!E77</f>
        <v>0.49953041743962012</v>
      </c>
      <c r="F174" s="219">
        <f>PPA!F77</f>
        <v>4.531464403186819E-2</v>
      </c>
      <c r="G174" s="219">
        <f>PPA!G77</f>
        <v>6.1162148950696785E-2</v>
      </c>
      <c r="H174" s="219">
        <f>PPA!H77</f>
        <v>3.3406064583118018E-2</v>
      </c>
      <c r="I174" s="219">
        <f>PPA!I77</f>
        <v>3.6582440740580147E-2</v>
      </c>
      <c r="J174" s="219">
        <f>PPA!J77</f>
        <v>0.17418686983429818</v>
      </c>
      <c r="K174" s="219">
        <f>PPA!K77</f>
        <v>0.36642558009770992</v>
      </c>
      <c r="L174" s="219">
        <f>PPA!L77</f>
        <v>0.11954498924882037</v>
      </c>
      <c r="M174" s="219">
        <f>PPA!M77</f>
        <v>0.24066654963861767</v>
      </c>
      <c r="N174" s="219">
        <f>PPA!N77</f>
        <v>0.18880897930378782</v>
      </c>
      <c r="O174" s="219">
        <f>PPA!O77</f>
        <v>0.16574157893352243</v>
      </c>
      <c r="P174" s="219">
        <f>PPA!P77</f>
        <v>4.3469384084259342E-2</v>
      </c>
      <c r="Q174" s="219">
        <f>PPA!Q77</f>
        <v>2.2345679290854251E-2</v>
      </c>
      <c r="R174" s="219">
        <f>PPA!R77</f>
        <v>5.0773504961743224E-2</v>
      </c>
      <c r="S174" s="219">
        <f>PPA!S77</f>
        <v>4.0539085893916631E-2</v>
      </c>
      <c r="T174" s="219">
        <f>PPA!T77</f>
        <v>0.18839226171190862</v>
      </c>
      <c r="U174" s="219">
        <f>PPA!U77</f>
        <v>0.12150841261250429</v>
      </c>
      <c r="V174" s="219">
        <f>PPA!V77</f>
        <v>0.10909615026587439</v>
      </c>
      <c r="W174" s="219">
        <f>PPA!W77</f>
        <v>4.9676023725906078E-2</v>
      </c>
    </row>
    <row r="175" spans="1:23" ht="12" customHeight="1" x14ac:dyDescent="0.25">
      <c r="A175" s="15" t="s">
        <v>61</v>
      </c>
      <c r="B175" s="223">
        <f>FBT!B$38</f>
        <v>1.8800273617653764</v>
      </c>
      <c r="C175" s="223">
        <f>FBT!C$38</f>
        <v>1.7867466340795559</v>
      </c>
      <c r="D175" s="223">
        <f>FBT!D$38</f>
        <v>1.7338652283402256</v>
      </c>
      <c r="E175" s="223">
        <f>FBT!E$38</f>
        <v>1.7494297084567918</v>
      </c>
      <c r="F175" s="223">
        <f>FBT!F$38</f>
        <v>1.6906962364812734</v>
      </c>
      <c r="G175" s="223">
        <f>FBT!G$38</f>
        <v>1.5967681987160702</v>
      </c>
      <c r="H175" s="223">
        <f>FBT!H$38</f>
        <v>1.5909881461836113</v>
      </c>
      <c r="I175" s="223">
        <f>FBT!I$38</f>
        <v>1.5811308782970492</v>
      </c>
      <c r="J175" s="223">
        <f>FBT!J$38</f>
        <v>1.5788387041910992</v>
      </c>
      <c r="K175" s="223">
        <f>FBT!K$38</f>
        <v>1.5725761341538909</v>
      </c>
      <c r="L175" s="223">
        <f>FBT!L$38</f>
        <v>1.5836075948601991</v>
      </c>
      <c r="M175" s="223">
        <f>FBT!M$38</f>
        <v>1.6099513708331386</v>
      </c>
      <c r="N175" s="223">
        <f>FBT!N$38</f>
        <v>1.6210494727879556</v>
      </c>
      <c r="O175" s="223">
        <f>FBT!O$38</f>
        <v>1.4948741435358464</v>
      </c>
      <c r="P175" s="223">
        <f>FBT!P$38</f>
        <v>1.3584769145847757</v>
      </c>
      <c r="Q175" s="223">
        <f>FBT!Q$38</f>
        <v>1.3176886211617049</v>
      </c>
      <c r="R175" s="223">
        <f>FBT!R$38</f>
        <v>1.3081076406003616</v>
      </c>
      <c r="S175" s="223">
        <f>FBT!S$38</f>
        <v>1.2836244681192075</v>
      </c>
      <c r="T175" s="223">
        <f>FBT!T$38</f>
        <v>1.329456240691016</v>
      </c>
      <c r="U175" s="223">
        <f>FBT!U$38</f>
        <v>1.311624819560687</v>
      </c>
      <c r="V175" s="223">
        <f>FBT!V$38</f>
        <v>1.3021098331332182</v>
      </c>
      <c r="W175" s="223">
        <f>FBT!W$38</f>
        <v>1.2387662799735808</v>
      </c>
    </row>
    <row r="176" spans="1:23" ht="12" customHeight="1" x14ac:dyDescent="0.25">
      <c r="A176" s="12" t="s">
        <v>62</v>
      </c>
      <c r="B176" s="219">
        <f>TRE!B$38</f>
        <v>1.2214323524605508</v>
      </c>
      <c r="C176" s="219">
        <f>TRE!C$38</f>
        <v>1.4508932991578321</v>
      </c>
      <c r="D176" s="219">
        <f>TRE!D$38</f>
        <v>1.5862828183534803</v>
      </c>
      <c r="E176" s="219">
        <f>TRE!E$38</f>
        <v>1.3771867219641858</v>
      </c>
      <c r="F176" s="219">
        <f>TRE!F$38</f>
        <v>1.4108816896846958</v>
      </c>
      <c r="G176" s="219">
        <f>TRE!G$38</f>
        <v>1.2823371587473074</v>
      </c>
      <c r="H176" s="219">
        <f>TRE!H$38</f>
        <v>1.2224447953377342</v>
      </c>
      <c r="I176" s="219">
        <f>TRE!I$38</f>
        <v>1.2140741595173568</v>
      </c>
      <c r="J176" s="219">
        <f>TRE!J$38</f>
        <v>1.1024358965990781</v>
      </c>
      <c r="K176" s="219">
        <f>TRE!K$38</f>
        <v>1.115926040929448</v>
      </c>
      <c r="L176" s="219">
        <f>TRE!L$38</f>
        <v>0.98076614164014952</v>
      </c>
      <c r="M176" s="219">
        <f>TRE!M$38</f>
        <v>0.73774027853092228</v>
      </c>
      <c r="N176" s="219">
        <f>TRE!N$38</f>
        <v>1.0154089708365428</v>
      </c>
      <c r="O176" s="219">
        <f>TRE!O$38</f>
        <v>1.0863175947911077</v>
      </c>
      <c r="P176" s="219">
        <f>TRE!P$38</f>
        <v>0.95036752085179166</v>
      </c>
      <c r="Q176" s="219">
        <f>TRE!Q$38</f>
        <v>0.65252507841884622</v>
      </c>
      <c r="R176" s="219">
        <f>TRE!R$38</f>
        <v>0.75317290175571161</v>
      </c>
      <c r="S176" s="219">
        <f>TRE!S$38</f>
        <v>0.97596874353280472</v>
      </c>
      <c r="T176" s="219">
        <f>TRE!T$38</f>
        <v>0.93389024945527244</v>
      </c>
      <c r="U176" s="219">
        <f>TRE!U$38</f>
        <v>0.88285803797714957</v>
      </c>
      <c r="V176" s="219">
        <f>TRE!V$38</f>
        <v>0.70515084112224646</v>
      </c>
      <c r="W176" s="219">
        <f>TRE!W$38</f>
        <v>0.71194153274533978</v>
      </c>
    </row>
    <row r="177" spans="1:23" ht="12" customHeight="1" x14ac:dyDescent="0.25">
      <c r="A177" s="12" t="s">
        <v>63</v>
      </c>
      <c r="B177" s="219">
        <f>MAE!B$38</f>
        <v>1.0223698556772323</v>
      </c>
      <c r="C177" s="219">
        <f>MAE!C$38</f>
        <v>0.82779530733100692</v>
      </c>
      <c r="D177" s="219">
        <f>MAE!D$38</f>
        <v>0.83502119040218525</v>
      </c>
      <c r="E177" s="219">
        <f>MAE!E$38</f>
        <v>0.89252128183668389</v>
      </c>
      <c r="F177" s="219">
        <f>MAE!F$38</f>
        <v>0.91326111909781837</v>
      </c>
      <c r="G177" s="219">
        <f>MAE!G$38</f>
        <v>0.96210114130266755</v>
      </c>
      <c r="H177" s="219">
        <f>MAE!H$38</f>
        <v>0.82851395424705077</v>
      </c>
      <c r="I177" s="219">
        <f>MAE!I$38</f>
        <v>0.78023821952492567</v>
      </c>
      <c r="J177" s="219">
        <f>MAE!J$38</f>
        <v>0.94938708517942538</v>
      </c>
      <c r="K177" s="219">
        <f>MAE!K$38</f>
        <v>0.7711109051491295</v>
      </c>
      <c r="L177" s="219">
        <f>MAE!L$38</f>
        <v>0.88126936656114363</v>
      </c>
      <c r="M177" s="219">
        <f>MAE!M$38</f>
        <v>0.86294107157540201</v>
      </c>
      <c r="N177" s="219">
        <f>MAE!N$38</f>
        <v>0.69659842007935113</v>
      </c>
      <c r="O177" s="219">
        <f>MAE!O$38</f>
        <v>0.58830991946202105</v>
      </c>
      <c r="P177" s="219">
        <f>MAE!P$38</f>
        <v>0.68068104982206767</v>
      </c>
      <c r="Q177" s="219">
        <f>MAE!Q$38</f>
        <v>0.68031126704367917</v>
      </c>
      <c r="R177" s="219">
        <f>MAE!R$38</f>
        <v>0.74508599331642811</v>
      </c>
      <c r="S177" s="219">
        <f>MAE!S$38</f>
        <v>0.69693738062259425</v>
      </c>
      <c r="T177" s="219">
        <f>MAE!T$38</f>
        <v>0.79917419082609442</v>
      </c>
      <c r="U177" s="219">
        <f>MAE!U$38</f>
        <v>0.67725065105242177</v>
      </c>
      <c r="V177" s="219">
        <f>MAE!V$38</f>
        <v>0.71462812384128738</v>
      </c>
      <c r="W177" s="219">
        <f>MAE!W$38</f>
        <v>0.6401293091850605</v>
      </c>
    </row>
    <row r="178" spans="1:23" ht="12" customHeight="1" x14ac:dyDescent="0.25">
      <c r="A178" s="12" t="s">
        <v>64</v>
      </c>
      <c r="B178" s="219">
        <f>TEL!B$38</f>
        <v>0.86011949610508676</v>
      </c>
      <c r="C178" s="219">
        <f>TEL!C$38</f>
        <v>0.99885150571400194</v>
      </c>
      <c r="D178" s="219">
        <f>TEL!D$38</f>
        <v>1.0659699010573296</v>
      </c>
      <c r="E178" s="219">
        <f>TEL!E$38</f>
        <v>1.1351332936207303</v>
      </c>
      <c r="F178" s="219">
        <f>TEL!F$38</f>
        <v>1.2002921681852614</v>
      </c>
      <c r="G178" s="219">
        <f>TEL!G$38</f>
        <v>1.2826215677948096</v>
      </c>
      <c r="H178" s="219">
        <f>TEL!H$38</f>
        <v>1.2416637387138141</v>
      </c>
      <c r="I178" s="219">
        <f>TEL!I$38</f>
        <v>1.3202732235854118</v>
      </c>
      <c r="J178" s="219">
        <f>TEL!J$38</f>
        <v>1.1572623170082728</v>
      </c>
      <c r="K178" s="219">
        <f>TEL!K$38</f>
        <v>1.0519081431629924</v>
      </c>
      <c r="L178" s="219">
        <f>TEL!L$38</f>
        <v>1.2313931478467324</v>
      </c>
      <c r="M178" s="219">
        <f>TEL!M$38</f>
        <v>1.2653132804095228</v>
      </c>
      <c r="N178" s="219">
        <f>TEL!N$38</f>
        <v>1.1204735947162492</v>
      </c>
      <c r="O178" s="219">
        <f>TEL!O$38</f>
        <v>1.2145871223606162</v>
      </c>
      <c r="P178" s="219">
        <f>TEL!P$38</f>
        <v>1.1570245055656585</v>
      </c>
      <c r="Q178" s="219">
        <f>TEL!Q$38</f>
        <v>1.1150023750381195</v>
      </c>
      <c r="R178" s="219">
        <f>TEL!R$38</f>
        <v>1.1346261108570601</v>
      </c>
      <c r="S178" s="219">
        <f>TEL!S$38</f>
        <v>1.1058505902419702</v>
      </c>
      <c r="T178" s="219">
        <f>TEL!T$38</f>
        <v>1.2144328418875259</v>
      </c>
      <c r="U178" s="219">
        <f>TEL!U$38</f>
        <v>1.1704546376354699</v>
      </c>
      <c r="V178" s="219">
        <f>TEL!V$38</f>
        <v>1.0378272839622269</v>
      </c>
      <c r="W178" s="219">
        <f>TEL!W$38</f>
        <v>1.1454034673530427</v>
      </c>
    </row>
    <row r="179" spans="1:23" ht="12" customHeight="1" x14ac:dyDescent="0.25">
      <c r="A179" s="12" t="s">
        <v>65</v>
      </c>
      <c r="B179" s="219">
        <f>WWP!B$38</f>
        <v>0.8919720945259505</v>
      </c>
      <c r="C179" s="219">
        <f>WWP!C$38</f>
        <v>0.68730551399860496</v>
      </c>
      <c r="D179" s="219">
        <f>WWP!D$38</f>
        <v>0.72422809330887605</v>
      </c>
      <c r="E179" s="219">
        <f>WWP!E$38</f>
        <v>0.72839891285217651</v>
      </c>
      <c r="F179" s="219">
        <f>WWP!F$38</f>
        <v>0.76007599242915047</v>
      </c>
      <c r="G179" s="219">
        <f>WWP!G$38</f>
        <v>0.87333634200647825</v>
      </c>
      <c r="H179" s="219">
        <f>WWP!H$38</f>
        <v>0.73729226587143193</v>
      </c>
      <c r="I179" s="219">
        <f>WWP!I$38</f>
        <v>0.84340812775882412</v>
      </c>
      <c r="J179" s="219">
        <f>WWP!J$38</f>
        <v>0.90475811779149495</v>
      </c>
      <c r="K179" s="219">
        <f>WWP!K$38</f>
        <v>0.63489890152694428</v>
      </c>
      <c r="L179" s="219">
        <f>WWP!L$38</f>
        <v>0.66183855735545916</v>
      </c>
      <c r="M179" s="219">
        <f>WWP!M$38</f>
        <v>0.49961889912808521</v>
      </c>
      <c r="N179" s="219">
        <f>WWP!N$38</f>
        <v>0.26460840550776671</v>
      </c>
      <c r="O179" s="219">
        <f>WWP!O$38</f>
        <v>0.27934488781374711</v>
      </c>
      <c r="P179" s="219">
        <f>WWP!P$38</f>
        <v>0.28527690196055938</v>
      </c>
      <c r="Q179" s="219">
        <f>WWP!Q$38</f>
        <v>0.16249511733793345</v>
      </c>
      <c r="R179" s="219">
        <f>WWP!R$38</f>
        <v>0.30570160747352204</v>
      </c>
      <c r="S179" s="219">
        <f>WWP!S$38</f>
        <v>0.36413041816226049</v>
      </c>
      <c r="T179" s="219">
        <f>WWP!T$38</f>
        <v>0.33493338770213005</v>
      </c>
      <c r="U179" s="219">
        <f>WWP!U$38</f>
        <v>0.2728586234330781</v>
      </c>
      <c r="V179" s="219">
        <f>WWP!V$38</f>
        <v>0.2470043461152705</v>
      </c>
      <c r="W179" s="219">
        <f>WWP!W$38</f>
        <v>0.27114215226435839</v>
      </c>
    </row>
    <row r="180" spans="1:23" ht="12" customHeight="1" x14ac:dyDescent="0.25">
      <c r="A180" s="16" t="s">
        <v>66</v>
      </c>
      <c r="B180" s="224">
        <f>OIS!B$38</f>
        <v>1.3487524953939818</v>
      </c>
      <c r="C180" s="224">
        <f>OIS!C$38</f>
        <v>1.2647025223878854</v>
      </c>
      <c r="D180" s="224">
        <f>OIS!D$38</f>
        <v>1.233228434121777</v>
      </c>
      <c r="E180" s="224">
        <f>OIS!E$38</f>
        <v>1.1380939970087043</v>
      </c>
      <c r="F180" s="224">
        <f>OIS!F$38</f>
        <v>1.0737808399684421</v>
      </c>
      <c r="G180" s="224">
        <f>OIS!G$38</f>
        <v>1.2053512200834864</v>
      </c>
      <c r="H180" s="224">
        <f>OIS!H$38</f>
        <v>1.1421326285500726</v>
      </c>
      <c r="I180" s="224">
        <f>OIS!I$38</f>
        <v>1.101815519998981</v>
      </c>
      <c r="J180" s="224">
        <f>OIS!J$38</f>
        <v>1.1897672368750467</v>
      </c>
      <c r="K180" s="224">
        <f>OIS!K$38</f>
        <v>0.90302480262225227</v>
      </c>
      <c r="L180" s="224">
        <f>OIS!L$38</f>
        <v>1.0483030703017107</v>
      </c>
      <c r="M180" s="224">
        <f>OIS!M$38</f>
        <v>1.1307546918403437</v>
      </c>
      <c r="N180" s="224">
        <f>OIS!N$38</f>
        <v>1.0789504339935905</v>
      </c>
      <c r="O180" s="224">
        <f>OIS!O$38</f>
        <v>0.96928777706642366</v>
      </c>
      <c r="P180" s="224">
        <f>OIS!P$38</f>
        <v>0.92917652831845032</v>
      </c>
      <c r="Q180" s="224">
        <f>OIS!Q$38</f>
        <v>0.74227913160849301</v>
      </c>
      <c r="R180" s="224">
        <f>OIS!R$38</f>
        <v>0.73486752013731205</v>
      </c>
      <c r="S180" s="224">
        <f>OIS!S$38</f>
        <v>0.83048078223199318</v>
      </c>
      <c r="T180" s="224">
        <f>OIS!T$38</f>
        <v>0.78081540315497411</v>
      </c>
      <c r="U180" s="224">
        <f>OIS!U$38</f>
        <v>0.78272730819257241</v>
      </c>
      <c r="V180" s="224">
        <f>OIS!V$38</f>
        <v>0.8006291236505092</v>
      </c>
      <c r="W180" s="224">
        <f>OIS!W$38</f>
        <v>0.81686280248965337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LT: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780.15657781432071</v>
      </c>
      <c r="C5" s="225">
        <f t="shared" si="0"/>
        <v>772.34196044575947</v>
      </c>
      <c r="D5" s="225">
        <f t="shared" si="0"/>
        <v>859.0470335325233</v>
      </c>
      <c r="E5" s="225">
        <f t="shared" si="0"/>
        <v>904.8918314685036</v>
      </c>
      <c r="F5" s="225">
        <f t="shared" si="0"/>
        <v>931.50464316369789</v>
      </c>
      <c r="G5" s="225">
        <f t="shared" si="0"/>
        <v>1057.590713671251</v>
      </c>
      <c r="H5" s="225">
        <f t="shared" si="0"/>
        <v>1088.0411006016027</v>
      </c>
      <c r="I5" s="225">
        <f t="shared" si="0"/>
        <v>1116.5364574377886</v>
      </c>
      <c r="J5" s="225">
        <f t="shared" si="0"/>
        <v>1010.085382630409</v>
      </c>
      <c r="K5" s="225">
        <f t="shared" si="0"/>
        <v>872.14135855456652</v>
      </c>
      <c r="L5" s="225">
        <f t="shared" si="0"/>
        <v>949.62932072116064</v>
      </c>
      <c r="M5" s="225">
        <f t="shared" si="0"/>
        <v>1013.3457437654486</v>
      </c>
      <c r="N5" s="225">
        <f t="shared" si="0"/>
        <v>1071.758813412659</v>
      </c>
      <c r="O5" s="225">
        <f t="shared" si="0"/>
        <v>1037.3269131546188</v>
      </c>
      <c r="P5" s="225">
        <f t="shared" si="0"/>
        <v>1033.722527944456</v>
      </c>
      <c r="Q5" s="225">
        <f t="shared" si="0"/>
        <v>982.75546001653117</v>
      </c>
      <c r="R5" s="225">
        <f t="shared" si="0"/>
        <v>988.96930352421646</v>
      </c>
      <c r="S5" s="225">
        <f t="shared" si="0"/>
        <v>1070.9268271704191</v>
      </c>
      <c r="T5" s="225">
        <f t="shared" si="0"/>
        <v>1106.5877901971423</v>
      </c>
      <c r="U5" s="225">
        <f t="shared" si="0"/>
        <v>1113.7629406700837</v>
      </c>
      <c r="V5" s="225">
        <f t="shared" si="0"/>
        <v>1024.3400687869603</v>
      </c>
      <c r="W5" s="225">
        <f t="shared" si="0"/>
        <v>1109.1641444533254</v>
      </c>
    </row>
    <row r="6" spans="1:23" ht="12" customHeight="1" x14ac:dyDescent="0.25">
      <c r="A6" s="202" t="s">
        <v>92</v>
      </c>
      <c r="B6" s="226">
        <v>9.297470076219458</v>
      </c>
      <c r="C6" s="226">
        <v>9.412392533493648</v>
      </c>
      <c r="D6" s="226">
        <v>9.9403427378704574</v>
      </c>
      <c r="E6" s="226">
        <v>10.196239196797455</v>
      </c>
      <c r="F6" s="226">
        <v>10.788645281040218</v>
      </c>
      <c r="G6" s="226">
        <v>11.075914877838732</v>
      </c>
      <c r="H6" s="226">
        <v>11.31515650232277</v>
      </c>
      <c r="I6" s="226">
        <v>11.608265887452083</v>
      </c>
      <c r="J6" s="226">
        <v>10.277075058586883</v>
      </c>
      <c r="K6" s="226">
        <v>8.9102434680047935</v>
      </c>
      <c r="L6" s="226">
        <v>9.2941411884285117</v>
      </c>
      <c r="M6" s="226">
        <v>9.7244704117513585</v>
      </c>
      <c r="N6" s="226">
        <v>10.156319637027579</v>
      </c>
      <c r="O6" s="226">
        <v>10.492643658051346</v>
      </c>
      <c r="P6" s="226">
        <v>10.55044866838184</v>
      </c>
      <c r="Q6" s="226">
        <v>11.264295769562057</v>
      </c>
      <c r="R6" s="226">
        <v>11.688649500534972</v>
      </c>
      <c r="S6" s="226">
        <v>12.039610527770442</v>
      </c>
      <c r="T6" s="226">
        <v>12.489981739888346</v>
      </c>
      <c r="U6" s="226">
        <v>12.761296095262921</v>
      </c>
      <c r="V6" s="226">
        <v>12.578810625747286</v>
      </c>
      <c r="W6" s="226">
        <v>13.218846128808952</v>
      </c>
    </row>
    <row r="7" spans="1:23" ht="12" customHeight="1" x14ac:dyDescent="0.25">
      <c r="A7" s="202" t="s">
        <v>93</v>
      </c>
      <c r="B7" s="226">
        <v>13.599775356745242</v>
      </c>
      <c r="C7" s="226">
        <v>13.877117444533004</v>
      </c>
      <c r="D7" s="226">
        <v>14.793424518117478</v>
      </c>
      <c r="E7" s="226">
        <v>15.623371006963129</v>
      </c>
      <c r="F7" s="226">
        <v>17.594210301395787</v>
      </c>
      <c r="G7" s="226">
        <v>18.267003354624318</v>
      </c>
      <c r="H7" s="226">
        <v>19.302049856333372</v>
      </c>
      <c r="I7" s="226">
        <v>20.984524452981951</v>
      </c>
      <c r="J7" s="226">
        <v>19.053795767302194</v>
      </c>
      <c r="K7" s="226">
        <v>16.11079164020104</v>
      </c>
      <c r="L7" s="226">
        <v>17.225207706060381</v>
      </c>
      <c r="M7" s="226">
        <v>18.776803256989513</v>
      </c>
      <c r="N7" s="226">
        <v>19.36212483714392</v>
      </c>
      <c r="O7" s="226">
        <v>19.118555083492708</v>
      </c>
      <c r="P7" s="226">
        <v>19.281120133455445</v>
      </c>
      <c r="Q7" s="226">
        <v>19.301401856974188</v>
      </c>
      <c r="R7" s="226">
        <v>20.42168176761195</v>
      </c>
      <c r="S7" s="226">
        <v>21.633999383002671</v>
      </c>
      <c r="T7" s="226">
        <v>21.524686179724835</v>
      </c>
      <c r="U7" s="226">
        <v>21.872903558299338</v>
      </c>
      <c r="V7" s="226">
        <v>22.654224755906885</v>
      </c>
      <c r="W7" s="226">
        <v>22.606656749928888</v>
      </c>
    </row>
    <row r="8" spans="1:23" ht="12" customHeight="1" x14ac:dyDescent="0.25">
      <c r="A8" s="202" t="s">
        <v>94</v>
      </c>
      <c r="B8" s="226">
        <v>19.96513982993546</v>
      </c>
      <c r="C8" s="226">
        <v>20.43342929276055</v>
      </c>
      <c r="D8" s="226">
        <v>21.958462104791149</v>
      </c>
      <c r="E8" s="226">
        <v>22.957352567412702</v>
      </c>
      <c r="F8" s="226">
        <v>25.132464671249966</v>
      </c>
      <c r="G8" s="226">
        <v>26.371894935797606</v>
      </c>
      <c r="H8" s="226">
        <v>27.662120961892391</v>
      </c>
      <c r="I8" s="226">
        <v>30.032284084722786</v>
      </c>
      <c r="J8" s="226">
        <v>27.868938314992533</v>
      </c>
      <c r="K8" s="226">
        <v>23.858381690237874</v>
      </c>
      <c r="L8" s="226">
        <v>26.31252109944095</v>
      </c>
      <c r="M8" s="226">
        <v>27.943572156872502</v>
      </c>
      <c r="N8" s="226">
        <v>28.595494055476426</v>
      </c>
      <c r="O8" s="226">
        <v>28.804555903695928</v>
      </c>
      <c r="P8" s="226">
        <v>29.192225712914588</v>
      </c>
      <c r="Q8" s="226">
        <v>30.007220668980146</v>
      </c>
      <c r="R8" s="226">
        <v>31.732224024672256</v>
      </c>
      <c r="S8" s="226">
        <v>33.516320415558546</v>
      </c>
      <c r="T8" s="226">
        <v>33.860179300800176</v>
      </c>
      <c r="U8" s="226">
        <v>34.167965644582246</v>
      </c>
      <c r="V8" s="226">
        <v>35.230860330679391</v>
      </c>
      <c r="W8" s="226">
        <v>35.622540141352637</v>
      </c>
    </row>
    <row r="9" spans="1:23" ht="12" customHeight="1" x14ac:dyDescent="0.25">
      <c r="A9" s="202" t="s">
        <v>95</v>
      </c>
      <c r="B9" s="226">
        <v>23.040287511788112</v>
      </c>
      <c r="C9" s="226">
        <v>23.925367236268624</v>
      </c>
      <c r="D9" s="226">
        <v>26.821153172072979</v>
      </c>
      <c r="E9" s="226">
        <v>28.559527306463657</v>
      </c>
      <c r="F9" s="226">
        <v>32.511393934696784</v>
      </c>
      <c r="G9" s="226">
        <v>34.325637326537851</v>
      </c>
      <c r="H9" s="226">
        <v>36.780679476161332</v>
      </c>
      <c r="I9" s="226">
        <v>40.353052523369087</v>
      </c>
      <c r="J9" s="226">
        <v>37.234061923504754</v>
      </c>
      <c r="K9" s="226">
        <v>31.578807545943661</v>
      </c>
      <c r="L9" s="226">
        <v>34.167673791228992</v>
      </c>
      <c r="M9" s="226">
        <v>35.826242411861237</v>
      </c>
      <c r="N9" s="226">
        <v>37.596027956097281</v>
      </c>
      <c r="O9" s="226">
        <v>36.738852798897163</v>
      </c>
      <c r="P9" s="226">
        <v>37.725845223499803</v>
      </c>
      <c r="Q9" s="226">
        <v>38.47804112985272</v>
      </c>
      <c r="R9" s="226">
        <v>41.057663105083208</v>
      </c>
      <c r="S9" s="226">
        <v>43.088107734232004</v>
      </c>
      <c r="T9" s="226">
        <v>42.441501109123259</v>
      </c>
      <c r="U9" s="226">
        <v>43.051265459920145</v>
      </c>
      <c r="V9" s="226">
        <v>45.099772370760576</v>
      </c>
      <c r="W9" s="226">
        <v>45.203125413338356</v>
      </c>
    </row>
    <row r="10" spans="1:23" ht="12" customHeight="1" x14ac:dyDescent="0.25">
      <c r="A10" s="36" t="s">
        <v>96</v>
      </c>
      <c r="B10" s="227">
        <f t="shared" ref="B10:W10" si="1">SUM(B11:B15)</f>
        <v>17.299431467351678</v>
      </c>
      <c r="C10" s="227">
        <f t="shared" si="1"/>
        <v>18.215802700739886</v>
      </c>
      <c r="D10" s="227">
        <f t="shared" si="1"/>
        <v>19.520093321407614</v>
      </c>
      <c r="E10" s="227">
        <f t="shared" si="1"/>
        <v>20.755374494869546</v>
      </c>
      <c r="F10" s="227">
        <f t="shared" si="1"/>
        <v>21.466134319885022</v>
      </c>
      <c r="G10" s="227">
        <f t="shared" si="1"/>
        <v>25.376359573089168</v>
      </c>
      <c r="H10" s="227">
        <f t="shared" si="1"/>
        <v>25.176964870861998</v>
      </c>
      <c r="I10" s="227">
        <f t="shared" si="1"/>
        <v>24.265261941229348</v>
      </c>
      <c r="J10" s="227">
        <f t="shared" si="1"/>
        <v>21.210203134205468</v>
      </c>
      <c r="K10" s="227">
        <f t="shared" si="1"/>
        <v>20.379206388927024</v>
      </c>
      <c r="L10" s="227">
        <f t="shared" si="1"/>
        <v>21.803163608770472</v>
      </c>
      <c r="M10" s="227">
        <f t="shared" si="1"/>
        <v>22.032007678692487</v>
      </c>
      <c r="N10" s="227">
        <f t="shared" si="1"/>
        <v>23.027339053822267</v>
      </c>
      <c r="O10" s="227">
        <f t="shared" si="1"/>
        <v>21.559388341936199</v>
      </c>
      <c r="P10" s="227">
        <f t="shared" si="1"/>
        <v>22.144213065859777</v>
      </c>
      <c r="Q10" s="227">
        <f t="shared" si="1"/>
        <v>22.619516238280056</v>
      </c>
      <c r="R10" s="227">
        <f t="shared" si="1"/>
        <v>22.316791189389505</v>
      </c>
      <c r="S10" s="227">
        <f t="shared" si="1"/>
        <v>23.08976473620158</v>
      </c>
      <c r="T10" s="227">
        <f t="shared" si="1"/>
        <v>24.599629435461605</v>
      </c>
      <c r="U10" s="227">
        <f t="shared" si="1"/>
        <v>25.093226381395205</v>
      </c>
      <c r="V10" s="227">
        <f t="shared" si="1"/>
        <v>22.990318128322677</v>
      </c>
      <c r="W10" s="227">
        <f t="shared" si="1"/>
        <v>25.404921125927423</v>
      </c>
    </row>
    <row r="11" spans="1:23" ht="12" customHeight="1" x14ac:dyDescent="0.25">
      <c r="A11" s="37" t="s">
        <v>83</v>
      </c>
      <c r="B11" s="228">
        <v>0.60978672049405336</v>
      </c>
      <c r="C11" s="228">
        <v>0.5444699810900252</v>
      </c>
      <c r="D11" s="228">
        <v>0.45608832752625628</v>
      </c>
      <c r="E11" s="228">
        <v>0.61838739286362276</v>
      </c>
      <c r="F11" s="228">
        <v>0.66965715500363721</v>
      </c>
      <c r="G11" s="228">
        <v>1.0648974909099969</v>
      </c>
      <c r="H11" s="228">
        <v>0.50557115653653195</v>
      </c>
      <c r="I11" s="228">
        <v>0.45710131671802084</v>
      </c>
      <c r="J11" s="228">
        <v>0.45324232047283797</v>
      </c>
      <c r="K11" s="228">
        <v>0.45665057563527545</v>
      </c>
      <c r="L11" s="228">
        <v>0.51551895922457702</v>
      </c>
      <c r="M11" s="228">
        <v>0.40309587837293243</v>
      </c>
      <c r="N11" s="228">
        <v>0.39390114873237653</v>
      </c>
      <c r="O11" s="228">
        <v>0.35687206617182682</v>
      </c>
      <c r="P11" s="228">
        <v>0.38069526989708447</v>
      </c>
      <c r="Q11" s="228">
        <v>0.30719030214661891</v>
      </c>
      <c r="R11" s="228">
        <v>0.2888132659257695</v>
      </c>
      <c r="S11" s="228">
        <v>0.24387460594973112</v>
      </c>
      <c r="T11" s="228">
        <v>0.33000258483402561</v>
      </c>
      <c r="U11" s="228">
        <v>0.31481400509717561</v>
      </c>
      <c r="V11" s="228">
        <v>0.38456259113135038</v>
      </c>
      <c r="W11" s="228">
        <v>0.39273548425320276</v>
      </c>
    </row>
    <row r="12" spans="1:23" ht="12" customHeight="1" x14ac:dyDescent="0.25">
      <c r="A12" s="37" t="s">
        <v>72</v>
      </c>
      <c r="B12" s="228">
        <v>10.375729699273984</v>
      </c>
      <c r="C12" s="228">
        <v>11.491260808124446</v>
      </c>
      <c r="D12" s="228">
        <v>12.685959797812393</v>
      </c>
      <c r="E12" s="228">
        <v>13.674796512308912</v>
      </c>
      <c r="F12" s="228">
        <v>14.340514834183487</v>
      </c>
      <c r="G12" s="228">
        <v>18.798883596983369</v>
      </c>
      <c r="H12" s="228">
        <v>18.517110396632216</v>
      </c>
      <c r="I12" s="228">
        <v>17.102739165224335</v>
      </c>
      <c r="J12" s="228">
        <v>15.117336581664064</v>
      </c>
      <c r="K12" s="228">
        <v>14.510289200989154</v>
      </c>
      <c r="L12" s="228">
        <v>15.367921916559167</v>
      </c>
      <c r="M12" s="228">
        <v>16.047889777626882</v>
      </c>
      <c r="N12" s="228">
        <v>16.383835378252101</v>
      </c>
      <c r="O12" s="228">
        <v>14.213880362197179</v>
      </c>
      <c r="P12" s="228">
        <v>13.818945044315713</v>
      </c>
      <c r="Q12" s="228">
        <v>12.854172571879838</v>
      </c>
      <c r="R12" s="228">
        <v>12.557360487334144</v>
      </c>
      <c r="S12" s="228">
        <v>12.78914738953493</v>
      </c>
      <c r="T12" s="228">
        <v>14.009885644728909</v>
      </c>
      <c r="U12" s="228">
        <v>13.654631656247885</v>
      </c>
      <c r="V12" s="228">
        <v>11.35829857302468</v>
      </c>
      <c r="W12" s="228">
        <v>12.320678262861911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0.81203783318126177</v>
      </c>
      <c r="U14" s="228">
        <v>0.90765262251944667</v>
      </c>
      <c r="V14" s="228">
        <v>0.93147033532914858</v>
      </c>
      <c r="W14" s="228">
        <v>1.9585554599980246</v>
      </c>
    </row>
    <row r="15" spans="1:23" ht="12" customHeight="1" x14ac:dyDescent="0.25">
      <c r="A15" s="38" t="s">
        <v>38</v>
      </c>
      <c r="B15" s="229">
        <v>6.3139150475836399</v>
      </c>
      <c r="C15" s="229">
        <v>6.180071911525415</v>
      </c>
      <c r="D15" s="229">
        <v>6.3780451960689639</v>
      </c>
      <c r="E15" s="229">
        <v>6.46219058969701</v>
      </c>
      <c r="F15" s="229">
        <v>6.4559623306978988</v>
      </c>
      <c r="G15" s="229">
        <v>5.5125784851958031</v>
      </c>
      <c r="H15" s="229">
        <v>6.1542833176932499</v>
      </c>
      <c r="I15" s="229">
        <v>6.705421459286991</v>
      </c>
      <c r="J15" s="229">
        <v>5.6396242320685657</v>
      </c>
      <c r="K15" s="229">
        <v>5.4122666123025933</v>
      </c>
      <c r="L15" s="229">
        <v>5.9197227329867275</v>
      </c>
      <c r="M15" s="229">
        <v>5.5810220226926734</v>
      </c>
      <c r="N15" s="229">
        <v>6.2496025268377906</v>
      </c>
      <c r="O15" s="229">
        <v>6.988635913567192</v>
      </c>
      <c r="P15" s="229">
        <v>7.9445727516469802</v>
      </c>
      <c r="Q15" s="229">
        <v>9.4581533642535991</v>
      </c>
      <c r="R15" s="229">
        <v>9.4706174361295936</v>
      </c>
      <c r="S15" s="229">
        <v>10.056742740716921</v>
      </c>
      <c r="T15" s="229">
        <v>9.4477033727174096</v>
      </c>
      <c r="U15" s="229">
        <v>10.216128097530696</v>
      </c>
      <c r="V15" s="229">
        <v>10.315986628837496</v>
      </c>
      <c r="W15" s="229">
        <v>10.732951918814287</v>
      </c>
    </row>
    <row r="16" spans="1:23" ht="12" customHeight="1" x14ac:dyDescent="0.25">
      <c r="A16" s="39" t="s">
        <v>98</v>
      </c>
      <c r="B16" s="230">
        <f t="shared" ref="B16:W16" si="2">SUM(B17:B26)</f>
        <v>344.94721958689206</v>
      </c>
      <c r="C16" s="230">
        <f t="shared" si="2"/>
        <v>335.15531993493084</v>
      </c>
      <c r="D16" s="230">
        <f t="shared" si="2"/>
        <v>394.27896506073915</v>
      </c>
      <c r="E16" s="230">
        <f t="shared" si="2"/>
        <v>425.98594124439001</v>
      </c>
      <c r="F16" s="230">
        <f t="shared" si="2"/>
        <v>404.11667708599617</v>
      </c>
      <c r="G16" s="230">
        <f t="shared" si="2"/>
        <v>453.68280788644665</v>
      </c>
      <c r="H16" s="230">
        <f t="shared" si="2"/>
        <v>452.20719779135618</v>
      </c>
      <c r="I16" s="230">
        <f t="shared" si="2"/>
        <v>472.05727822489609</v>
      </c>
      <c r="J16" s="230">
        <f t="shared" si="2"/>
        <v>430.10416814115808</v>
      </c>
      <c r="K16" s="230">
        <f t="shared" si="2"/>
        <v>401.24825217500819</v>
      </c>
      <c r="L16" s="230">
        <f t="shared" si="2"/>
        <v>439.1384834205935</v>
      </c>
      <c r="M16" s="230">
        <f t="shared" si="2"/>
        <v>459.83119500647626</v>
      </c>
      <c r="N16" s="230">
        <f t="shared" si="2"/>
        <v>477.12189520476124</v>
      </c>
      <c r="O16" s="230">
        <f t="shared" si="2"/>
        <v>448.5010767749493</v>
      </c>
      <c r="P16" s="230">
        <f t="shared" si="2"/>
        <v>447.11883747802779</v>
      </c>
      <c r="Q16" s="230">
        <f t="shared" si="2"/>
        <v>415.02416433854091</v>
      </c>
      <c r="R16" s="230">
        <f t="shared" si="2"/>
        <v>424.07293542085989</v>
      </c>
      <c r="S16" s="230">
        <f t="shared" si="2"/>
        <v>480.38941599763592</v>
      </c>
      <c r="T16" s="230">
        <f t="shared" si="2"/>
        <v>487.26532227463707</v>
      </c>
      <c r="U16" s="230">
        <f t="shared" si="2"/>
        <v>473.6774182167448</v>
      </c>
      <c r="V16" s="230">
        <f t="shared" si="2"/>
        <v>422.60021513541665</v>
      </c>
      <c r="W16" s="230">
        <f t="shared" si="2"/>
        <v>462.4245036869201</v>
      </c>
    </row>
    <row r="17" spans="1:23" ht="12" customHeight="1" x14ac:dyDescent="0.25">
      <c r="A17" s="46" t="s">
        <v>30</v>
      </c>
      <c r="B17" s="231">
        <v>5.2297013430643107</v>
      </c>
      <c r="C17" s="231">
        <v>3.2192643898795401</v>
      </c>
      <c r="D17" s="231">
        <v>4.5490656450732461</v>
      </c>
      <c r="E17" s="231">
        <v>4.8351228803865256</v>
      </c>
      <c r="F17" s="231">
        <v>4.7990791721423784</v>
      </c>
      <c r="G17" s="231">
        <v>5.1234082704998576</v>
      </c>
      <c r="H17" s="231">
        <v>5.8646693735151469</v>
      </c>
      <c r="I17" s="231">
        <v>5.8215890255650278</v>
      </c>
      <c r="J17" s="231">
        <v>4.4658406450678116</v>
      </c>
      <c r="K17" s="231">
        <v>4.0109726909840111</v>
      </c>
      <c r="L17" s="231">
        <v>4.3109157105207148</v>
      </c>
      <c r="M17" s="231">
        <v>5.7882475610376591</v>
      </c>
      <c r="N17" s="231">
        <v>5.6964805554554543</v>
      </c>
      <c r="O17" s="231">
        <v>6.5697802785423471</v>
      </c>
      <c r="P17" s="231">
        <v>6.041850065485538</v>
      </c>
      <c r="Q17" s="231">
        <v>4.3216201960519562</v>
      </c>
      <c r="R17" s="231">
        <v>4.0234961532122364</v>
      </c>
      <c r="S17" s="231">
        <v>4.8378172874903687</v>
      </c>
      <c r="T17" s="231">
        <v>4.7291423834841817</v>
      </c>
      <c r="U17" s="231">
        <v>4.6201193491667887</v>
      </c>
      <c r="V17" s="231">
        <v>4.3203177141518987</v>
      </c>
      <c r="W17" s="231">
        <v>4.3588660553304504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2.5081777200744315</v>
      </c>
      <c r="C19" s="231">
        <v>1.8528667523495228</v>
      </c>
      <c r="D19" s="231">
        <v>1.8527782608169734</v>
      </c>
      <c r="E19" s="231">
        <v>2.2163982612175608</v>
      </c>
      <c r="F19" s="231">
        <v>2.2431386096969472</v>
      </c>
      <c r="G19" s="231">
        <v>3.7522987860968202</v>
      </c>
      <c r="H19" s="231">
        <v>4.6026233401534418</v>
      </c>
      <c r="I19" s="231">
        <v>5.8117446650588978</v>
      </c>
      <c r="J19" s="231">
        <v>5.153554040422244</v>
      </c>
      <c r="K19" s="231">
        <v>4.1160138775957664</v>
      </c>
      <c r="L19" s="231">
        <v>4.6714028732019495</v>
      </c>
      <c r="M19" s="231">
        <v>3.9475859127376909</v>
      </c>
      <c r="N19" s="231">
        <v>5.2133095306339801</v>
      </c>
      <c r="O19" s="231">
        <v>5.0814414505098897</v>
      </c>
      <c r="P19" s="231">
        <v>3.3180569458639173</v>
      </c>
      <c r="Q19" s="231">
        <v>4.9772599141781582</v>
      </c>
      <c r="R19" s="231">
        <v>4.9644806059905653</v>
      </c>
      <c r="S19" s="231">
        <v>5.4495851304715908</v>
      </c>
      <c r="T19" s="231">
        <v>5.6183166643347429</v>
      </c>
      <c r="U19" s="231">
        <v>6.1506868729859097</v>
      </c>
      <c r="V19" s="231">
        <v>3.8587284784980236</v>
      </c>
      <c r="W19" s="231">
        <v>4.5500850102483987</v>
      </c>
    </row>
    <row r="20" spans="1:23" ht="12" customHeight="1" x14ac:dyDescent="0.25">
      <c r="A20" s="46" t="s">
        <v>83</v>
      </c>
      <c r="B20" s="231">
        <v>6.5706717680014561</v>
      </c>
      <c r="C20" s="231">
        <v>5.2542364776377362</v>
      </c>
      <c r="D20" s="231">
        <v>3.6878261952168132</v>
      </c>
      <c r="E20" s="231">
        <v>4.959248321115024</v>
      </c>
      <c r="F20" s="231">
        <v>5.1969206126406489</v>
      </c>
      <c r="G20" s="231">
        <v>9.4901532001039239</v>
      </c>
      <c r="H20" s="231">
        <v>5.5306095910772264</v>
      </c>
      <c r="I20" s="231">
        <v>4.8565600463374619</v>
      </c>
      <c r="J20" s="231">
        <v>4.711004573890226</v>
      </c>
      <c r="K20" s="231">
        <v>4.9728795223868785</v>
      </c>
      <c r="L20" s="231">
        <v>4.9276888999588913</v>
      </c>
      <c r="M20" s="231">
        <v>5.5945412051807875</v>
      </c>
      <c r="N20" s="231">
        <v>4.4333080869671644</v>
      </c>
      <c r="O20" s="231">
        <v>3.7313512072552708</v>
      </c>
      <c r="P20" s="231">
        <v>5.1970808119485392</v>
      </c>
      <c r="Q20" s="231">
        <v>4.4984653884420451</v>
      </c>
      <c r="R20" s="231">
        <v>3.9843816689332994</v>
      </c>
      <c r="S20" s="231">
        <v>4.3250317880242619</v>
      </c>
      <c r="T20" s="231">
        <v>5.0389610012603825</v>
      </c>
      <c r="U20" s="231">
        <v>5.3501198466036595</v>
      </c>
      <c r="V20" s="231">
        <v>5.8247883476264581</v>
      </c>
      <c r="W20" s="231">
        <v>6.3407754854415641</v>
      </c>
    </row>
    <row r="21" spans="1:23" ht="12" customHeight="1" x14ac:dyDescent="0.25">
      <c r="A21" s="46" t="s">
        <v>70</v>
      </c>
      <c r="B21" s="231">
        <v>36.239160490322313</v>
      </c>
      <c r="C21" s="231">
        <v>26.813814886570068</v>
      </c>
      <c r="D21" s="231">
        <v>18.556596282503207</v>
      </c>
      <c r="E21" s="231">
        <v>16.05748881169982</v>
      </c>
      <c r="F21" s="231">
        <v>15.387914391656786</v>
      </c>
      <c r="G21" s="231">
        <v>11.490739185082871</v>
      </c>
      <c r="H21" s="231">
        <v>10.728994938945648</v>
      </c>
      <c r="I21" s="231">
        <v>10.032255823421101</v>
      </c>
      <c r="J21" s="231">
        <v>7.2169198140058555</v>
      </c>
      <c r="K21" s="231">
        <v>5.4150462864895603</v>
      </c>
      <c r="L21" s="231">
        <v>5.7705272243682764</v>
      </c>
      <c r="M21" s="231">
        <v>5.4707975062936427</v>
      </c>
      <c r="N21" s="231">
        <v>4.7204335054419992</v>
      </c>
      <c r="O21" s="231">
        <v>3.9378781598896957</v>
      </c>
      <c r="P21" s="231">
        <v>4.6522743477523365</v>
      </c>
      <c r="Q21" s="231">
        <v>5.3622363838313891</v>
      </c>
      <c r="R21" s="231">
        <v>5.3693926722257492</v>
      </c>
      <c r="S21" s="231">
        <v>5.8196600051201361</v>
      </c>
      <c r="T21" s="231">
        <v>3.6140995307380357</v>
      </c>
      <c r="U21" s="231">
        <v>4.8348389640956206</v>
      </c>
      <c r="V21" s="231">
        <v>4.9590948011192548</v>
      </c>
      <c r="W21" s="231">
        <v>3.4162874985705969</v>
      </c>
    </row>
    <row r="22" spans="1:23" ht="12" customHeight="1" x14ac:dyDescent="0.25">
      <c r="A22" s="46" t="s">
        <v>34</v>
      </c>
      <c r="B22" s="231">
        <v>3.1491831470678648</v>
      </c>
      <c r="C22" s="231">
        <v>1.0496990542038189</v>
      </c>
      <c r="D22" s="231">
        <v>1.049699054192814</v>
      </c>
      <c r="E22" s="231">
        <v>2.099398108351652</v>
      </c>
      <c r="F22" s="231">
        <v>1.0496990541921929</v>
      </c>
      <c r="G22" s="231">
        <v>3.1916385149194548</v>
      </c>
      <c r="H22" s="231">
        <v>2.32202547801311</v>
      </c>
      <c r="I22" s="231">
        <v>2.6719820057257806</v>
      </c>
      <c r="J22" s="231">
        <v>2.2878236171824877</v>
      </c>
      <c r="K22" s="231">
        <v>1.5766127477484591</v>
      </c>
      <c r="L22" s="231">
        <v>1.1366641329811638</v>
      </c>
      <c r="M22" s="231">
        <v>1.0698194325327921</v>
      </c>
      <c r="N22" s="231">
        <v>1.0698194325288219</v>
      </c>
      <c r="O22" s="231">
        <v>1.069819432520315</v>
      </c>
      <c r="P22" s="231">
        <v>0</v>
      </c>
      <c r="Q22" s="231">
        <v>0</v>
      </c>
      <c r="R22" s="231">
        <v>0</v>
      </c>
      <c r="S22" s="231">
        <v>0.52536543423653281</v>
      </c>
      <c r="T22" s="231">
        <v>0.84058469477537345</v>
      </c>
      <c r="U22" s="231">
        <v>0.6298366294180433</v>
      </c>
      <c r="V22" s="231">
        <v>0.6293207222860232</v>
      </c>
      <c r="W22" s="231">
        <v>0.62932072228376634</v>
      </c>
    </row>
    <row r="23" spans="1:23" ht="12" customHeight="1" x14ac:dyDescent="0.25">
      <c r="A23" s="46" t="s">
        <v>72</v>
      </c>
      <c r="B23" s="231">
        <v>99.242293858944038</v>
      </c>
      <c r="C23" s="231">
        <v>109.4626634372547</v>
      </c>
      <c r="D23" s="231">
        <v>130.53165273686619</v>
      </c>
      <c r="E23" s="231">
        <v>128.02281906654156</v>
      </c>
      <c r="F23" s="231">
        <v>125.00521457914942</v>
      </c>
      <c r="G23" s="231">
        <v>160.18595890414343</v>
      </c>
      <c r="H23" s="231">
        <v>160.90991928894562</v>
      </c>
      <c r="I23" s="231">
        <v>166.18907505904403</v>
      </c>
      <c r="J23" s="231">
        <v>169.03301321019026</v>
      </c>
      <c r="K23" s="231">
        <v>156.82941416836732</v>
      </c>
      <c r="L23" s="231">
        <v>172.14611691366994</v>
      </c>
      <c r="M23" s="231">
        <v>167.25663824545836</v>
      </c>
      <c r="N23" s="231">
        <v>169.23315224604147</v>
      </c>
      <c r="O23" s="231">
        <v>147.9205596621369</v>
      </c>
      <c r="P23" s="231">
        <v>130.73323724543309</v>
      </c>
      <c r="Q23" s="231">
        <v>126.39417959218146</v>
      </c>
      <c r="R23" s="231">
        <v>131.25613287616721</v>
      </c>
      <c r="S23" s="231">
        <v>126.65462577312921</v>
      </c>
      <c r="T23" s="231">
        <v>139.38359083645597</v>
      </c>
      <c r="U23" s="231">
        <v>134.36944157800934</v>
      </c>
      <c r="V23" s="231">
        <v>135.80769719249642</v>
      </c>
      <c r="W23" s="231">
        <v>135.99056950753811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27.992640031545683</v>
      </c>
      <c r="C25" s="231">
        <v>42.427796434559724</v>
      </c>
      <c r="D25" s="231">
        <v>72.281011547894167</v>
      </c>
      <c r="E25" s="231">
        <v>85.388844988666122</v>
      </c>
      <c r="F25" s="231">
        <v>89.548124252626835</v>
      </c>
      <c r="G25" s="231">
        <v>87.978017732681167</v>
      </c>
      <c r="H25" s="231">
        <v>80.701494216076426</v>
      </c>
      <c r="I25" s="231">
        <v>78.049823964190821</v>
      </c>
      <c r="J25" s="231">
        <v>71.238161854186146</v>
      </c>
      <c r="K25" s="231">
        <v>57.684578574504997</v>
      </c>
      <c r="L25" s="231">
        <v>65.416698191507521</v>
      </c>
      <c r="M25" s="231">
        <v>64.292817078591142</v>
      </c>
      <c r="N25" s="231">
        <v>74.373448598430599</v>
      </c>
      <c r="O25" s="231">
        <v>73.468922423475391</v>
      </c>
      <c r="P25" s="231">
        <v>71.681927056039441</v>
      </c>
      <c r="Q25" s="231">
        <v>79.755097619465715</v>
      </c>
      <c r="R25" s="231">
        <v>85.571784033613795</v>
      </c>
      <c r="S25" s="231">
        <v>93.668646143067164</v>
      </c>
      <c r="T25" s="231">
        <v>95.930223036964989</v>
      </c>
      <c r="U25" s="231">
        <v>96.240431726848968</v>
      </c>
      <c r="V25" s="231">
        <v>111.59209935023756</v>
      </c>
      <c r="W25" s="231">
        <v>116.01409381918067</v>
      </c>
    </row>
    <row r="26" spans="1:23" ht="12" customHeight="1" x14ac:dyDescent="0.25">
      <c r="A26" s="46" t="s">
        <v>79</v>
      </c>
      <c r="B26" s="231">
        <v>164.01539122787199</v>
      </c>
      <c r="C26" s="231">
        <v>145.07497850247569</v>
      </c>
      <c r="D26" s="231">
        <v>161.77033533817573</v>
      </c>
      <c r="E26" s="231">
        <v>182.40662080641172</v>
      </c>
      <c r="F26" s="231">
        <v>160.88658641389094</v>
      </c>
      <c r="G26" s="231">
        <v>172.47059329291918</v>
      </c>
      <c r="H26" s="231">
        <v>181.54686156462961</v>
      </c>
      <c r="I26" s="231">
        <v>198.62424763555302</v>
      </c>
      <c r="J26" s="231">
        <v>165.997850386213</v>
      </c>
      <c r="K26" s="231">
        <v>166.6427343069312</v>
      </c>
      <c r="L26" s="231">
        <v>180.75846947438501</v>
      </c>
      <c r="M26" s="231">
        <v>206.41074806464417</v>
      </c>
      <c r="N26" s="231">
        <v>212.38194324926178</v>
      </c>
      <c r="O26" s="231">
        <v>206.7213241606195</v>
      </c>
      <c r="P26" s="231">
        <v>225.4944110055049</v>
      </c>
      <c r="Q26" s="231">
        <v>189.71530524439018</v>
      </c>
      <c r="R26" s="231">
        <v>188.90326741071704</v>
      </c>
      <c r="S26" s="231">
        <v>239.10868443609667</v>
      </c>
      <c r="T26" s="231">
        <v>232.11040412662339</v>
      </c>
      <c r="U26" s="231">
        <v>221.48194324961645</v>
      </c>
      <c r="V26" s="231">
        <v>155.60816852900098</v>
      </c>
      <c r="W26" s="231">
        <v>191.12450558832654</v>
      </c>
    </row>
    <row r="27" spans="1:23" ht="12" customHeight="1" x14ac:dyDescent="0.25">
      <c r="A27" s="39" t="s">
        <v>99</v>
      </c>
      <c r="B27" s="230">
        <f t="shared" ref="B27:W27" si="3">SUM(B28:B37)</f>
        <v>352.00725398538873</v>
      </c>
      <c r="C27" s="230">
        <f t="shared" si="3"/>
        <v>351.32253130303292</v>
      </c>
      <c r="D27" s="230">
        <f t="shared" si="3"/>
        <v>371.73459261752441</v>
      </c>
      <c r="E27" s="230">
        <f t="shared" si="3"/>
        <v>380.81402565160721</v>
      </c>
      <c r="F27" s="230">
        <f t="shared" si="3"/>
        <v>419.89511756943398</v>
      </c>
      <c r="G27" s="230">
        <f t="shared" si="3"/>
        <v>488.49109571691667</v>
      </c>
      <c r="H27" s="230">
        <f t="shared" si="3"/>
        <v>515.59693114267463</v>
      </c>
      <c r="I27" s="230">
        <f t="shared" si="3"/>
        <v>517.23579032313728</v>
      </c>
      <c r="J27" s="230">
        <f t="shared" si="3"/>
        <v>464.33714029065908</v>
      </c>
      <c r="K27" s="230">
        <f t="shared" si="3"/>
        <v>370.05567564624397</v>
      </c>
      <c r="L27" s="230">
        <f t="shared" si="3"/>
        <v>401.68812990663781</v>
      </c>
      <c r="M27" s="230">
        <f t="shared" si="3"/>
        <v>439.21145284280522</v>
      </c>
      <c r="N27" s="230">
        <f t="shared" si="3"/>
        <v>475.89961266833029</v>
      </c>
      <c r="O27" s="230">
        <f t="shared" si="3"/>
        <v>472.11184059359607</v>
      </c>
      <c r="P27" s="230">
        <f t="shared" si="3"/>
        <v>467.70983766231666</v>
      </c>
      <c r="Q27" s="230">
        <f t="shared" si="3"/>
        <v>446.06082001434106</v>
      </c>
      <c r="R27" s="230">
        <f t="shared" si="3"/>
        <v>437.67935851606467</v>
      </c>
      <c r="S27" s="230">
        <f t="shared" si="3"/>
        <v>457.16960837601789</v>
      </c>
      <c r="T27" s="230">
        <f t="shared" si="3"/>
        <v>484.40649015750705</v>
      </c>
      <c r="U27" s="230">
        <f t="shared" si="3"/>
        <v>503.13886531387902</v>
      </c>
      <c r="V27" s="230">
        <f t="shared" si="3"/>
        <v>463.18586744012669</v>
      </c>
      <c r="W27" s="230">
        <f t="shared" si="3"/>
        <v>504.68355120704905</v>
      </c>
    </row>
    <row r="28" spans="1:23" ht="12" customHeight="1" x14ac:dyDescent="0.25">
      <c r="A28" s="18" t="s">
        <v>30</v>
      </c>
      <c r="B28" s="232">
        <v>7.8877535150612248</v>
      </c>
      <c r="C28" s="232">
        <v>6.7879583100344734</v>
      </c>
      <c r="D28" s="232">
        <v>45.801493254324853</v>
      </c>
      <c r="E28" s="232">
        <v>76.337362072321966</v>
      </c>
      <c r="F28" s="232">
        <v>76.25276949509751</v>
      </c>
      <c r="G28" s="232">
        <v>81.001441256585267</v>
      </c>
      <c r="H28" s="232">
        <v>117.82784997300246</v>
      </c>
      <c r="I28" s="232">
        <v>121.92088732869118</v>
      </c>
      <c r="J28" s="232">
        <v>106.50776210643691</v>
      </c>
      <c r="K28" s="232">
        <v>58.6725182806411</v>
      </c>
      <c r="L28" s="232">
        <v>81.080055914586737</v>
      </c>
      <c r="M28" s="232">
        <v>100.68062604171382</v>
      </c>
      <c r="N28" s="232">
        <v>114.33180835254106</v>
      </c>
      <c r="O28" s="232">
        <v>130.59806150993569</v>
      </c>
      <c r="P28" s="232">
        <v>112.82710952178876</v>
      </c>
      <c r="Q28" s="232">
        <v>92.330830362847422</v>
      </c>
      <c r="R28" s="232">
        <v>84.246323279289896</v>
      </c>
      <c r="S28" s="232">
        <v>81.210334045269718</v>
      </c>
      <c r="T28" s="232">
        <v>91.478252285475421</v>
      </c>
      <c r="U28" s="232">
        <v>101.92304488127176</v>
      </c>
      <c r="V28" s="232">
        <v>84.359303953947844</v>
      </c>
      <c r="W28" s="232">
        <v>100.01860599969964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4.1499478173288331</v>
      </c>
      <c r="C30" s="232">
        <v>3.6956285185017217</v>
      </c>
      <c r="D30" s="232">
        <v>4.8053472765862919</v>
      </c>
      <c r="E30" s="232">
        <v>3.3320110251108992</v>
      </c>
      <c r="F30" s="232">
        <v>4.4149869277063187</v>
      </c>
      <c r="G30" s="232">
        <v>4.0154570178584672</v>
      </c>
      <c r="H30" s="232">
        <v>4.2748487148766516</v>
      </c>
      <c r="I30" s="232">
        <v>4.1666732197218419</v>
      </c>
      <c r="J30" s="232">
        <v>4.8248638443584957</v>
      </c>
      <c r="K30" s="232">
        <v>3.6450351335822209</v>
      </c>
      <c r="L30" s="232">
        <v>4.1983305747774144</v>
      </c>
      <c r="M30" s="232">
        <v>2.7046926771161361</v>
      </c>
      <c r="N30" s="232">
        <v>3.6563379328225984</v>
      </c>
      <c r="O30" s="232">
        <v>3.7882060129466888</v>
      </c>
      <c r="P30" s="232">
        <v>3.3341356594671243</v>
      </c>
      <c r="Q30" s="232">
        <v>3.7644425793730045</v>
      </c>
      <c r="R30" s="232">
        <v>3.7772218875605974</v>
      </c>
      <c r="S30" s="232">
        <v>4.502865428427806</v>
      </c>
      <c r="T30" s="232">
        <v>4.1069627853643125</v>
      </c>
      <c r="U30" s="232">
        <v>4.5579115792926803</v>
      </c>
      <c r="V30" s="232">
        <v>4.5625956831528791</v>
      </c>
      <c r="W30" s="232">
        <v>4.8555039837326834</v>
      </c>
    </row>
    <row r="31" spans="1:23" ht="12" customHeight="1" x14ac:dyDescent="0.25">
      <c r="A31" s="18" t="s">
        <v>83</v>
      </c>
      <c r="B31" s="232">
        <v>19.385835578572411</v>
      </c>
      <c r="C31" s="232">
        <v>18.723907470764924</v>
      </c>
      <c r="D31" s="232">
        <v>17.313437153955118</v>
      </c>
      <c r="E31" s="232">
        <v>17.923310115771994</v>
      </c>
      <c r="F31" s="232">
        <v>19.6779622151588</v>
      </c>
      <c r="G31" s="232">
        <v>27.250882241058299</v>
      </c>
      <c r="H31" s="232">
        <v>24.617215641036282</v>
      </c>
      <c r="I31" s="232">
        <v>23.49029392499267</v>
      </c>
      <c r="J31" s="232">
        <v>23.639708393685087</v>
      </c>
      <c r="K31" s="232">
        <v>13.087322868443881</v>
      </c>
      <c r="L31" s="232">
        <v>14.102363937893053</v>
      </c>
      <c r="M31" s="232">
        <v>15.605372374743778</v>
      </c>
      <c r="N31" s="232">
        <v>17.804519053208459</v>
      </c>
      <c r="O31" s="232">
        <v>17.514786184870403</v>
      </c>
      <c r="P31" s="232">
        <v>18.082671037672856</v>
      </c>
      <c r="Q31" s="232">
        <v>15.668290999007212</v>
      </c>
      <c r="R31" s="232">
        <v>13.12964255439287</v>
      </c>
      <c r="S31" s="232">
        <v>15.393088446954636</v>
      </c>
      <c r="T31" s="232">
        <v>17.15244656007928</v>
      </c>
      <c r="U31" s="232">
        <v>17.982529604876966</v>
      </c>
      <c r="V31" s="232">
        <v>16.850666258146749</v>
      </c>
      <c r="W31" s="232">
        <v>16.633900896169376</v>
      </c>
    </row>
    <row r="32" spans="1:23" ht="12" customHeight="1" x14ac:dyDescent="0.25">
      <c r="A32" s="18" t="s">
        <v>70</v>
      </c>
      <c r="B32" s="232">
        <v>97.447769862214216</v>
      </c>
      <c r="C32" s="232">
        <v>94.459357942320707</v>
      </c>
      <c r="D32" s="232">
        <v>56.881064938476996</v>
      </c>
      <c r="E32" s="232">
        <v>20.229097602745568</v>
      </c>
      <c r="F32" s="232">
        <v>30.447683200776567</v>
      </c>
      <c r="G32" s="232">
        <v>32.434970187230107</v>
      </c>
      <c r="H32" s="232">
        <v>22.69284512984197</v>
      </c>
      <c r="I32" s="232">
        <v>4.3201087509555123</v>
      </c>
      <c r="J32" s="232">
        <v>6.1785230062864933</v>
      </c>
      <c r="K32" s="232">
        <v>3.1963896550409645</v>
      </c>
      <c r="L32" s="232">
        <v>3.728268992312719</v>
      </c>
      <c r="M32" s="232">
        <v>3.0782136716943196</v>
      </c>
      <c r="N32" s="232">
        <v>5.7184314988572265</v>
      </c>
      <c r="O32" s="232">
        <v>4.6111330180982648</v>
      </c>
      <c r="P32" s="232">
        <v>4.776444482858154</v>
      </c>
      <c r="Q32" s="232">
        <v>4.0449863160826247</v>
      </c>
      <c r="R32" s="232">
        <v>3.1397216871895557</v>
      </c>
      <c r="S32" s="232">
        <v>4.2167974325410835</v>
      </c>
      <c r="T32" s="232">
        <v>1.4106640118243026</v>
      </c>
      <c r="U32" s="232">
        <v>1.8035961175896755</v>
      </c>
      <c r="V32" s="232">
        <v>1.9831235995686205</v>
      </c>
      <c r="W32" s="232">
        <v>1.5227494747742005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1.4173898599730643</v>
      </c>
      <c r="H33" s="232">
        <v>7.8064353990290218</v>
      </c>
      <c r="I33" s="232">
        <v>18.183649980516691</v>
      </c>
      <c r="J33" s="232">
        <v>5.3106286614073674</v>
      </c>
      <c r="K33" s="232">
        <v>15.869646925510352</v>
      </c>
      <c r="L33" s="232">
        <v>2.2726221954797134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94.616714188987487</v>
      </c>
      <c r="C34" s="232">
        <v>96.071011266228751</v>
      </c>
      <c r="D34" s="232">
        <v>99.387718505734114</v>
      </c>
      <c r="E34" s="232">
        <v>106.56119783473511</v>
      </c>
      <c r="F34" s="232">
        <v>132.12890515244521</v>
      </c>
      <c r="G34" s="232">
        <v>181.20432344900217</v>
      </c>
      <c r="H34" s="232">
        <v>176.67073471682954</v>
      </c>
      <c r="I34" s="232">
        <v>177.85272575853472</v>
      </c>
      <c r="J34" s="232">
        <v>165.98103455896248</v>
      </c>
      <c r="K34" s="232">
        <v>144.18050299349815</v>
      </c>
      <c r="L34" s="232">
        <v>153.01811938129285</v>
      </c>
      <c r="M34" s="232">
        <v>165.35316759170399</v>
      </c>
      <c r="N34" s="232">
        <v>175.57768133529379</v>
      </c>
      <c r="O34" s="232">
        <v>150.43606728435037</v>
      </c>
      <c r="P34" s="232">
        <v>155.26630438265016</v>
      </c>
      <c r="Q34" s="232">
        <v>147.71304078520785</v>
      </c>
      <c r="R34" s="232">
        <v>146.91935272420278</v>
      </c>
      <c r="S34" s="232">
        <v>155.74952004455849</v>
      </c>
      <c r="T34" s="232">
        <v>161.15261122302834</v>
      </c>
      <c r="U34" s="232">
        <v>159.6368038078752</v>
      </c>
      <c r="V34" s="232">
        <v>147.49255969449612</v>
      </c>
      <c r="W34" s="232">
        <v>157.38023976184411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3.4873255746452045</v>
      </c>
      <c r="C36" s="232">
        <v>3.6933557580455982</v>
      </c>
      <c r="D36" s="232">
        <v>8.5203642044703969</v>
      </c>
      <c r="E36" s="232">
        <v>14.090432741342468</v>
      </c>
      <c r="F36" s="232">
        <v>13.513956572824597</v>
      </c>
      <c r="G36" s="232">
        <v>13.12550763275307</v>
      </c>
      <c r="H36" s="232">
        <v>10.72868635142143</v>
      </c>
      <c r="I36" s="232">
        <v>12.066685064184085</v>
      </c>
      <c r="J36" s="232">
        <v>11.641373829390815</v>
      </c>
      <c r="K36" s="232">
        <v>8.3323603764838197</v>
      </c>
      <c r="L36" s="232">
        <v>8.0047119546661634</v>
      </c>
      <c r="M36" s="232">
        <v>11.636331674633269</v>
      </c>
      <c r="N36" s="232">
        <v>10.727411246797274</v>
      </c>
      <c r="O36" s="232">
        <v>10.557044902405934</v>
      </c>
      <c r="P36" s="232">
        <v>9.9316584985607363</v>
      </c>
      <c r="Q36" s="232">
        <v>6.1816177717638539</v>
      </c>
      <c r="R36" s="232">
        <v>7.0288178580456844</v>
      </c>
      <c r="S36" s="232">
        <v>3.8522480959697987</v>
      </c>
      <c r="T36" s="232">
        <v>11.956449362003184</v>
      </c>
      <c r="U36" s="232">
        <v>13.079258728869007</v>
      </c>
      <c r="V36" s="232">
        <v>12.321142266271465</v>
      </c>
      <c r="W36" s="232">
        <v>13.918064392341236</v>
      </c>
    </row>
    <row r="37" spans="1:23" ht="12" customHeight="1" x14ac:dyDescent="0.25">
      <c r="A37" s="47" t="s">
        <v>38</v>
      </c>
      <c r="B37" s="233">
        <v>125.03190744857932</v>
      </c>
      <c r="C37" s="233">
        <v>127.89131203713676</v>
      </c>
      <c r="D37" s="233">
        <v>139.02516728397663</v>
      </c>
      <c r="E37" s="233">
        <v>142.34061425957918</v>
      </c>
      <c r="F37" s="233">
        <v>143.45885400542491</v>
      </c>
      <c r="G37" s="233">
        <v>148.04112407245623</v>
      </c>
      <c r="H37" s="233">
        <v>150.97831521663724</v>
      </c>
      <c r="I37" s="233">
        <v>155.23476629554051</v>
      </c>
      <c r="J37" s="233">
        <v>140.25324589013144</v>
      </c>
      <c r="K37" s="233">
        <v>123.07189941304351</v>
      </c>
      <c r="L37" s="233">
        <v>135.28365695562917</v>
      </c>
      <c r="M37" s="233">
        <v>140.15304881119985</v>
      </c>
      <c r="N37" s="233">
        <v>148.08342324880994</v>
      </c>
      <c r="O37" s="233">
        <v>154.60654168098867</v>
      </c>
      <c r="P37" s="233">
        <v>163.49151407931888</v>
      </c>
      <c r="Q37" s="233">
        <v>176.3576112000591</v>
      </c>
      <c r="R37" s="233">
        <v>179.43827852538328</v>
      </c>
      <c r="S37" s="233">
        <v>192.24475488229635</v>
      </c>
      <c r="T37" s="233">
        <v>197.14910392973221</v>
      </c>
      <c r="U37" s="233">
        <v>204.15572059410371</v>
      </c>
      <c r="V37" s="233">
        <v>195.61647598454297</v>
      </c>
      <c r="W37" s="233">
        <v>210.35448669848776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1.1917441114535189E-2</v>
      </c>
      <c r="C42" s="235">
        <f t="shared" si="5"/>
        <v>1.2186820107587133E-2</v>
      </c>
      <c r="D42" s="235">
        <f t="shared" si="5"/>
        <v>1.1571360297927295E-2</v>
      </c>
      <c r="E42" s="235">
        <f t="shared" si="5"/>
        <v>1.1267909425428772E-2</v>
      </c>
      <c r="F42" s="235">
        <f t="shared" si="5"/>
        <v>1.1581955452630284E-2</v>
      </c>
      <c r="G42" s="235">
        <f t="shared" si="5"/>
        <v>1.0472780003325226E-2</v>
      </c>
      <c r="H42" s="235">
        <f t="shared" si="5"/>
        <v>1.0399567163470536E-2</v>
      </c>
      <c r="I42" s="235">
        <f t="shared" si="5"/>
        <v>1.039667429587616E-2</v>
      </c>
      <c r="J42" s="235">
        <f t="shared" si="5"/>
        <v>1.0174461719091397E-2</v>
      </c>
      <c r="K42" s="235">
        <f t="shared" si="5"/>
        <v>1.0216512931770698E-2</v>
      </c>
      <c r="L42" s="235">
        <f t="shared" si="5"/>
        <v>9.7871253399909996E-3</v>
      </c>
      <c r="M42" s="235">
        <f t="shared" si="5"/>
        <v>9.5963993252851792E-3</v>
      </c>
      <c r="N42" s="235">
        <f t="shared" si="5"/>
        <v>9.4763108172520281E-3</v>
      </c>
      <c r="O42" s="235">
        <f t="shared" si="5"/>
        <v>1.0115078983289972E-2</v>
      </c>
      <c r="P42" s="235">
        <f t="shared" si="5"/>
        <v>1.0206267526510496E-2</v>
      </c>
      <c r="Q42" s="235">
        <f t="shared" si="5"/>
        <v>1.1461951856642524E-2</v>
      </c>
      <c r="R42" s="235">
        <f t="shared" si="5"/>
        <v>1.1819021539781044E-2</v>
      </c>
      <c r="S42" s="235">
        <f t="shared" si="5"/>
        <v>1.124223450408956E-2</v>
      </c>
      <c r="T42" s="235">
        <f t="shared" si="5"/>
        <v>1.1286932542119604E-2</v>
      </c>
      <c r="U42" s="235">
        <f t="shared" si="5"/>
        <v>1.1457820716844126E-2</v>
      </c>
      <c r="V42" s="235">
        <f t="shared" si="5"/>
        <v>1.2279916610743648E-2</v>
      </c>
      <c r="W42" s="235">
        <f t="shared" si="5"/>
        <v>1.1917844797736528E-2</v>
      </c>
    </row>
    <row r="43" spans="1:23" ht="12" customHeight="1" x14ac:dyDescent="0.25">
      <c r="A43" s="202" t="s">
        <v>93</v>
      </c>
      <c r="B43" s="235">
        <f t="shared" ref="B43:W43" si="6">IF(B7=0,0,B7/B$5)</f>
        <v>1.7432110096214589E-2</v>
      </c>
      <c r="C43" s="235">
        <f t="shared" si="6"/>
        <v>1.7967581919961704E-2</v>
      </c>
      <c r="D43" s="235">
        <f t="shared" si="6"/>
        <v>1.7220738726359156E-2</v>
      </c>
      <c r="E43" s="235">
        <f t="shared" si="6"/>
        <v>1.7265457001207254E-2</v>
      </c>
      <c r="F43" s="235">
        <f t="shared" si="6"/>
        <v>1.8887946968938373E-2</v>
      </c>
      <c r="G43" s="235">
        <f t="shared" si="6"/>
        <v>1.7272280399676963E-2</v>
      </c>
      <c r="H43" s="235">
        <f t="shared" si="6"/>
        <v>1.7740184489042583E-2</v>
      </c>
      <c r="I43" s="235">
        <f t="shared" si="6"/>
        <v>1.8794302965383619E-2</v>
      </c>
      <c r="J43" s="235">
        <f t="shared" si="6"/>
        <v>1.8863549651301104E-2</v>
      </c>
      <c r="K43" s="235">
        <f t="shared" si="6"/>
        <v>1.8472683908606371E-2</v>
      </c>
      <c r="L43" s="235">
        <f t="shared" si="6"/>
        <v>1.8138875169712892E-2</v>
      </c>
      <c r="M43" s="235">
        <f t="shared" si="6"/>
        <v>1.8529513122754714E-2</v>
      </c>
      <c r="N43" s="235">
        <f t="shared" si="6"/>
        <v>1.8065748184044956E-2</v>
      </c>
      <c r="O43" s="235">
        <f t="shared" si="6"/>
        <v>1.8430597761462872E-2</v>
      </c>
      <c r="P43" s="235">
        <f t="shared" si="6"/>
        <v>1.8652123381499391E-2</v>
      </c>
      <c r="Q43" s="235">
        <f t="shared" si="6"/>
        <v>1.9640086107127315E-2</v>
      </c>
      <c r="R43" s="235">
        <f t="shared" si="6"/>
        <v>2.0649459689839497E-2</v>
      </c>
      <c r="S43" s="235">
        <f t="shared" si="6"/>
        <v>2.0201192867829804E-2</v>
      </c>
      <c r="T43" s="235">
        <f t="shared" si="6"/>
        <v>1.9451404010060638E-2</v>
      </c>
      <c r="U43" s="235">
        <f t="shared" si="6"/>
        <v>1.9638742464477887E-2</v>
      </c>
      <c r="V43" s="235">
        <f t="shared" si="6"/>
        <v>2.2115921700431359E-2</v>
      </c>
      <c r="W43" s="235">
        <f t="shared" si="6"/>
        <v>2.0381705325563916E-2</v>
      </c>
    </row>
    <row r="44" spans="1:23" ht="12" customHeight="1" x14ac:dyDescent="0.25">
      <c r="A44" s="202" t="s">
        <v>94</v>
      </c>
      <c r="B44" s="235">
        <f t="shared" ref="B44:W44" si="7">IF(B8=0,0,B8/B$5)</f>
        <v>2.5591195918477808E-2</v>
      </c>
      <c r="C44" s="235">
        <f t="shared" si="7"/>
        <v>2.645645366848557E-2</v>
      </c>
      <c r="D44" s="235">
        <f t="shared" si="7"/>
        <v>2.5561420094188367E-2</v>
      </c>
      <c r="E44" s="235">
        <f t="shared" si="7"/>
        <v>2.5370272743159106E-2</v>
      </c>
      <c r="F44" s="235">
        <f t="shared" si="7"/>
        <v>2.6980503914496662E-2</v>
      </c>
      <c r="G44" s="235">
        <f t="shared" si="7"/>
        <v>2.4935823088169846E-2</v>
      </c>
      <c r="H44" s="235">
        <f t="shared" si="7"/>
        <v>2.5423783114992049E-2</v>
      </c>
      <c r="I44" s="235">
        <f t="shared" si="7"/>
        <v>2.6897719178503521E-2</v>
      </c>
      <c r="J44" s="235">
        <f t="shared" si="7"/>
        <v>2.7590675792592674E-2</v>
      </c>
      <c r="K44" s="235">
        <f t="shared" si="7"/>
        <v>2.7356094807588632E-2</v>
      </c>
      <c r="L44" s="235">
        <f t="shared" si="7"/>
        <v>2.7708202058734754E-2</v>
      </c>
      <c r="M44" s="235">
        <f t="shared" si="7"/>
        <v>2.7575555854251841E-2</v>
      </c>
      <c r="N44" s="235">
        <f t="shared" si="7"/>
        <v>2.6680904040736177E-2</v>
      </c>
      <c r="O44" s="235">
        <f t="shared" si="7"/>
        <v>2.776805994177697E-2</v>
      </c>
      <c r="P44" s="235">
        <f t="shared" si="7"/>
        <v>2.8239904736296069E-2</v>
      </c>
      <c r="Q44" s="235">
        <f t="shared" si="7"/>
        <v>3.0533761337205277E-2</v>
      </c>
      <c r="R44" s="235">
        <f t="shared" si="7"/>
        <v>3.2086156680084701E-2</v>
      </c>
      <c r="S44" s="235">
        <f t="shared" si="7"/>
        <v>3.1296555063537519E-2</v>
      </c>
      <c r="T44" s="235">
        <f t="shared" si="7"/>
        <v>3.0598728452234117E-2</v>
      </c>
      <c r="U44" s="235">
        <f t="shared" si="7"/>
        <v>3.067795165102679E-2</v>
      </c>
      <c r="V44" s="235">
        <f t="shared" si="7"/>
        <v>3.4393714943124633E-2</v>
      </c>
      <c r="W44" s="235">
        <f t="shared" si="7"/>
        <v>3.2116563016838184E-2</v>
      </c>
    </row>
    <row r="45" spans="1:23" ht="12" customHeight="1" x14ac:dyDescent="0.25">
      <c r="A45" s="202" t="s">
        <v>95</v>
      </c>
      <c r="B45" s="235">
        <f t="shared" ref="B45:W45" si="8">IF(B9=0,0,B9/B$5)</f>
        <v>2.9532901685373932E-2</v>
      </c>
      <c r="C45" s="235">
        <f t="shared" si="8"/>
        <v>3.0977686648618736E-2</v>
      </c>
      <c r="D45" s="235">
        <f t="shared" si="8"/>
        <v>3.1221984507391394E-2</v>
      </c>
      <c r="E45" s="235">
        <f t="shared" si="8"/>
        <v>3.1561261040577451E-2</v>
      </c>
      <c r="F45" s="235">
        <f t="shared" si="8"/>
        <v>3.4902020267206971E-2</v>
      </c>
      <c r="G45" s="235">
        <f t="shared" si="8"/>
        <v>3.2456447359850663E-2</v>
      </c>
      <c r="H45" s="235">
        <f t="shared" si="8"/>
        <v>3.3804494569023597E-2</v>
      </c>
      <c r="I45" s="235">
        <f t="shared" si="8"/>
        <v>3.6141276224845066E-2</v>
      </c>
      <c r="J45" s="235">
        <f t="shared" si="8"/>
        <v>3.6862291608004319E-2</v>
      </c>
      <c r="K45" s="235">
        <f t="shared" si="8"/>
        <v>3.6208359156685833E-2</v>
      </c>
      <c r="L45" s="235">
        <f t="shared" si="8"/>
        <v>3.5980011406220716E-2</v>
      </c>
      <c r="M45" s="235">
        <f t="shared" si="8"/>
        <v>3.5354411495069807E-2</v>
      </c>
      <c r="N45" s="235">
        <f t="shared" si="8"/>
        <v>3.5078813895063995E-2</v>
      </c>
      <c r="O45" s="235">
        <f t="shared" si="8"/>
        <v>3.5416851074624583E-2</v>
      </c>
      <c r="P45" s="235">
        <f t="shared" si="8"/>
        <v>3.6495136947936276E-2</v>
      </c>
      <c r="Q45" s="235">
        <f t="shared" si="8"/>
        <v>3.9153220404601438E-2</v>
      </c>
      <c r="R45" s="235">
        <f t="shared" si="8"/>
        <v>4.1515609189054919E-2</v>
      </c>
      <c r="S45" s="235">
        <f t="shared" si="8"/>
        <v>4.0234408776628108E-2</v>
      </c>
      <c r="T45" s="235">
        <f t="shared" si="8"/>
        <v>3.8353487617608865E-2</v>
      </c>
      <c r="U45" s="235">
        <f t="shared" si="8"/>
        <v>3.8653885748810068E-2</v>
      </c>
      <c r="V45" s="235">
        <f t="shared" si="8"/>
        <v>4.4028124784934404E-2</v>
      </c>
      <c r="W45" s="235">
        <f t="shared" si="8"/>
        <v>4.0754225278006671E-2</v>
      </c>
    </row>
    <row r="46" spans="1:23" ht="12" customHeight="1" x14ac:dyDescent="0.25">
      <c r="A46" s="202" t="s">
        <v>96</v>
      </c>
      <c r="B46" s="235">
        <f t="shared" ref="B46:W46" si="9">IF(B10=0,0,B10/B$5)</f>
        <v>2.2174307003624324E-2</v>
      </c>
      <c r="C46" s="235">
        <f t="shared" si="9"/>
        <v>2.3585152217065329E-2</v>
      </c>
      <c r="D46" s="235">
        <f t="shared" si="9"/>
        <v>2.2722962258699877E-2</v>
      </c>
      <c r="E46" s="235">
        <f t="shared" si="9"/>
        <v>2.2936856951384664E-2</v>
      </c>
      <c r="F46" s="235">
        <f t="shared" si="9"/>
        <v>2.3044581127345677E-2</v>
      </c>
      <c r="G46" s="235">
        <f t="shared" si="9"/>
        <v>2.399449923779998E-2</v>
      </c>
      <c r="H46" s="235">
        <f t="shared" si="9"/>
        <v>2.3139718579510537E-2</v>
      </c>
      <c r="I46" s="235">
        <f t="shared" si="9"/>
        <v>2.1732619458672144E-2</v>
      </c>
      <c r="J46" s="235">
        <f t="shared" si="9"/>
        <v>2.099842597362514E-2</v>
      </c>
      <c r="K46" s="235">
        <f t="shared" si="9"/>
        <v>2.3366861563247347E-2</v>
      </c>
      <c r="L46" s="235">
        <f t="shared" si="9"/>
        <v>2.2959657134652152E-2</v>
      </c>
      <c r="M46" s="235">
        <f t="shared" si="9"/>
        <v>2.1741846565442396E-2</v>
      </c>
      <c r="N46" s="235">
        <f t="shared" si="9"/>
        <v>2.1485560711648709E-2</v>
      </c>
      <c r="O46" s="235">
        <f t="shared" si="9"/>
        <v>2.0783600684158344E-2</v>
      </c>
      <c r="P46" s="235">
        <f t="shared" si="9"/>
        <v>2.1421815300758956E-2</v>
      </c>
      <c r="Q46" s="235">
        <f t="shared" si="9"/>
        <v>2.3016423880157906E-2</v>
      </c>
      <c r="R46" s="235">
        <f t="shared" si="9"/>
        <v>2.2565706650209537E-2</v>
      </c>
      <c r="S46" s="235">
        <f t="shared" si="9"/>
        <v>2.1560543774226747E-2</v>
      </c>
      <c r="T46" s="235">
        <f t="shared" si="9"/>
        <v>2.2230165246156473E-2</v>
      </c>
      <c r="U46" s="235">
        <f t="shared" si="9"/>
        <v>2.2530132279583778E-2</v>
      </c>
      <c r="V46" s="235">
        <f t="shared" si="9"/>
        <v>2.2444028920540204E-2</v>
      </c>
      <c r="W46" s="235">
        <f t="shared" si="9"/>
        <v>2.2904563993500496E-2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0.4421512673177645</v>
      </c>
      <c r="C47" s="236">
        <f t="shared" si="10"/>
        <v>0.43394679701397415</v>
      </c>
      <c r="D47" s="236">
        <f t="shared" si="10"/>
        <v>0.45897250053865862</v>
      </c>
      <c r="E47" s="236">
        <f t="shared" si="10"/>
        <v>0.47075896414390078</v>
      </c>
      <c r="F47" s="236">
        <f t="shared" si="10"/>
        <v>0.43383216611082287</v>
      </c>
      <c r="G47" s="236">
        <f t="shared" si="10"/>
        <v>0.42897767730161124</v>
      </c>
      <c r="H47" s="236">
        <f t="shared" si="10"/>
        <v>0.41561591519044688</v>
      </c>
      <c r="I47" s="236">
        <f t="shared" si="10"/>
        <v>0.42278716031195807</v>
      </c>
      <c r="J47" s="236">
        <f t="shared" si="10"/>
        <v>0.42580971424524966</v>
      </c>
      <c r="K47" s="236">
        <f t="shared" si="10"/>
        <v>0.46007249655034405</v>
      </c>
      <c r="L47" s="236">
        <f t="shared" si="10"/>
        <v>0.46243147072070828</v>
      </c>
      <c r="M47" s="236">
        <f t="shared" si="10"/>
        <v>0.45377522709851131</v>
      </c>
      <c r="N47" s="236">
        <f t="shared" si="10"/>
        <v>0.44517655393523237</v>
      </c>
      <c r="O47" s="236">
        <f t="shared" si="10"/>
        <v>0.43236232578889811</v>
      </c>
      <c r="P47" s="236">
        <f t="shared" si="10"/>
        <v>0.43253274006431675</v>
      </c>
      <c r="Q47" s="236">
        <f t="shared" si="10"/>
        <v>0.42230664821903885</v>
      </c>
      <c r="R47" s="236">
        <f t="shared" si="10"/>
        <v>0.42880293039396222</v>
      </c>
      <c r="S47" s="236">
        <f t="shared" si="10"/>
        <v>0.4485735195063803</v>
      </c>
      <c r="T47" s="236">
        <f t="shared" si="10"/>
        <v>0.44033137414956397</v>
      </c>
      <c r="U47" s="236">
        <f t="shared" si="10"/>
        <v>0.42529464836723851</v>
      </c>
      <c r="V47" s="236">
        <f t="shared" si="10"/>
        <v>0.41255851256103504</v>
      </c>
      <c r="W47" s="236">
        <f t="shared" si="10"/>
        <v>0.41691259675080428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0.45120077686400967</v>
      </c>
      <c r="C48" s="237">
        <f t="shared" si="11"/>
        <v>0.45487950842430735</v>
      </c>
      <c r="D48" s="237">
        <f t="shared" si="11"/>
        <v>0.43272903357677522</v>
      </c>
      <c r="E48" s="237">
        <f t="shared" si="11"/>
        <v>0.42083927869434207</v>
      </c>
      <c r="F48" s="237">
        <f t="shared" si="11"/>
        <v>0.45077082615855918</v>
      </c>
      <c r="G48" s="237">
        <f t="shared" si="11"/>
        <v>0.46189049260956605</v>
      </c>
      <c r="H48" s="237">
        <f t="shared" si="11"/>
        <v>0.47387633689351383</v>
      </c>
      <c r="I48" s="237">
        <f t="shared" si="11"/>
        <v>0.46325024756476141</v>
      </c>
      <c r="J48" s="237">
        <f t="shared" si="11"/>
        <v>0.45970088101013579</v>
      </c>
      <c r="K48" s="237">
        <f t="shared" si="11"/>
        <v>0.42430699108175707</v>
      </c>
      <c r="L48" s="237">
        <f t="shared" si="11"/>
        <v>0.42299465816998016</v>
      </c>
      <c r="M48" s="237">
        <f t="shared" si="11"/>
        <v>0.4334270465386848</v>
      </c>
      <c r="N48" s="237">
        <f t="shared" si="11"/>
        <v>0.44403610841602176</v>
      </c>
      <c r="O48" s="237">
        <f t="shared" si="11"/>
        <v>0.45512348576578909</v>
      </c>
      <c r="P48" s="237">
        <f t="shared" si="11"/>
        <v>0.45245201204268198</v>
      </c>
      <c r="Q48" s="237">
        <f t="shared" si="11"/>
        <v>0.45388790819522667</v>
      </c>
      <c r="R48" s="237">
        <f t="shared" si="11"/>
        <v>0.44256111585706803</v>
      </c>
      <c r="S48" s="237">
        <f t="shared" si="11"/>
        <v>0.42689154550730796</v>
      </c>
      <c r="T48" s="237">
        <f t="shared" si="11"/>
        <v>0.43774790798225632</v>
      </c>
      <c r="U48" s="237">
        <f t="shared" si="11"/>
        <v>0.45174681877201878</v>
      </c>
      <c r="V48" s="237">
        <f t="shared" si="11"/>
        <v>0.45217978047919061</v>
      </c>
      <c r="W48" s="237">
        <f t="shared" si="11"/>
        <v>0.4550125008375499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LT: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363.11264689096072</v>
      </c>
      <c r="C5" s="225">
        <f t="shared" si="0"/>
        <v>362.37930194734093</v>
      </c>
      <c r="D5" s="225">
        <f t="shared" si="0"/>
        <v>399.94270509815743</v>
      </c>
      <c r="E5" s="225">
        <f t="shared" si="0"/>
        <v>419.66395469503613</v>
      </c>
      <c r="F5" s="225">
        <f t="shared" si="0"/>
        <v>424.45322156246817</v>
      </c>
      <c r="G5" s="225">
        <f t="shared" si="0"/>
        <v>479.72970858431574</v>
      </c>
      <c r="H5" s="225">
        <f t="shared" si="0"/>
        <v>497.05827786368832</v>
      </c>
      <c r="I5" s="225">
        <f t="shared" si="0"/>
        <v>510.95487628695071</v>
      </c>
      <c r="J5" s="225">
        <f t="shared" si="0"/>
        <v>458.61149579738833</v>
      </c>
      <c r="K5" s="225">
        <f t="shared" si="0"/>
        <v>404.20238589408768</v>
      </c>
      <c r="L5" s="225">
        <f t="shared" si="0"/>
        <v>439.40463808963273</v>
      </c>
      <c r="M5" s="225">
        <f t="shared" si="0"/>
        <v>468.05904330853753</v>
      </c>
      <c r="N5" s="225">
        <f t="shared" si="0"/>
        <v>494.7051790534116</v>
      </c>
      <c r="O5" s="225">
        <f t="shared" si="0"/>
        <v>485.81295632207559</v>
      </c>
      <c r="P5" s="225">
        <f t="shared" si="0"/>
        <v>484.26952501872984</v>
      </c>
      <c r="Q5" s="225">
        <f t="shared" si="0"/>
        <v>456.00137073693764</v>
      </c>
      <c r="R5" s="225">
        <f t="shared" si="0"/>
        <v>459.25381851350522</v>
      </c>
      <c r="S5" s="225">
        <f t="shared" si="0"/>
        <v>501.53586141666887</v>
      </c>
      <c r="T5" s="225">
        <f t="shared" si="0"/>
        <v>522.13048504165431</v>
      </c>
      <c r="U5" s="225">
        <f t="shared" si="0"/>
        <v>527.81771536487713</v>
      </c>
      <c r="V5" s="225">
        <f t="shared" si="0"/>
        <v>479.14633455823139</v>
      </c>
      <c r="W5" s="225">
        <f t="shared" si="0"/>
        <v>523.82942332880259</v>
      </c>
    </row>
    <row r="6" spans="1:23" ht="12" customHeight="1" x14ac:dyDescent="0.25">
      <c r="A6" s="202" t="s">
        <v>92</v>
      </c>
      <c r="B6" s="226">
        <v>4.1980186515549978</v>
      </c>
      <c r="C6" s="226">
        <v>4.2591867809134607</v>
      </c>
      <c r="D6" s="226">
        <v>4.4987556190125133</v>
      </c>
      <c r="E6" s="226">
        <v>4.6019689545175639</v>
      </c>
      <c r="F6" s="226">
        <v>4.8369561645910419</v>
      </c>
      <c r="G6" s="226">
        <v>4.9586152587309105</v>
      </c>
      <c r="H6" s="226">
        <v>5.0498992747124243</v>
      </c>
      <c r="I6" s="226">
        <v>5.1614096575011175</v>
      </c>
      <c r="J6" s="226">
        <v>4.5390013127899742</v>
      </c>
      <c r="K6" s="226">
        <v>3.9846740332510788</v>
      </c>
      <c r="L6" s="226">
        <v>4.1214754300625067</v>
      </c>
      <c r="M6" s="226">
        <v>4.2969080646285889</v>
      </c>
      <c r="N6" s="226">
        <v>4.4980803361231203</v>
      </c>
      <c r="O6" s="226">
        <v>4.6655805889353648</v>
      </c>
      <c r="P6" s="226">
        <v>4.7007896670203397</v>
      </c>
      <c r="Q6" s="226">
        <v>5.0201287711719527</v>
      </c>
      <c r="R6" s="226">
        <v>5.2043880919054626</v>
      </c>
      <c r="S6" s="226">
        <v>5.3606343266193113</v>
      </c>
      <c r="T6" s="226">
        <v>5.5624688875085644</v>
      </c>
      <c r="U6" s="226">
        <v>5.699525931374076</v>
      </c>
      <c r="V6" s="226">
        <v>5.6039808493435688</v>
      </c>
      <c r="W6" s="226">
        <v>5.9151594721778906</v>
      </c>
    </row>
    <row r="7" spans="1:23" ht="12" customHeight="1" x14ac:dyDescent="0.25">
      <c r="A7" s="202" t="s">
        <v>93</v>
      </c>
      <c r="B7" s="226">
        <v>1.4500750991619762</v>
      </c>
      <c r="C7" s="226">
        <v>1.4815129750585243</v>
      </c>
      <c r="D7" s="226">
        <v>1.579820995760133</v>
      </c>
      <c r="E7" s="226">
        <v>1.6550365350359189</v>
      </c>
      <c r="F7" s="226">
        <v>1.8400180212750787</v>
      </c>
      <c r="G7" s="226">
        <v>1.9090863735752153</v>
      </c>
      <c r="H7" s="226">
        <v>2.0065302327496677</v>
      </c>
      <c r="I7" s="226">
        <v>2.1659148938902102</v>
      </c>
      <c r="J7" s="226">
        <v>1.9559276813561113</v>
      </c>
      <c r="K7" s="226">
        <v>1.6749604241624685</v>
      </c>
      <c r="L7" s="226">
        <v>1.7733242095396</v>
      </c>
      <c r="M7" s="226">
        <v>1.9268273534933757</v>
      </c>
      <c r="N7" s="226">
        <v>2.0062315971272997</v>
      </c>
      <c r="O7" s="226">
        <v>2.0129397879676314</v>
      </c>
      <c r="P7" s="226">
        <v>2.031365161738814</v>
      </c>
      <c r="Q7" s="226">
        <v>2.0415569121814574</v>
      </c>
      <c r="R7" s="226">
        <v>2.1559428421701323</v>
      </c>
      <c r="S7" s="226">
        <v>2.2814817975519466</v>
      </c>
      <c r="T7" s="226">
        <v>2.2755708007004367</v>
      </c>
      <c r="U7" s="226">
        <v>2.3199635834606522</v>
      </c>
      <c r="V7" s="226">
        <v>2.3933468468009558</v>
      </c>
      <c r="W7" s="226">
        <v>2.4088251176188886</v>
      </c>
    </row>
    <row r="8" spans="1:23" ht="12" customHeight="1" x14ac:dyDescent="0.25">
      <c r="A8" s="202" t="s">
        <v>94</v>
      </c>
      <c r="B8" s="226">
        <v>11.815538535300462</v>
      </c>
      <c r="C8" s="226">
        <v>12.105989265634197</v>
      </c>
      <c r="D8" s="226">
        <v>13.012742123846678</v>
      </c>
      <c r="E8" s="226">
        <v>13.522921592961442</v>
      </c>
      <c r="F8" s="226">
        <v>14.646684358583336</v>
      </c>
      <c r="G8" s="226">
        <v>15.39432498640033</v>
      </c>
      <c r="H8" s="226">
        <v>16.066104448676363</v>
      </c>
      <c r="I8" s="226">
        <v>17.36270770759608</v>
      </c>
      <c r="J8" s="226">
        <v>16.07881442411654</v>
      </c>
      <c r="K8" s="226">
        <v>13.946625833340923</v>
      </c>
      <c r="L8" s="226">
        <v>15.293280384775549</v>
      </c>
      <c r="M8" s="226">
        <v>16.182235810188949</v>
      </c>
      <c r="N8" s="226">
        <v>16.662760422115728</v>
      </c>
      <c r="O8" s="226">
        <v>16.997788693485067</v>
      </c>
      <c r="P8" s="226">
        <v>17.256990418239901</v>
      </c>
      <c r="Q8" s="226">
        <v>17.800266965011247</v>
      </c>
      <c r="R8" s="226">
        <v>18.769437118545273</v>
      </c>
      <c r="S8" s="226">
        <v>19.798743231110873</v>
      </c>
      <c r="T8" s="226">
        <v>20.047136537501572</v>
      </c>
      <c r="U8" s="226">
        <v>20.324785679065954</v>
      </c>
      <c r="V8" s="226">
        <v>20.878317609448484</v>
      </c>
      <c r="W8" s="226">
        <v>21.277096030308549</v>
      </c>
    </row>
    <row r="9" spans="1:23" ht="12" customHeight="1" x14ac:dyDescent="0.25">
      <c r="A9" s="202" t="s">
        <v>95</v>
      </c>
      <c r="B9" s="226">
        <v>9.4596466105090702</v>
      </c>
      <c r="C9" s="226">
        <v>9.8559458359716974</v>
      </c>
      <c r="D9" s="226">
        <v>11.169967955742221</v>
      </c>
      <c r="E9" s="226">
        <v>11.824468391335717</v>
      </c>
      <c r="F9" s="226">
        <v>13.332790312422588</v>
      </c>
      <c r="G9" s="226">
        <v>14.109190728251431</v>
      </c>
      <c r="H9" s="226">
        <v>15.069900539203694</v>
      </c>
      <c r="I9" s="226">
        <v>16.440578748134911</v>
      </c>
      <c r="J9" s="226">
        <v>15.155823028350786</v>
      </c>
      <c r="K9" s="226">
        <v>12.982891949171689</v>
      </c>
      <c r="L9" s="226">
        <v>13.952109025041262</v>
      </c>
      <c r="M9" s="226">
        <v>14.483458394688634</v>
      </c>
      <c r="N9" s="226">
        <v>15.403452218259536</v>
      </c>
      <c r="O9" s="226">
        <v>15.253627749747237</v>
      </c>
      <c r="P9" s="226">
        <v>15.725574454760032</v>
      </c>
      <c r="Q9" s="226">
        <v>16.178309212575222</v>
      </c>
      <c r="R9" s="226">
        <v>17.249927530025751</v>
      </c>
      <c r="S9" s="226">
        <v>18.041346146487914</v>
      </c>
      <c r="T9" s="226">
        <v>17.782901263441872</v>
      </c>
      <c r="U9" s="226">
        <v>18.088094681449771</v>
      </c>
      <c r="V9" s="226">
        <v>18.908260657828134</v>
      </c>
      <c r="W9" s="226">
        <v>19.115209133935871</v>
      </c>
    </row>
    <row r="10" spans="1:23" ht="12" customHeight="1" x14ac:dyDescent="0.25">
      <c r="A10" s="36" t="s">
        <v>96</v>
      </c>
      <c r="B10" s="227">
        <f t="shared" ref="B10:W10" si="1">SUM(B11:B15)</f>
        <v>11.939178287764843</v>
      </c>
      <c r="C10" s="227">
        <f t="shared" si="1"/>
        <v>12.54542595105325</v>
      </c>
      <c r="D10" s="227">
        <f t="shared" si="1"/>
        <v>13.39859803478854</v>
      </c>
      <c r="E10" s="227">
        <f t="shared" si="1"/>
        <v>14.177449021639934</v>
      </c>
      <c r="F10" s="227">
        <f t="shared" si="1"/>
        <v>14.373782043075618</v>
      </c>
      <c r="G10" s="227">
        <f t="shared" si="1"/>
        <v>16.142531783835359</v>
      </c>
      <c r="H10" s="227">
        <f t="shared" si="1"/>
        <v>16.120128483022363</v>
      </c>
      <c r="I10" s="227">
        <f t="shared" si="1"/>
        <v>15.589057463353871</v>
      </c>
      <c r="J10" s="227">
        <f t="shared" si="1"/>
        <v>13.397235162419427</v>
      </c>
      <c r="K10" s="227">
        <f t="shared" si="1"/>
        <v>12.791887891660796</v>
      </c>
      <c r="L10" s="227">
        <f t="shared" si="1"/>
        <v>13.743673619448266</v>
      </c>
      <c r="M10" s="227">
        <f t="shared" si="1"/>
        <v>13.796781964787026</v>
      </c>
      <c r="N10" s="227">
        <f t="shared" si="1"/>
        <v>14.413498818265419</v>
      </c>
      <c r="O10" s="227">
        <f t="shared" si="1"/>
        <v>13.952009133964582</v>
      </c>
      <c r="P10" s="227">
        <f t="shared" si="1"/>
        <v>14.349923008569579</v>
      </c>
      <c r="Q10" s="227">
        <f t="shared" si="1"/>
        <v>14.967540742187779</v>
      </c>
      <c r="R10" s="227">
        <f t="shared" si="1"/>
        <v>14.885033376610551</v>
      </c>
      <c r="S10" s="227">
        <f t="shared" si="1"/>
        <v>15.341891992882987</v>
      </c>
      <c r="T10" s="227">
        <f t="shared" si="1"/>
        <v>16.383909636750889</v>
      </c>
      <c r="U10" s="227">
        <f t="shared" si="1"/>
        <v>16.813575140280253</v>
      </c>
      <c r="V10" s="227">
        <f t="shared" si="1"/>
        <v>15.67310324021636</v>
      </c>
      <c r="W10" s="227">
        <f t="shared" si="1"/>
        <v>17.501241869215875</v>
      </c>
    </row>
    <row r="11" spans="1:23" ht="12" customHeight="1" x14ac:dyDescent="0.25">
      <c r="A11" s="37" t="s">
        <v>83</v>
      </c>
      <c r="B11" s="228">
        <v>0.35827415146812219</v>
      </c>
      <c r="C11" s="228">
        <v>0.31936924997613136</v>
      </c>
      <c r="D11" s="228">
        <v>0.2712571124039479</v>
      </c>
      <c r="E11" s="228">
        <v>0.36962644915414306</v>
      </c>
      <c r="F11" s="228">
        <v>0.39853245900071971</v>
      </c>
      <c r="G11" s="228">
        <v>0.63343147908328257</v>
      </c>
      <c r="H11" s="228">
        <v>0.29785286256088656</v>
      </c>
      <c r="I11" s="228">
        <v>0.26781226282013443</v>
      </c>
      <c r="J11" s="228">
        <v>0.2648998278720523</v>
      </c>
      <c r="K11" s="228">
        <v>0.27128957624695349</v>
      </c>
      <c r="L11" s="228">
        <v>0.30691989259650987</v>
      </c>
      <c r="M11" s="228">
        <v>0.23911569281776776</v>
      </c>
      <c r="N11" s="228">
        <v>0.23082767086598435</v>
      </c>
      <c r="O11" s="228">
        <v>0.20919277616596071</v>
      </c>
      <c r="P11" s="228">
        <v>0.22400686207131393</v>
      </c>
      <c r="Q11" s="228">
        <v>0.1810826332945924</v>
      </c>
      <c r="R11" s="228">
        <v>0.17159150677005508</v>
      </c>
      <c r="S11" s="228">
        <v>0.14317061622165247</v>
      </c>
      <c r="T11" s="228">
        <v>0.1933362613678373</v>
      </c>
      <c r="U11" s="228">
        <v>0.18432099801666152</v>
      </c>
      <c r="V11" s="228">
        <v>0.22603186384435267</v>
      </c>
      <c r="W11" s="228">
        <v>0.23016119514511205</v>
      </c>
    </row>
    <row r="12" spans="1:23" ht="12" customHeight="1" x14ac:dyDescent="0.25">
      <c r="A12" s="37" t="s">
        <v>72</v>
      </c>
      <c r="B12" s="228">
        <v>6.8252254758324398</v>
      </c>
      <c r="C12" s="228">
        <v>7.5837231846066873</v>
      </c>
      <c r="D12" s="228">
        <v>8.3823674455954347</v>
      </c>
      <c r="E12" s="228">
        <v>9.0396222063660883</v>
      </c>
      <c r="F12" s="228">
        <v>9.026329836867923</v>
      </c>
      <c r="G12" s="228">
        <v>11.131163889339643</v>
      </c>
      <c r="H12" s="228">
        <v>10.943841760460835</v>
      </c>
      <c r="I12" s="228">
        <v>10.044620994050737</v>
      </c>
      <c r="J12" s="228">
        <v>8.714918290061167</v>
      </c>
      <c r="K12" s="228">
        <v>8.1793869020364891</v>
      </c>
      <c r="L12" s="228">
        <v>8.7433715963587328</v>
      </c>
      <c r="M12" s="228">
        <v>9.1359371276497985</v>
      </c>
      <c r="N12" s="228">
        <v>9.2033045335330961</v>
      </c>
      <c r="O12" s="228">
        <v>8.187360488747963</v>
      </c>
      <c r="P12" s="228">
        <v>7.7789400674917024</v>
      </c>
      <c r="Q12" s="228">
        <v>7.238607814895623</v>
      </c>
      <c r="R12" s="228">
        <v>7.2154154325690847</v>
      </c>
      <c r="S12" s="228">
        <v>7.2481061324710963</v>
      </c>
      <c r="T12" s="228">
        <v>8.0418964409993148</v>
      </c>
      <c r="U12" s="228">
        <v>7.7106220193041102</v>
      </c>
      <c r="V12" s="228">
        <v>6.4939582754208187</v>
      </c>
      <c r="W12" s="228">
        <v>7.0685513206593802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0.6742046079851598</v>
      </c>
      <c r="U14" s="228">
        <v>0.75628256329689536</v>
      </c>
      <c r="V14" s="228">
        <v>0.78339958603442661</v>
      </c>
      <c r="W14" s="228">
        <v>1.6497510990028146</v>
      </c>
    </row>
    <row r="15" spans="1:23" ht="12" customHeight="1" x14ac:dyDescent="0.25">
      <c r="A15" s="38" t="s">
        <v>38</v>
      </c>
      <c r="B15" s="229">
        <v>4.7556786604642811</v>
      </c>
      <c r="C15" s="229">
        <v>4.6423335164704316</v>
      </c>
      <c r="D15" s="229">
        <v>4.7449734767891574</v>
      </c>
      <c r="E15" s="229">
        <v>4.7682003661197019</v>
      </c>
      <c r="F15" s="229">
        <v>4.9489197472069746</v>
      </c>
      <c r="G15" s="229">
        <v>4.3779364154124334</v>
      </c>
      <c r="H15" s="229">
        <v>4.8784338600006416</v>
      </c>
      <c r="I15" s="229">
        <v>5.2766242064829987</v>
      </c>
      <c r="J15" s="229">
        <v>4.4174170444862098</v>
      </c>
      <c r="K15" s="229">
        <v>4.3412114133773541</v>
      </c>
      <c r="L15" s="229">
        <v>4.6933821304930241</v>
      </c>
      <c r="M15" s="229">
        <v>4.4217291443194613</v>
      </c>
      <c r="N15" s="229">
        <v>4.9793666138663379</v>
      </c>
      <c r="O15" s="229">
        <v>5.5554558690506575</v>
      </c>
      <c r="P15" s="229">
        <v>6.3469760790065637</v>
      </c>
      <c r="Q15" s="229">
        <v>7.5478502939975627</v>
      </c>
      <c r="R15" s="229">
        <v>7.4980264372714114</v>
      </c>
      <c r="S15" s="229">
        <v>7.9506152441902378</v>
      </c>
      <c r="T15" s="229">
        <v>7.4744723263985762</v>
      </c>
      <c r="U15" s="229">
        <v>8.1623495596625855</v>
      </c>
      <c r="V15" s="229">
        <v>8.1697135149167615</v>
      </c>
      <c r="W15" s="229">
        <v>8.5527782544085653</v>
      </c>
    </row>
    <row r="16" spans="1:23" ht="12" customHeight="1" x14ac:dyDescent="0.25">
      <c r="A16" s="39" t="s">
        <v>98</v>
      </c>
      <c r="B16" s="230">
        <f t="shared" ref="B16:W16" si="2">SUM(B17:B26)</f>
        <v>168.33189411028695</v>
      </c>
      <c r="C16" s="230">
        <f t="shared" si="2"/>
        <v>164.24279296560954</v>
      </c>
      <c r="D16" s="230">
        <f t="shared" si="2"/>
        <v>189.12177676617509</v>
      </c>
      <c r="E16" s="230">
        <f t="shared" si="2"/>
        <v>202.48188689926005</v>
      </c>
      <c r="F16" s="230">
        <f t="shared" si="2"/>
        <v>190.78609135780306</v>
      </c>
      <c r="G16" s="230">
        <f t="shared" si="2"/>
        <v>215.78075020460531</v>
      </c>
      <c r="H16" s="230">
        <f t="shared" si="2"/>
        <v>216.30049257596559</v>
      </c>
      <c r="I16" s="230">
        <f t="shared" si="2"/>
        <v>226.52680676336996</v>
      </c>
      <c r="J16" s="230">
        <f t="shared" si="2"/>
        <v>207.35959859299757</v>
      </c>
      <c r="K16" s="230">
        <f t="shared" si="2"/>
        <v>197.4253082868093</v>
      </c>
      <c r="L16" s="230">
        <f t="shared" si="2"/>
        <v>216.66042357942504</v>
      </c>
      <c r="M16" s="230">
        <f t="shared" si="2"/>
        <v>227.76664393747416</v>
      </c>
      <c r="N16" s="230">
        <f t="shared" si="2"/>
        <v>235.44069460571026</v>
      </c>
      <c r="O16" s="230">
        <f t="shared" si="2"/>
        <v>223.83575020031034</v>
      </c>
      <c r="P16" s="230">
        <f t="shared" si="2"/>
        <v>223.44464859098457</v>
      </c>
      <c r="Q16" s="230">
        <f t="shared" si="2"/>
        <v>204.71148240236971</v>
      </c>
      <c r="R16" s="230">
        <f t="shared" si="2"/>
        <v>209.28150386393526</v>
      </c>
      <c r="S16" s="230">
        <f t="shared" si="2"/>
        <v>240.3398805425426</v>
      </c>
      <c r="T16" s="230">
        <f t="shared" si="2"/>
        <v>246.04153775477789</v>
      </c>
      <c r="U16" s="230">
        <f t="shared" si="2"/>
        <v>239.63702710602325</v>
      </c>
      <c r="V16" s="230">
        <f t="shared" si="2"/>
        <v>209.21576079596235</v>
      </c>
      <c r="W16" s="230">
        <f t="shared" si="2"/>
        <v>230.13042164070578</v>
      </c>
    </row>
    <row r="17" spans="1:23" ht="12" customHeight="1" x14ac:dyDescent="0.25">
      <c r="A17" s="46" t="s">
        <v>30</v>
      </c>
      <c r="B17" s="231">
        <v>2.1949311785591585</v>
      </c>
      <c r="C17" s="231">
        <v>1.280243941721021</v>
      </c>
      <c r="D17" s="231">
        <v>1.8121401307575034</v>
      </c>
      <c r="E17" s="231">
        <v>1.9340250188768919</v>
      </c>
      <c r="F17" s="231">
        <v>1.903589788689102</v>
      </c>
      <c r="G17" s="231">
        <v>2.068951320171065</v>
      </c>
      <c r="H17" s="231">
        <v>2.397423992217611</v>
      </c>
      <c r="I17" s="231">
        <v>2.4279240358766496</v>
      </c>
      <c r="J17" s="231">
        <v>1.875989907869168</v>
      </c>
      <c r="K17" s="231">
        <v>1.6435508999430957</v>
      </c>
      <c r="L17" s="231">
        <v>1.7599921199031268</v>
      </c>
      <c r="M17" s="231">
        <v>2.340779923525143</v>
      </c>
      <c r="N17" s="231">
        <v>2.3316223760897805</v>
      </c>
      <c r="O17" s="231">
        <v>2.6851785001606352</v>
      </c>
      <c r="P17" s="231">
        <v>2.4564614892141177</v>
      </c>
      <c r="Q17" s="231">
        <v>1.7522170714966461</v>
      </c>
      <c r="R17" s="231">
        <v>1.6177911548321977</v>
      </c>
      <c r="S17" s="231">
        <v>1.9530059129522896</v>
      </c>
      <c r="T17" s="231">
        <v>1.9320387528685439</v>
      </c>
      <c r="U17" s="231">
        <v>1.9214786425467594</v>
      </c>
      <c r="V17" s="231">
        <v>1.7582129298239308</v>
      </c>
      <c r="W17" s="231">
        <v>1.8102246698187481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1.2675015234372269</v>
      </c>
      <c r="C19" s="231">
        <v>1.0361441598982191</v>
      </c>
      <c r="D19" s="231">
        <v>1.0168207959773843</v>
      </c>
      <c r="E19" s="231">
        <v>1.0777621155935466</v>
      </c>
      <c r="F19" s="231">
        <v>1.0798249814670586</v>
      </c>
      <c r="G19" s="231">
        <v>1.6880753803138526</v>
      </c>
      <c r="H19" s="231">
        <v>2.0785057164208776</v>
      </c>
      <c r="I19" s="231">
        <v>2.6391106121068524</v>
      </c>
      <c r="J19" s="231">
        <v>2.3309943262981263</v>
      </c>
      <c r="K19" s="231">
        <v>1.8792154075574681</v>
      </c>
      <c r="L19" s="231">
        <v>2.1028882733893366</v>
      </c>
      <c r="M19" s="231">
        <v>1.7637688581943383</v>
      </c>
      <c r="N19" s="231">
        <v>2.356687899622544</v>
      </c>
      <c r="O19" s="231">
        <v>2.3070931855888488</v>
      </c>
      <c r="P19" s="231">
        <v>1.4995495232460092</v>
      </c>
      <c r="Q19" s="231">
        <v>2.264906959413838</v>
      </c>
      <c r="R19" s="231">
        <v>2.2580260356288062</v>
      </c>
      <c r="S19" s="231">
        <v>2.5076901801347304</v>
      </c>
      <c r="T19" s="231">
        <v>2.7868222056416023</v>
      </c>
      <c r="U19" s="231">
        <v>3.1480804843609875</v>
      </c>
      <c r="V19" s="231">
        <v>1.7842458492358566</v>
      </c>
      <c r="W19" s="231">
        <v>2.092178267359166</v>
      </c>
    </row>
    <row r="20" spans="1:23" ht="12" customHeight="1" x14ac:dyDescent="0.25">
      <c r="A20" s="46" t="s">
        <v>83</v>
      </c>
      <c r="B20" s="231">
        <v>2.8867097638417913</v>
      </c>
      <c r="C20" s="231">
        <v>2.3417650911120376</v>
      </c>
      <c r="D20" s="231">
        <v>1.6724314405745817</v>
      </c>
      <c r="E20" s="231">
        <v>2.1791257216172801</v>
      </c>
      <c r="F20" s="231">
        <v>2.3215246669066474</v>
      </c>
      <c r="G20" s="231">
        <v>4.1888694291022199</v>
      </c>
      <c r="H20" s="231">
        <v>2.398297815088926</v>
      </c>
      <c r="I20" s="231">
        <v>2.0827532643005853</v>
      </c>
      <c r="J20" s="231">
        <v>2.037535894659452</v>
      </c>
      <c r="K20" s="231">
        <v>2.2062000608887757</v>
      </c>
      <c r="L20" s="231">
        <v>2.1804678482037994</v>
      </c>
      <c r="M20" s="231">
        <v>2.6245812010335441</v>
      </c>
      <c r="N20" s="231">
        <v>1.9195192228149025</v>
      </c>
      <c r="O20" s="231">
        <v>1.5977249176822343</v>
      </c>
      <c r="P20" s="231">
        <v>2.237387899748398</v>
      </c>
      <c r="Q20" s="231">
        <v>1.9603769312561272</v>
      </c>
      <c r="R20" s="231">
        <v>1.7329262379495627</v>
      </c>
      <c r="S20" s="231">
        <v>1.9181069367395818</v>
      </c>
      <c r="T20" s="231">
        <v>2.2293712773829242</v>
      </c>
      <c r="U20" s="231">
        <v>2.3947126272762795</v>
      </c>
      <c r="V20" s="231">
        <v>2.6485893446610467</v>
      </c>
      <c r="W20" s="231">
        <v>2.8813856652941485</v>
      </c>
    </row>
    <row r="21" spans="1:23" ht="12" customHeight="1" x14ac:dyDescent="0.25">
      <c r="A21" s="46" t="s">
        <v>70</v>
      </c>
      <c r="B21" s="231">
        <v>14.717090065928135</v>
      </c>
      <c r="C21" s="231">
        <v>10.96010716108804</v>
      </c>
      <c r="D21" s="231">
        <v>7.6199368665887786</v>
      </c>
      <c r="E21" s="231">
        <v>6.6168681624241739</v>
      </c>
      <c r="F21" s="231">
        <v>6.2037944322056404</v>
      </c>
      <c r="G21" s="231">
        <v>4.5921636676835931</v>
      </c>
      <c r="H21" s="231">
        <v>4.3036552694077956</v>
      </c>
      <c r="I21" s="231">
        <v>4.0128633491450785</v>
      </c>
      <c r="J21" s="231">
        <v>2.8688864182255767</v>
      </c>
      <c r="K21" s="231">
        <v>2.164739482780877</v>
      </c>
      <c r="L21" s="231">
        <v>2.3090911854635969</v>
      </c>
      <c r="M21" s="231">
        <v>2.1888301047650316</v>
      </c>
      <c r="N21" s="231">
        <v>1.894493190146656</v>
      </c>
      <c r="O21" s="231">
        <v>1.5794389518962866</v>
      </c>
      <c r="P21" s="231">
        <v>1.8650903742880176</v>
      </c>
      <c r="Q21" s="231">
        <v>2.1482170148012192</v>
      </c>
      <c r="R21" s="231">
        <v>2.1511029854589179</v>
      </c>
      <c r="S21" s="231">
        <v>2.3339486254211952</v>
      </c>
      <c r="T21" s="231">
        <v>1.4523863379315129</v>
      </c>
      <c r="U21" s="231">
        <v>1.9430691824383521</v>
      </c>
      <c r="V21" s="231">
        <v>1.991793378519976</v>
      </c>
      <c r="W21" s="231">
        <v>1.3725877246634473</v>
      </c>
    </row>
    <row r="22" spans="1:23" ht="12" customHeight="1" x14ac:dyDescent="0.25">
      <c r="A22" s="46" t="s">
        <v>34</v>
      </c>
      <c r="B22" s="231">
        <v>1.1594758809074213</v>
      </c>
      <c r="C22" s="231">
        <v>0.36542458493954499</v>
      </c>
      <c r="D22" s="231">
        <v>0.36542458493571378</v>
      </c>
      <c r="E22" s="231">
        <v>0.78315309684064827</v>
      </c>
      <c r="F22" s="231">
        <v>0.36542458493549762</v>
      </c>
      <c r="G22" s="231">
        <v>1.1668355720528707</v>
      </c>
      <c r="H22" s="231">
        <v>1.0773669676217612</v>
      </c>
      <c r="I22" s="231">
        <v>1.0327057762319967</v>
      </c>
      <c r="J22" s="231">
        <v>0.86230549824609104</v>
      </c>
      <c r="K22" s="231">
        <v>0.59656474637364398</v>
      </c>
      <c r="L22" s="231">
        <v>0.40126636920121905</v>
      </c>
      <c r="M22" s="231">
        <v>0.372428955259063</v>
      </c>
      <c r="N22" s="231">
        <v>0.37242895525768122</v>
      </c>
      <c r="O22" s="231">
        <v>0.37242895525471958</v>
      </c>
      <c r="P22" s="231">
        <v>0</v>
      </c>
      <c r="Q22" s="231">
        <v>0</v>
      </c>
      <c r="R22" s="231">
        <v>0</v>
      </c>
      <c r="S22" s="231">
        <v>0.18486373794505073</v>
      </c>
      <c r="T22" s="231">
        <v>0.2795722757783114</v>
      </c>
      <c r="U22" s="231">
        <v>0.22123097021690499</v>
      </c>
      <c r="V22" s="231">
        <v>0.24822889363346956</v>
      </c>
      <c r="W22" s="231">
        <v>0.24300192845262208</v>
      </c>
    </row>
    <row r="23" spans="1:23" ht="12" customHeight="1" x14ac:dyDescent="0.25">
      <c r="A23" s="46" t="s">
        <v>72</v>
      </c>
      <c r="B23" s="231">
        <v>51.99488553938189</v>
      </c>
      <c r="C23" s="231">
        <v>57.252230606124741</v>
      </c>
      <c r="D23" s="231">
        <v>65.658884545262481</v>
      </c>
      <c r="E23" s="231">
        <v>62.846749889957898</v>
      </c>
      <c r="F23" s="231">
        <v>60.195704320980759</v>
      </c>
      <c r="G23" s="231">
        <v>77.006777117422558</v>
      </c>
      <c r="H23" s="231">
        <v>77.233082488718495</v>
      </c>
      <c r="I23" s="231">
        <v>79.754876431378406</v>
      </c>
      <c r="J23" s="231">
        <v>83.380665136599632</v>
      </c>
      <c r="K23" s="231">
        <v>79.190589555307227</v>
      </c>
      <c r="L23" s="231">
        <v>87.504473104070001</v>
      </c>
      <c r="M23" s="231">
        <v>84.401092392558098</v>
      </c>
      <c r="N23" s="231">
        <v>85.318543334164872</v>
      </c>
      <c r="O23" s="231">
        <v>75.278339561126231</v>
      </c>
      <c r="P23" s="231">
        <v>65.894066639245466</v>
      </c>
      <c r="Q23" s="231">
        <v>63.661689544504441</v>
      </c>
      <c r="R23" s="231">
        <v>66.230672328811607</v>
      </c>
      <c r="S23" s="231">
        <v>64.210629443013559</v>
      </c>
      <c r="T23" s="231">
        <v>70.898124820598881</v>
      </c>
      <c r="U23" s="231">
        <v>68.878779421684513</v>
      </c>
      <c r="V23" s="231">
        <v>69.427973521401157</v>
      </c>
      <c r="W23" s="231">
        <v>69.010138993945276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10.833128469972012</v>
      </c>
      <c r="C25" s="231">
        <v>16.8035690295896</v>
      </c>
      <c r="D25" s="231">
        <v>28.131299049014984</v>
      </c>
      <c r="E25" s="231">
        <v>32.432517483176177</v>
      </c>
      <c r="F25" s="231">
        <v>34.276089002712794</v>
      </c>
      <c r="G25" s="231">
        <v>34.320292520139937</v>
      </c>
      <c r="H25" s="231">
        <v>31.295646010394755</v>
      </c>
      <c r="I25" s="231">
        <v>29.736399081542253</v>
      </c>
      <c r="J25" s="231">
        <v>26.992406947188805</v>
      </c>
      <c r="K25" s="231">
        <v>21.914808613314303</v>
      </c>
      <c r="L25" s="231">
        <v>25.143029716023211</v>
      </c>
      <c r="M25" s="231">
        <v>24.706261170780508</v>
      </c>
      <c r="N25" s="231">
        <v>28.65482281180719</v>
      </c>
      <c r="O25" s="231">
        <v>28.707978817374183</v>
      </c>
      <c r="P25" s="231">
        <v>27.970231800328641</v>
      </c>
      <c r="Q25" s="231">
        <v>30.614343898847473</v>
      </c>
      <c r="R25" s="231">
        <v>33.36182362628405</v>
      </c>
      <c r="S25" s="231">
        <v>37.239677685967656</v>
      </c>
      <c r="T25" s="231">
        <v>40.452004715748231</v>
      </c>
      <c r="U25" s="231">
        <v>40.762830053645999</v>
      </c>
      <c r="V25" s="231">
        <v>46.624517610083053</v>
      </c>
      <c r="W25" s="231">
        <v>48.397465677435562</v>
      </c>
    </row>
    <row r="26" spans="1:23" ht="12" customHeight="1" x14ac:dyDescent="0.25">
      <c r="A26" s="46" t="s">
        <v>79</v>
      </c>
      <c r="B26" s="231">
        <v>83.278171688259334</v>
      </c>
      <c r="C26" s="231">
        <v>74.203308391136346</v>
      </c>
      <c r="D26" s="231">
        <v>82.844839353063662</v>
      </c>
      <c r="E26" s="231">
        <v>94.611685410773418</v>
      </c>
      <c r="F26" s="231">
        <v>84.440139579905562</v>
      </c>
      <c r="G26" s="231">
        <v>90.748785197719229</v>
      </c>
      <c r="H26" s="231">
        <v>95.516514316095368</v>
      </c>
      <c r="I26" s="231">
        <v>104.84017421278813</v>
      </c>
      <c r="J26" s="231">
        <v>87.010814463910719</v>
      </c>
      <c r="K26" s="231">
        <v>87.829639520643894</v>
      </c>
      <c r="L26" s="231">
        <v>95.259214963170749</v>
      </c>
      <c r="M26" s="231">
        <v>109.36890133135844</v>
      </c>
      <c r="N26" s="231">
        <v>112.59257681580664</v>
      </c>
      <c r="O26" s="231">
        <v>111.3075673112272</v>
      </c>
      <c r="P26" s="231">
        <v>121.52186086491392</v>
      </c>
      <c r="Q26" s="231">
        <v>102.30973098204994</v>
      </c>
      <c r="R26" s="231">
        <v>101.92916149497012</v>
      </c>
      <c r="S26" s="231">
        <v>129.99195802036854</v>
      </c>
      <c r="T26" s="231">
        <v>126.01121736882787</v>
      </c>
      <c r="U26" s="231">
        <v>120.36684572385344</v>
      </c>
      <c r="V26" s="231">
        <v>84.73219926860385</v>
      </c>
      <c r="W26" s="231">
        <v>104.32343871373679</v>
      </c>
    </row>
    <row r="27" spans="1:23" ht="12" customHeight="1" x14ac:dyDescent="0.25">
      <c r="A27" s="39" t="s">
        <v>99</v>
      </c>
      <c r="B27" s="230">
        <f t="shared" ref="B27:W27" si="3">SUM(B28:B37)</f>
        <v>155.91829559638239</v>
      </c>
      <c r="C27" s="230">
        <f t="shared" si="3"/>
        <v>157.88844817310027</v>
      </c>
      <c r="D27" s="230">
        <f t="shared" si="3"/>
        <v>167.16104360283225</v>
      </c>
      <c r="E27" s="230">
        <f t="shared" si="3"/>
        <v>171.40022330028552</v>
      </c>
      <c r="F27" s="230">
        <f t="shared" si="3"/>
        <v>184.63689930471745</v>
      </c>
      <c r="G27" s="230">
        <f t="shared" si="3"/>
        <v>211.43520924891718</v>
      </c>
      <c r="H27" s="230">
        <f t="shared" si="3"/>
        <v>226.44522230935823</v>
      </c>
      <c r="I27" s="230">
        <f t="shared" si="3"/>
        <v>227.70840105310461</v>
      </c>
      <c r="J27" s="230">
        <f t="shared" si="3"/>
        <v>200.12509559535795</v>
      </c>
      <c r="K27" s="230">
        <f t="shared" si="3"/>
        <v>161.39603747569146</v>
      </c>
      <c r="L27" s="230">
        <f t="shared" si="3"/>
        <v>173.86035184134053</v>
      </c>
      <c r="M27" s="230">
        <f t="shared" si="3"/>
        <v>189.60618778327682</v>
      </c>
      <c r="N27" s="230">
        <f t="shared" si="3"/>
        <v>206.28046105581026</v>
      </c>
      <c r="O27" s="230">
        <f t="shared" si="3"/>
        <v>209.09526016766532</v>
      </c>
      <c r="P27" s="230">
        <f t="shared" si="3"/>
        <v>206.76023371741664</v>
      </c>
      <c r="Q27" s="230">
        <f t="shared" si="3"/>
        <v>195.2820857314403</v>
      </c>
      <c r="R27" s="230">
        <f t="shared" si="3"/>
        <v>191.70758569031278</v>
      </c>
      <c r="S27" s="230">
        <f t="shared" si="3"/>
        <v>200.37188337947322</v>
      </c>
      <c r="T27" s="230">
        <f t="shared" si="3"/>
        <v>214.03696016097311</v>
      </c>
      <c r="U27" s="230">
        <f t="shared" si="3"/>
        <v>224.93474324322312</v>
      </c>
      <c r="V27" s="230">
        <f t="shared" si="3"/>
        <v>206.47356455863155</v>
      </c>
      <c r="W27" s="230">
        <f t="shared" si="3"/>
        <v>227.48147006483975</v>
      </c>
    </row>
    <row r="28" spans="1:23" ht="12" customHeight="1" x14ac:dyDescent="0.25">
      <c r="A28" s="18" t="s">
        <v>30</v>
      </c>
      <c r="B28" s="232">
        <v>3.1427446469102334</v>
      </c>
      <c r="C28" s="232">
        <v>2.8293453205784846</v>
      </c>
      <c r="D28" s="232">
        <v>20.466581021146407</v>
      </c>
      <c r="E28" s="232">
        <v>33.829178536970055</v>
      </c>
      <c r="F28" s="232">
        <v>33.339645742182022</v>
      </c>
      <c r="G28" s="232">
        <v>36.370670958447995</v>
      </c>
      <c r="H28" s="232">
        <v>54.712734688157411</v>
      </c>
      <c r="I28" s="232">
        <v>56.695490370850216</v>
      </c>
      <c r="J28" s="232">
        <v>48.106966030715249</v>
      </c>
      <c r="K28" s="232">
        <v>27.313224510117742</v>
      </c>
      <c r="L28" s="232">
        <v>36.663724301594428</v>
      </c>
      <c r="M28" s="232">
        <v>45.363180679192759</v>
      </c>
      <c r="N28" s="232">
        <v>51.978890859779447</v>
      </c>
      <c r="O28" s="232">
        <v>59.747163428557037</v>
      </c>
      <c r="P28" s="232">
        <v>51.437842971106932</v>
      </c>
      <c r="Q28" s="232">
        <v>40.161505865633465</v>
      </c>
      <c r="R28" s="232">
        <v>36.037561697646069</v>
      </c>
      <c r="S28" s="232">
        <v>34.871841832797593</v>
      </c>
      <c r="T28" s="232">
        <v>40.468682166382109</v>
      </c>
      <c r="U28" s="232">
        <v>46.470970426665737</v>
      </c>
      <c r="V28" s="232">
        <v>37.928580614465432</v>
      </c>
      <c r="W28" s="232">
        <v>46.215006961937199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1.4084599756625769</v>
      </c>
      <c r="C30" s="232">
        <v>1.4428887753821829</v>
      </c>
      <c r="D30" s="232">
        <v>1.7216422630061299</v>
      </c>
      <c r="E30" s="232">
        <v>1.0415997656370859</v>
      </c>
      <c r="F30" s="232">
        <v>1.304045784439718</v>
      </c>
      <c r="G30" s="232">
        <v>1.1151132437736102</v>
      </c>
      <c r="H30" s="232">
        <v>1.215598952232676</v>
      </c>
      <c r="I30" s="232">
        <v>1.2549206857860788</v>
      </c>
      <c r="J30" s="232">
        <v>1.3637761765808771</v>
      </c>
      <c r="K30" s="232">
        <v>1.0670006488607455</v>
      </c>
      <c r="L30" s="232">
        <v>1.1661549777092044</v>
      </c>
      <c r="M30" s="232">
        <v>0.78810394772115422</v>
      </c>
      <c r="N30" s="232">
        <v>1.1085976790001917</v>
      </c>
      <c r="O30" s="232">
        <v>1.1501482219435277</v>
      </c>
      <c r="P30" s="232">
        <v>0.97146561347826565</v>
      </c>
      <c r="Q30" s="232">
        <v>1.143780257662431</v>
      </c>
      <c r="R30" s="232">
        <v>1.1473619998698621</v>
      </c>
      <c r="S30" s="232">
        <v>1.3645624591152878</v>
      </c>
      <c r="T30" s="232">
        <v>1.2512098771477371</v>
      </c>
      <c r="U30" s="232">
        <v>1.3977972024062291</v>
      </c>
      <c r="V30" s="232">
        <v>1.3152226370964619</v>
      </c>
      <c r="W30" s="232">
        <v>1.4532790429930937</v>
      </c>
    </row>
    <row r="31" spans="1:23" ht="12" customHeight="1" x14ac:dyDescent="0.25">
      <c r="A31" s="18" t="s">
        <v>83</v>
      </c>
      <c r="B31" s="232">
        <v>5.9421266690164076</v>
      </c>
      <c r="C31" s="232">
        <v>5.8313440439396622</v>
      </c>
      <c r="D31" s="232">
        <v>5.4423194006452231</v>
      </c>
      <c r="E31" s="232">
        <v>5.5340244515143091</v>
      </c>
      <c r="F31" s="232">
        <v>6.3277774108402483</v>
      </c>
      <c r="G31" s="232">
        <v>8.8064660504993917</v>
      </c>
      <c r="H31" s="232">
        <v>7.7639719230030853</v>
      </c>
      <c r="I31" s="232">
        <v>7.3753678493624442</v>
      </c>
      <c r="J31" s="232">
        <v>7.5090272848425883</v>
      </c>
      <c r="K31" s="232">
        <v>4.5104235274817492</v>
      </c>
      <c r="L31" s="232">
        <v>4.6396466865078452</v>
      </c>
      <c r="M31" s="232">
        <v>4.8123746541584795</v>
      </c>
      <c r="N31" s="232">
        <v>5.5882074639085975</v>
      </c>
      <c r="O31" s="232">
        <v>5.4484512825717948</v>
      </c>
      <c r="P31" s="232">
        <v>5.6243899194641553</v>
      </c>
      <c r="Q31" s="232">
        <v>4.9523544470590712</v>
      </c>
      <c r="R31" s="232">
        <v>4.0589829314692025</v>
      </c>
      <c r="S31" s="232">
        <v>4.8245058669591945</v>
      </c>
      <c r="T31" s="232">
        <v>5.5622917020205573</v>
      </c>
      <c r="U31" s="232">
        <v>5.7681320549013106</v>
      </c>
      <c r="V31" s="232">
        <v>5.5249274404486961</v>
      </c>
      <c r="W31" s="232">
        <v>5.6160934462395051</v>
      </c>
    </row>
    <row r="32" spans="1:23" ht="12" customHeight="1" x14ac:dyDescent="0.25">
      <c r="A32" s="18" t="s">
        <v>70</v>
      </c>
      <c r="B32" s="232">
        <v>38.605294427994913</v>
      </c>
      <c r="C32" s="232">
        <v>38.297090807633502</v>
      </c>
      <c r="D32" s="232">
        <v>22.624847853313813</v>
      </c>
      <c r="E32" s="232">
        <v>7.4487762266802937</v>
      </c>
      <c r="F32" s="232">
        <v>11.691658414463264</v>
      </c>
      <c r="G32" s="232">
        <v>12.836415547925135</v>
      </c>
      <c r="H32" s="232">
        <v>9.0848041527403893</v>
      </c>
      <c r="I32" s="232">
        <v>1.2573406087564747</v>
      </c>
      <c r="J32" s="232">
        <v>1.9188386854032407</v>
      </c>
      <c r="K32" s="232">
        <v>1.0669912713529872</v>
      </c>
      <c r="L32" s="232">
        <v>1.0166682081860912</v>
      </c>
      <c r="M32" s="232">
        <v>0.84642483584952988</v>
      </c>
      <c r="N32" s="232">
        <v>2.1487421491435703</v>
      </c>
      <c r="O32" s="232">
        <v>1.701648324807491</v>
      </c>
      <c r="P32" s="232">
        <v>1.7670218739766825</v>
      </c>
      <c r="Q32" s="232">
        <v>1.4086649108728047</v>
      </c>
      <c r="R32" s="232">
        <v>1.0354764917924144</v>
      </c>
      <c r="S32" s="232">
        <v>1.4934654698037499</v>
      </c>
      <c r="T32" s="232">
        <v>0.49811958087145464</v>
      </c>
      <c r="U32" s="232">
        <v>0.654817213984908</v>
      </c>
      <c r="V32" s="232">
        <v>0.70369930234367117</v>
      </c>
      <c r="W32" s="232">
        <v>0.55710480871560097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0.61180859369134166</v>
      </c>
      <c r="H33" s="232">
        <v>3.4686951505745816</v>
      </c>
      <c r="I33" s="232">
        <v>8.0651051620547811</v>
      </c>
      <c r="J33" s="232">
        <v>2.2750845664440447</v>
      </c>
      <c r="K33" s="232">
        <v>7.092971698685802</v>
      </c>
      <c r="L33" s="232">
        <v>0.96744789324513336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39.630122192483228</v>
      </c>
      <c r="C34" s="232">
        <v>40.479312726867043</v>
      </c>
      <c r="D34" s="232">
        <v>40.404145153942011</v>
      </c>
      <c r="E34" s="232">
        <v>42.966351068586214</v>
      </c>
      <c r="F34" s="232">
        <v>50.93741402267581</v>
      </c>
      <c r="G34" s="232">
        <v>68.383388364227841</v>
      </c>
      <c r="H34" s="232">
        <v>66.512499920710795</v>
      </c>
      <c r="I34" s="232">
        <v>66.559455478055966</v>
      </c>
      <c r="J34" s="232">
        <v>60.968936909931486</v>
      </c>
      <c r="K34" s="232">
        <v>52.25281928245024</v>
      </c>
      <c r="L34" s="232">
        <v>55.184624282452454</v>
      </c>
      <c r="M34" s="232">
        <v>59.341154225141906</v>
      </c>
      <c r="N34" s="232">
        <v>63.293039177131895</v>
      </c>
      <c r="O34" s="232">
        <v>55.27000238050902</v>
      </c>
      <c r="P34" s="232">
        <v>56.976222528755272</v>
      </c>
      <c r="Q34" s="232">
        <v>53.746250440243749</v>
      </c>
      <c r="R34" s="232">
        <v>53.728626915378868</v>
      </c>
      <c r="S34" s="232">
        <v>56.403142414787737</v>
      </c>
      <c r="T34" s="232">
        <v>58.888257031355344</v>
      </c>
      <c r="U34" s="232">
        <v>58.182672390963809</v>
      </c>
      <c r="V34" s="232">
        <v>53.628623919111142</v>
      </c>
      <c r="W34" s="232">
        <v>57.186525999269634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1.5965857348491315</v>
      </c>
      <c r="C36" s="232">
        <v>1.750795460471342</v>
      </c>
      <c r="D36" s="232">
        <v>3.9529525471404581</v>
      </c>
      <c r="E36" s="232">
        <v>6.5037731894137663</v>
      </c>
      <c r="F36" s="232">
        <v>6.1204463848217783</v>
      </c>
      <c r="G36" s="232">
        <v>6.0983500324063762</v>
      </c>
      <c r="H36" s="232">
        <v>5.1341751573176708</v>
      </c>
      <c r="I36" s="232">
        <v>5.7619952330199435</v>
      </c>
      <c r="J36" s="232">
        <v>5.3561214642588819</v>
      </c>
      <c r="K36" s="232">
        <v>4.0115687328929086</v>
      </c>
      <c r="L36" s="232">
        <v>3.6579911518068533</v>
      </c>
      <c r="M36" s="232">
        <v>5.3119726240565797</v>
      </c>
      <c r="N36" s="232">
        <v>4.9304208955063054</v>
      </c>
      <c r="O36" s="232">
        <v>4.8789586859822816</v>
      </c>
      <c r="P36" s="232">
        <v>4.6139153967938835</v>
      </c>
      <c r="Q36" s="232">
        <v>2.6920286954976218</v>
      </c>
      <c r="R36" s="232">
        <v>2.994275392134834</v>
      </c>
      <c r="S36" s="232">
        <v>1.6439457382012457</v>
      </c>
      <c r="T36" s="232">
        <v>5.288391991596912</v>
      </c>
      <c r="U36" s="232">
        <v>5.9693097257792429</v>
      </c>
      <c r="V36" s="232">
        <v>5.5085636148983745</v>
      </c>
      <c r="W36" s="232">
        <v>6.4029848511920182</v>
      </c>
    </row>
    <row r="37" spans="1:23" ht="12" customHeight="1" x14ac:dyDescent="0.25">
      <c r="A37" s="47" t="s">
        <v>38</v>
      </c>
      <c r="B37" s="233">
        <v>65.592961949465902</v>
      </c>
      <c r="C37" s="233">
        <v>67.257671038228054</v>
      </c>
      <c r="D37" s="233">
        <v>72.548555363638201</v>
      </c>
      <c r="E37" s="233">
        <v>74.076520061483791</v>
      </c>
      <c r="F37" s="233">
        <v>74.91591154529462</v>
      </c>
      <c r="G37" s="233">
        <v>77.212996457945451</v>
      </c>
      <c r="H37" s="233">
        <v>78.55274236462165</v>
      </c>
      <c r="I37" s="233">
        <v>80.738725665218709</v>
      </c>
      <c r="J37" s="233">
        <v>72.62634447718159</v>
      </c>
      <c r="K37" s="233">
        <v>64.08103780384927</v>
      </c>
      <c r="L37" s="233">
        <v>70.564094339838519</v>
      </c>
      <c r="M37" s="233">
        <v>73.142976817156395</v>
      </c>
      <c r="N37" s="233">
        <v>77.23256283134026</v>
      </c>
      <c r="O37" s="233">
        <v>80.898887843294176</v>
      </c>
      <c r="P37" s="233">
        <v>85.369375413841453</v>
      </c>
      <c r="Q37" s="233">
        <v>91.17750111447117</v>
      </c>
      <c r="R37" s="233">
        <v>92.70530026202151</v>
      </c>
      <c r="S37" s="233">
        <v>99.770419597808399</v>
      </c>
      <c r="T37" s="233">
        <v>102.08000781159899</v>
      </c>
      <c r="U37" s="233">
        <v>106.49104422852189</v>
      </c>
      <c r="V37" s="233">
        <v>101.86394703026775</v>
      </c>
      <c r="W37" s="233">
        <v>110.0504749544927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1.1561201978226946E-2</v>
      </c>
      <c r="C42" s="235">
        <f t="shared" si="5"/>
        <v>1.1753394186769484E-2</v>
      </c>
      <c r="D42" s="235">
        <f t="shared" si="5"/>
        <v>1.1248500251825794E-2</v>
      </c>
      <c r="E42" s="235">
        <f t="shared" si="5"/>
        <v>1.096584279643876E-2</v>
      </c>
      <c r="F42" s="235">
        <f t="shared" si="5"/>
        <v>1.1395734368054905E-2</v>
      </c>
      <c r="G42" s="235">
        <f t="shared" si="5"/>
        <v>1.0336268882249974E-2</v>
      </c>
      <c r="H42" s="235">
        <f t="shared" si="5"/>
        <v>1.015957182408557E-2</v>
      </c>
      <c r="I42" s="235">
        <f t="shared" si="5"/>
        <v>1.0101497993342343E-2</v>
      </c>
      <c r="J42" s="235">
        <f t="shared" si="5"/>
        <v>9.8972689397983961E-3</v>
      </c>
      <c r="K42" s="235">
        <f t="shared" si="5"/>
        <v>9.8581160634098157E-3</v>
      </c>
      <c r="L42" s="235">
        <f t="shared" si="5"/>
        <v>9.3796812158859835E-3</v>
      </c>
      <c r="M42" s="235">
        <f t="shared" si="5"/>
        <v>9.1802692973418989E-3</v>
      </c>
      <c r="N42" s="235">
        <f t="shared" si="5"/>
        <v>9.0924464238072555E-3</v>
      </c>
      <c r="O42" s="235">
        <f t="shared" si="5"/>
        <v>9.6036561565934469E-3</v>
      </c>
      <c r="P42" s="235">
        <f t="shared" si="5"/>
        <v>9.7069698260251452E-3</v>
      </c>
      <c r="Q42" s="235">
        <f t="shared" si="5"/>
        <v>1.1009021229605056E-2</v>
      </c>
      <c r="R42" s="235">
        <f t="shared" si="5"/>
        <v>1.1332269612369958E-2</v>
      </c>
      <c r="S42" s="235">
        <f t="shared" si="5"/>
        <v>1.0688436738057645E-2</v>
      </c>
      <c r="T42" s="235">
        <f t="shared" si="5"/>
        <v>1.0653407619102731E-2</v>
      </c>
      <c r="U42" s="235">
        <f t="shared" si="5"/>
        <v>1.0798284645361001E-2</v>
      </c>
      <c r="V42" s="235">
        <f t="shared" si="5"/>
        <v>1.1695760658401756E-2</v>
      </c>
      <c r="W42" s="235">
        <f t="shared" si="5"/>
        <v>1.1292148185545895E-2</v>
      </c>
    </row>
    <row r="43" spans="1:23" ht="12" customHeight="1" x14ac:dyDescent="0.25">
      <c r="A43" s="202" t="s">
        <v>93</v>
      </c>
      <c r="B43" s="235">
        <f t="shared" ref="B43:W43" si="6">IF(B7=0,0,B7/B$5)</f>
        <v>3.9934579849470785E-3</v>
      </c>
      <c r="C43" s="235">
        <f t="shared" si="6"/>
        <v>4.0882935838145911E-3</v>
      </c>
      <c r="D43" s="235">
        <f t="shared" si="6"/>
        <v>3.9501182935000644E-3</v>
      </c>
      <c r="E43" s="235">
        <f t="shared" si="6"/>
        <v>3.9437185789249173E-3</v>
      </c>
      <c r="F43" s="235">
        <f t="shared" si="6"/>
        <v>4.3350313480993979E-3</v>
      </c>
      <c r="G43" s="235">
        <f t="shared" si="6"/>
        <v>3.9795041653954196E-3</v>
      </c>
      <c r="H43" s="235">
        <f t="shared" si="6"/>
        <v>4.0368108169801615E-3</v>
      </c>
      <c r="I43" s="235">
        <f t="shared" si="6"/>
        <v>4.2389553254284611E-3</v>
      </c>
      <c r="J43" s="235">
        <f t="shared" si="6"/>
        <v>4.2648902159666486E-3</v>
      </c>
      <c r="K43" s="235">
        <f t="shared" si="6"/>
        <v>4.1438657529383185E-3</v>
      </c>
      <c r="L43" s="235">
        <f t="shared" si="6"/>
        <v>4.0357430391480421E-3</v>
      </c>
      <c r="M43" s="235">
        <f t="shared" si="6"/>
        <v>4.1166331065272035E-3</v>
      </c>
      <c r="N43" s="235">
        <f t="shared" si="6"/>
        <v>4.0554085181928002E-3</v>
      </c>
      <c r="O43" s="235">
        <f t="shared" si="6"/>
        <v>4.143446076874756E-3</v>
      </c>
      <c r="P43" s="235">
        <f t="shared" si="6"/>
        <v>4.1946995563271255E-3</v>
      </c>
      <c r="Q43" s="235">
        <f t="shared" si="6"/>
        <v>4.4770850334991865E-3</v>
      </c>
      <c r="R43" s="235">
        <f t="shared" si="6"/>
        <v>4.6944472865754362E-3</v>
      </c>
      <c r="S43" s="235">
        <f t="shared" si="6"/>
        <v>4.5489903575539614E-3</v>
      </c>
      <c r="T43" s="235">
        <f t="shared" si="6"/>
        <v>4.3582416003135633E-3</v>
      </c>
      <c r="U43" s="235">
        <f t="shared" si="6"/>
        <v>4.3953878695732595E-3</v>
      </c>
      <c r="V43" s="235">
        <f t="shared" si="6"/>
        <v>4.9950227606511905E-3</v>
      </c>
      <c r="W43" s="235">
        <f t="shared" si="6"/>
        <v>4.598491436986144E-3</v>
      </c>
    </row>
    <row r="44" spans="1:23" ht="12" customHeight="1" x14ac:dyDescent="0.25">
      <c r="A44" s="202" t="s">
        <v>94</v>
      </c>
      <c r="B44" s="235">
        <f t="shared" ref="B44:W44" si="7">IF(B8=0,0,B8/B$5)</f>
        <v>3.2539595182011265E-2</v>
      </c>
      <c r="C44" s="235">
        <f t="shared" si="7"/>
        <v>3.34069556417253E-2</v>
      </c>
      <c r="D44" s="235">
        <f t="shared" si="7"/>
        <v>3.25365157508073E-2</v>
      </c>
      <c r="E44" s="235">
        <f t="shared" si="7"/>
        <v>3.2223214411607873E-2</v>
      </c>
      <c r="F44" s="235">
        <f t="shared" si="7"/>
        <v>3.4507181509111799E-2</v>
      </c>
      <c r="G44" s="235">
        <f t="shared" si="7"/>
        <v>3.2089580259327788E-2</v>
      </c>
      <c r="H44" s="235">
        <f t="shared" si="7"/>
        <v>3.2322375794096081E-2</v>
      </c>
      <c r="I44" s="235">
        <f t="shared" si="7"/>
        <v>3.398090225455689E-2</v>
      </c>
      <c r="J44" s="235">
        <f t="shared" si="7"/>
        <v>3.5059771879813628E-2</v>
      </c>
      <c r="K44" s="235">
        <f t="shared" si="7"/>
        <v>3.4504066081874459E-2</v>
      </c>
      <c r="L44" s="235">
        <f t="shared" si="7"/>
        <v>3.4804549290296576E-2</v>
      </c>
      <c r="M44" s="235">
        <f t="shared" si="7"/>
        <v>3.4573065175287854E-2</v>
      </c>
      <c r="N44" s="235">
        <f t="shared" si="7"/>
        <v>3.3682203315515941E-2</v>
      </c>
      <c r="O44" s="235">
        <f t="shared" si="7"/>
        <v>3.4988339590960142E-2</v>
      </c>
      <c r="P44" s="235">
        <f t="shared" si="7"/>
        <v>3.5635094769947501E-2</v>
      </c>
      <c r="Q44" s="235">
        <f t="shared" si="7"/>
        <v>3.903555582792323E-2</v>
      </c>
      <c r="R44" s="235">
        <f t="shared" si="7"/>
        <v>4.0869419832582889E-2</v>
      </c>
      <c r="S44" s="235">
        <f t="shared" si="7"/>
        <v>3.9476226436103955E-2</v>
      </c>
      <c r="T44" s="235">
        <f t="shared" si="7"/>
        <v>3.8394878506092703E-2</v>
      </c>
      <c r="U44" s="235">
        <f t="shared" si="7"/>
        <v>3.8507206346826681E-2</v>
      </c>
      <c r="V44" s="235">
        <f t="shared" si="7"/>
        <v>4.3573990039385578E-2</v>
      </c>
      <c r="W44" s="235">
        <f t="shared" si="7"/>
        <v>4.0618367511885876E-2</v>
      </c>
    </row>
    <row r="45" spans="1:23" ht="12" customHeight="1" x14ac:dyDescent="0.25">
      <c r="A45" s="202" t="s">
        <v>95</v>
      </c>
      <c r="B45" s="235">
        <f t="shared" ref="B45:W45" si="8">IF(B9=0,0,B9/B$5)</f>
        <v>2.6051548166951377E-2</v>
      </c>
      <c r="C45" s="235">
        <f t="shared" si="8"/>
        <v>2.7197871906613231E-2</v>
      </c>
      <c r="D45" s="235">
        <f t="shared" si="8"/>
        <v>2.7928920351230783E-2</v>
      </c>
      <c r="E45" s="235">
        <f t="shared" si="8"/>
        <v>2.8176040041200088E-2</v>
      </c>
      <c r="F45" s="235">
        <f t="shared" si="8"/>
        <v>3.1411683632280682E-2</v>
      </c>
      <c r="G45" s="235">
        <f t="shared" si="8"/>
        <v>2.9410708729896484E-2</v>
      </c>
      <c r="H45" s="235">
        <f t="shared" si="8"/>
        <v>3.0318176379584238E-2</v>
      </c>
      <c r="I45" s="235">
        <f t="shared" si="8"/>
        <v>3.2176185238913212E-2</v>
      </c>
      <c r="J45" s="235">
        <f t="shared" si="8"/>
        <v>3.3047193904285677E-2</v>
      </c>
      <c r="K45" s="235">
        <f t="shared" si="8"/>
        <v>3.211978059073993E-2</v>
      </c>
      <c r="L45" s="235">
        <f t="shared" si="8"/>
        <v>3.175230258310386E-2</v>
      </c>
      <c r="M45" s="235">
        <f t="shared" si="8"/>
        <v>3.0943656792336252E-2</v>
      </c>
      <c r="N45" s="235">
        <f t="shared" si="8"/>
        <v>3.1136630200098388E-2</v>
      </c>
      <c r="O45" s="235">
        <f t="shared" si="8"/>
        <v>3.1398149331436642E-2</v>
      </c>
      <c r="P45" s="235">
        <f t="shared" si="8"/>
        <v>3.2472773202385223E-2</v>
      </c>
      <c r="Q45" s="235">
        <f t="shared" si="8"/>
        <v>3.54786416243216E-2</v>
      </c>
      <c r="R45" s="235">
        <f t="shared" si="8"/>
        <v>3.7560771047826319E-2</v>
      </c>
      <c r="S45" s="235">
        <f t="shared" si="8"/>
        <v>3.5972195678145975E-2</v>
      </c>
      <c r="T45" s="235">
        <f t="shared" si="8"/>
        <v>3.4058347047143195E-2</v>
      </c>
      <c r="U45" s="235">
        <f t="shared" si="8"/>
        <v>3.4269586175116502E-2</v>
      </c>
      <c r="V45" s="235">
        <f t="shared" si="8"/>
        <v>3.9462392371761287E-2</v>
      </c>
      <c r="W45" s="235">
        <f t="shared" si="8"/>
        <v>3.6491285679341158E-2</v>
      </c>
    </row>
    <row r="46" spans="1:23" ht="12" customHeight="1" x14ac:dyDescent="0.25">
      <c r="A46" s="202" t="s">
        <v>96</v>
      </c>
      <c r="B46" s="235">
        <f t="shared" ref="B46:W46" si="9">IF(B10=0,0,B10/B$5)</f>
        <v>3.2880094896144074E-2</v>
      </c>
      <c r="C46" s="235">
        <f t="shared" si="9"/>
        <v>3.4619598535669913E-2</v>
      </c>
      <c r="D46" s="235">
        <f t="shared" si="9"/>
        <v>3.3501293720309612E-2</v>
      </c>
      <c r="E46" s="235">
        <f t="shared" si="9"/>
        <v>3.3782860936776155E-2</v>
      </c>
      <c r="F46" s="235">
        <f t="shared" si="9"/>
        <v>3.3864231234160116E-2</v>
      </c>
      <c r="G46" s="235">
        <f t="shared" si="9"/>
        <v>3.364922266638861E-2</v>
      </c>
      <c r="H46" s="235">
        <f t="shared" si="9"/>
        <v>3.2431063319788622E-2</v>
      </c>
      <c r="I46" s="235">
        <f t="shared" si="9"/>
        <v>3.0509655914506047E-2</v>
      </c>
      <c r="J46" s="235">
        <f t="shared" si="9"/>
        <v>2.9212602137514324E-2</v>
      </c>
      <c r="K46" s="235">
        <f t="shared" si="9"/>
        <v>3.164723499433432E-2</v>
      </c>
      <c r="L46" s="235">
        <f t="shared" si="9"/>
        <v>3.1277943899729023E-2</v>
      </c>
      <c r="M46" s="235">
        <f t="shared" si="9"/>
        <v>2.9476584550664035E-2</v>
      </c>
      <c r="N46" s="235">
        <f t="shared" si="9"/>
        <v>2.9135532491988008E-2</v>
      </c>
      <c r="O46" s="235">
        <f t="shared" si="9"/>
        <v>2.871889057795101E-2</v>
      </c>
      <c r="P46" s="235">
        <f t="shared" si="9"/>
        <v>2.9632100033580629E-2</v>
      </c>
      <c r="Q46" s="235">
        <f t="shared" si="9"/>
        <v>3.2823455591808721E-2</v>
      </c>
      <c r="R46" s="235">
        <f t="shared" si="9"/>
        <v>3.2411343741876431E-2</v>
      </c>
      <c r="S46" s="235">
        <f t="shared" si="9"/>
        <v>3.0589820535559194E-2</v>
      </c>
      <c r="T46" s="235">
        <f t="shared" si="9"/>
        <v>3.1378956230536548E-2</v>
      </c>
      <c r="U46" s="235">
        <f t="shared" si="9"/>
        <v>3.1854889767496973E-2</v>
      </c>
      <c r="V46" s="235">
        <f t="shared" si="9"/>
        <v>3.2710473001252988E-2</v>
      </c>
      <c r="W46" s="235">
        <f t="shared" si="9"/>
        <v>3.3410192497397226E-2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0.46358036700615229</v>
      </c>
      <c r="C47" s="236">
        <f t="shared" si="10"/>
        <v>0.45323447581858978</v>
      </c>
      <c r="D47" s="236">
        <f t="shared" si="10"/>
        <v>0.47287217482753979</v>
      </c>
      <c r="E47" s="236">
        <f t="shared" si="10"/>
        <v>0.48248577137486298</v>
      </c>
      <c r="F47" s="236">
        <f t="shared" si="10"/>
        <v>0.44948673178988807</v>
      </c>
      <c r="G47" s="236">
        <f t="shared" si="10"/>
        <v>0.44979651321027242</v>
      </c>
      <c r="H47" s="236">
        <f t="shared" si="10"/>
        <v>0.43516123201006857</v>
      </c>
      <c r="I47" s="236">
        <f t="shared" si="10"/>
        <v>0.4433401407371112</v>
      </c>
      <c r="J47" s="236">
        <f t="shared" si="10"/>
        <v>0.45214653468827948</v>
      </c>
      <c r="K47" s="236">
        <f t="shared" si="10"/>
        <v>0.48843182320685324</v>
      </c>
      <c r="L47" s="236">
        <f t="shared" si="10"/>
        <v>0.49307723405329462</v>
      </c>
      <c r="M47" s="236">
        <f t="shared" si="10"/>
        <v>0.48661947075624346</v>
      </c>
      <c r="N47" s="236">
        <f t="shared" si="10"/>
        <v>0.47592122454875402</v>
      </c>
      <c r="O47" s="236">
        <f t="shared" si="10"/>
        <v>0.4607447110815952</v>
      </c>
      <c r="P47" s="236">
        <f t="shared" si="10"/>
        <v>0.46140555423623347</v>
      </c>
      <c r="Q47" s="236">
        <f t="shared" si="10"/>
        <v>0.44892734000237378</v>
      </c>
      <c r="R47" s="236">
        <f t="shared" si="10"/>
        <v>0.45569899569116146</v>
      </c>
      <c r="S47" s="236">
        <f t="shared" si="10"/>
        <v>0.47920776764330247</v>
      </c>
      <c r="T47" s="236">
        <f t="shared" si="10"/>
        <v>0.47122614902508381</v>
      </c>
      <c r="U47" s="236">
        <f t="shared" si="10"/>
        <v>0.45401474814153148</v>
      </c>
      <c r="V47" s="236">
        <f t="shared" si="10"/>
        <v>0.43664272416663147</v>
      </c>
      <c r="W47" s="236">
        <f t="shared" si="10"/>
        <v>0.43932320597473418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0.42939373478556692</v>
      </c>
      <c r="C48" s="237">
        <f t="shared" si="11"/>
        <v>0.43569941032681769</v>
      </c>
      <c r="D48" s="237">
        <f t="shared" si="11"/>
        <v>0.41796247680478665</v>
      </c>
      <c r="E48" s="237">
        <f t="shared" si="11"/>
        <v>0.40842255186018928</v>
      </c>
      <c r="F48" s="237">
        <f t="shared" si="11"/>
        <v>0.43499940611840504</v>
      </c>
      <c r="G48" s="237">
        <f t="shared" si="11"/>
        <v>0.4407382020864693</v>
      </c>
      <c r="H48" s="237">
        <f t="shared" si="11"/>
        <v>0.4555707698553968</v>
      </c>
      <c r="I48" s="237">
        <f t="shared" si="11"/>
        <v>0.44565266253614194</v>
      </c>
      <c r="J48" s="237">
        <f t="shared" si="11"/>
        <v>0.43637173823434194</v>
      </c>
      <c r="K48" s="237">
        <f t="shared" si="11"/>
        <v>0.39929511330985001</v>
      </c>
      <c r="L48" s="237">
        <f t="shared" si="11"/>
        <v>0.39567254591854201</v>
      </c>
      <c r="M48" s="237">
        <f t="shared" si="11"/>
        <v>0.40509032032159936</v>
      </c>
      <c r="N48" s="237">
        <f t="shared" si="11"/>
        <v>0.41697655450164367</v>
      </c>
      <c r="O48" s="237">
        <f t="shared" si="11"/>
        <v>0.43040280718458873</v>
      </c>
      <c r="P48" s="237">
        <f t="shared" si="11"/>
        <v>0.42695280837550098</v>
      </c>
      <c r="Q48" s="237">
        <f t="shared" si="11"/>
        <v>0.42824890069046845</v>
      </c>
      <c r="R48" s="237">
        <f t="shared" si="11"/>
        <v>0.4174327527876075</v>
      </c>
      <c r="S48" s="237">
        <f t="shared" si="11"/>
        <v>0.39951656261127677</v>
      </c>
      <c r="T48" s="237">
        <f t="shared" si="11"/>
        <v>0.40993001997172746</v>
      </c>
      <c r="U48" s="237">
        <f t="shared" si="11"/>
        <v>0.42615989705409402</v>
      </c>
      <c r="V48" s="237">
        <f t="shared" si="11"/>
        <v>0.43091963700191577</v>
      </c>
      <c r="W48" s="237">
        <f t="shared" si="11"/>
        <v>0.43426630871410954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2482.6452098341401</v>
      </c>
      <c r="C5" s="225">
        <f t="shared" si="0"/>
        <v>2528.2444050749036</v>
      </c>
      <c r="D5" s="225">
        <f t="shared" si="0"/>
        <v>2625.1252894858753</v>
      </c>
      <c r="E5" s="225">
        <f t="shared" si="0"/>
        <v>2647.0693496849303</v>
      </c>
      <c r="F5" s="225">
        <f t="shared" si="0"/>
        <v>2702.4441938923792</v>
      </c>
      <c r="G5" s="225">
        <f t="shared" si="0"/>
        <v>2775.8559842691766</v>
      </c>
      <c r="H5" s="225">
        <f t="shared" si="0"/>
        <v>3179.6554953188806</v>
      </c>
      <c r="I5" s="225">
        <f t="shared" si="0"/>
        <v>4210.3517046871339</v>
      </c>
      <c r="J5" s="225">
        <f t="shared" si="0"/>
        <v>3640.5716993507267</v>
      </c>
      <c r="K5" s="225">
        <f t="shared" si="0"/>
        <v>2394.9810783342582</v>
      </c>
      <c r="L5" s="225">
        <f t="shared" si="0"/>
        <v>2518.7182027456092</v>
      </c>
      <c r="M5" s="225">
        <f t="shared" si="0"/>
        <v>3564.1081844948221</v>
      </c>
      <c r="N5" s="225">
        <f t="shared" si="0"/>
        <v>3786.6752991908106</v>
      </c>
      <c r="O5" s="225">
        <f t="shared" si="0"/>
        <v>3435.9507076858113</v>
      </c>
      <c r="P5" s="225">
        <f t="shared" si="0"/>
        <v>3418.4833642847443</v>
      </c>
      <c r="Q5" s="225">
        <f t="shared" si="0"/>
        <v>3562.0570707889083</v>
      </c>
      <c r="R5" s="225">
        <f t="shared" si="0"/>
        <v>3289.4403150747221</v>
      </c>
      <c r="S5" s="225">
        <f t="shared" si="0"/>
        <v>3536.9395945477195</v>
      </c>
      <c r="T5" s="225">
        <f t="shared" si="0"/>
        <v>3388.743514167978</v>
      </c>
      <c r="U5" s="225">
        <f t="shared" si="0"/>
        <v>3650.8646895892807</v>
      </c>
      <c r="V5" s="225">
        <f t="shared" si="0"/>
        <v>3395.9286158576474</v>
      </c>
      <c r="W5" s="225">
        <f t="shared" si="0"/>
        <v>3349.3416542423588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26.262273749511397</v>
      </c>
      <c r="C10" s="227">
        <f t="shared" si="1"/>
        <v>28.679787536935837</v>
      </c>
      <c r="D10" s="227">
        <f t="shared" si="1"/>
        <v>31.21169340788882</v>
      </c>
      <c r="E10" s="227">
        <f t="shared" si="1"/>
        <v>34.037787612472407</v>
      </c>
      <c r="F10" s="227">
        <f t="shared" si="1"/>
        <v>35.76048361909082</v>
      </c>
      <c r="G10" s="227">
        <f t="shared" si="1"/>
        <v>47.458478034271849</v>
      </c>
      <c r="H10" s="227">
        <f t="shared" si="1"/>
        <v>45.051930421271969</v>
      </c>
      <c r="I10" s="227">
        <f t="shared" si="1"/>
        <v>41.569038323470409</v>
      </c>
      <c r="J10" s="227">
        <f t="shared" si="1"/>
        <v>36.899638640972256</v>
      </c>
      <c r="K10" s="227">
        <f t="shared" si="1"/>
        <v>35.473535103165261</v>
      </c>
      <c r="L10" s="227">
        <f t="shared" si="1"/>
        <v>37.354968928859137</v>
      </c>
      <c r="M10" s="227">
        <f t="shared" si="1"/>
        <v>38.820897148392248</v>
      </c>
      <c r="N10" s="227">
        <f t="shared" si="1"/>
        <v>39.531966215142255</v>
      </c>
      <c r="O10" s="227">
        <f t="shared" si="1"/>
        <v>34.229441616188765</v>
      </c>
      <c r="P10" s="227">
        <f t="shared" si="1"/>
        <v>33.398292982002992</v>
      </c>
      <c r="Q10" s="227">
        <f t="shared" si="1"/>
        <v>30.805142317235397</v>
      </c>
      <c r="R10" s="227">
        <f t="shared" si="1"/>
        <v>30.031111931125782</v>
      </c>
      <c r="S10" s="227">
        <f t="shared" si="1"/>
        <v>30.371891319111334</v>
      </c>
      <c r="T10" s="227">
        <f t="shared" si="1"/>
        <v>33.518807622997585</v>
      </c>
      <c r="U10" s="227">
        <f t="shared" si="1"/>
        <v>32.545759946537459</v>
      </c>
      <c r="V10" s="227">
        <f t="shared" si="1"/>
        <v>27.408316076168958</v>
      </c>
      <c r="W10" s="227">
        <f t="shared" si="1"/>
        <v>29.632867478751347</v>
      </c>
      <c r="DA10" s="90"/>
    </row>
    <row r="11" spans="1:105" ht="12" customHeight="1" x14ac:dyDescent="0.25">
      <c r="A11" s="37" t="s">
        <v>83</v>
      </c>
      <c r="B11" s="228">
        <v>1.8918137856510968</v>
      </c>
      <c r="C11" s="228">
        <v>1.6891739053693386</v>
      </c>
      <c r="D11" s="228">
        <v>1.4149770017780148</v>
      </c>
      <c r="E11" s="228">
        <v>1.9184966733030895</v>
      </c>
      <c r="F11" s="228">
        <v>2.0775569472377979</v>
      </c>
      <c r="G11" s="228">
        <v>3.3037579958720036</v>
      </c>
      <c r="H11" s="228">
        <v>1.5684934607766796</v>
      </c>
      <c r="I11" s="228">
        <v>1.4181197184907424</v>
      </c>
      <c r="J11" s="228">
        <v>1.4061474959905578</v>
      </c>
      <c r="K11" s="228">
        <v>1.4167213308817004</v>
      </c>
      <c r="L11" s="228">
        <v>1.5993557108547616</v>
      </c>
      <c r="M11" s="228">
        <v>1.2505722312666989</v>
      </c>
      <c r="N11" s="228">
        <v>1.2220463291689212</v>
      </c>
      <c r="O11" s="228">
        <v>1.1071666072863195</v>
      </c>
      <c r="P11" s="228">
        <v>1.1810761623997887</v>
      </c>
      <c r="Q11" s="228">
        <v>0.95303296855735109</v>
      </c>
      <c r="R11" s="228">
        <v>0.8960197058975069</v>
      </c>
      <c r="S11" s="228">
        <v>0.7566011623410378</v>
      </c>
      <c r="T11" s="228">
        <v>1.0238062232376759</v>
      </c>
      <c r="U11" s="228">
        <v>0.97668488791677355</v>
      </c>
      <c r="V11" s="228">
        <v>1.1930742125026148</v>
      </c>
      <c r="W11" s="228">
        <v>1.2184299497742404</v>
      </c>
      <c r="DA11" s="69"/>
    </row>
    <row r="12" spans="1:105" ht="12" customHeight="1" x14ac:dyDescent="0.25">
      <c r="A12" s="37" t="s">
        <v>72</v>
      </c>
      <c r="B12" s="228">
        <v>24.370459963860302</v>
      </c>
      <c r="C12" s="228">
        <v>26.9906136315665</v>
      </c>
      <c r="D12" s="228">
        <v>29.796716406110804</v>
      </c>
      <c r="E12" s="228">
        <v>32.119290939169318</v>
      </c>
      <c r="F12" s="228">
        <v>33.682926671853025</v>
      </c>
      <c r="G12" s="228">
        <v>44.154720038399844</v>
      </c>
      <c r="H12" s="228">
        <v>43.48343696049529</v>
      </c>
      <c r="I12" s="228">
        <v>40.150918604979665</v>
      </c>
      <c r="J12" s="228">
        <v>35.493491144981697</v>
      </c>
      <c r="K12" s="228">
        <v>34.056813772283562</v>
      </c>
      <c r="L12" s="228">
        <v>35.755613218004378</v>
      </c>
      <c r="M12" s="228">
        <v>37.570324917125546</v>
      </c>
      <c r="N12" s="228">
        <v>38.309919885973336</v>
      </c>
      <c r="O12" s="228">
        <v>33.122275008902449</v>
      </c>
      <c r="P12" s="228">
        <v>32.217216819603202</v>
      </c>
      <c r="Q12" s="228">
        <v>29.852109348678045</v>
      </c>
      <c r="R12" s="228">
        <v>29.135092225228274</v>
      </c>
      <c r="S12" s="228">
        <v>29.615290156770296</v>
      </c>
      <c r="T12" s="228">
        <v>32.495001399759907</v>
      </c>
      <c r="U12" s="228">
        <v>31.569075058620683</v>
      </c>
      <c r="V12" s="228">
        <v>26.215241863666343</v>
      </c>
      <c r="W12" s="228">
        <v>28.414437528977107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409.08324491005635</v>
      </c>
      <c r="C16" s="230">
        <f t="shared" si="2"/>
        <v>382.21509795462714</v>
      </c>
      <c r="D16" s="230">
        <f t="shared" si="2"/>
        <v>405.41790034070931</v>
      </c>
      <c r="E16" s="230">
        <f t="shared" si="2"/>
        <v>400.70965589670055</v>
      </c>
      <c r="F16" s="230">
        <f t="shared" si="2"/>
        <v>388.87355474493882</v>
      </c>
      <c r="G16" s="230">
        <f t="shared" si="2"/>
        <v>483.60807869434598</v>
      </c>
      <c r="H16" s="230">
        <f t="shared" si="2"/>
        <v>473.24991392498765</v>
      </c>
      <c r="I16" s="230">
        <f t="shared" si="2"/>
        <v>485.4917009257295</v>
      </c>
      <c r="J16" s="230">
        <f t="shared" si="2"/>
        <v>473.62869674377322</v>
      </c>
      <c r="K16" s="230">
        <f t="shared" si="2"/>
        <v>433.64800995009705</v>
      </c>
      <c r="L16" s="230">
        <f t="shared" si="2"/>
        <v>470.11544820181098</v>
      </c>
      <c r="M16" s="230">
        <f t="shared" si="2"/>
        <v>464.89464401930826</v>
      </c>
      <c r="N16" s="230">
        <f t="shared" si="2"/>
        <v>466.4067195667177</v>
      </c>
      <c r="O16" s="230">
        <f t="shared" si="2"/>
        <v>413.76349679184983</v>
      </c>
      <c r="P16" s="230">
        <f t="shared" si="2"/>
        <v>370.255830272379</v>
      </c>
      <c r="Q16" s="230">
        <f t="shared" si="2"/>
        <v>356.34797605187555</v>
      </c>
      <c r="R16" s="230">
        <f t="shared" si="2"/>
        <v>365.37956082376257</v>
      </c>
      <c r="S16" s="230">
        <f t="shared" si="2"/>
        <v>362.51914827216808</v>
      </c>
      <c r="T16" s="230">
        <f t="shared" si="2"/>
        <v>388.9556202000677</v>
      </c>
      <c r="U16" s="230">
        <f t="shared" si="2"/>
        <v>381.79525316795429</v>
      </c>
      <c r="V16" s="230">
        <f t="shared" si="2"/>
        <v>378.85900408753974</v>
      </c>
      <c r="W16" s="230">
        <f t="shared" si="2"/>
        <v>378.4554084775441</v>
      </c>
      <c r="DA16" s="92"/>
    </row>
    <row r="17" spans="1:105" ht="12" customHeight="1" x14ac:dyDescent="0.25">
      <c r="A17" s="46" t="s">
        <v>30</v>
      </c>
      <c r="B17" s="231">
        <v>22.398984385402663</v>
      </c>
      <c r="C17" s="231">
        <v>13.975836792434812</v>
      </c>
      <c r="D17" s="231">
        <v>19.310005049324111</v>
      </c>
      <c r="E17" s="231">
        <v>20.642288961674939</v>
      </c>
      <c r="F17" s="231">
        <v>20.301381463768635</v>
      </c>
      <c r="G17" s="231">
        <v>21.461403398908892</v>
      </c>
      <c r="H17" s="231">
        <v>24.465482049915536</v>
      </c>
      <c r="I17" s="231">
        <v>24.372485493028798</v>
      </c>
      <c r="J17" s="231">
        <v>18.59516577627851</v>
      </c>
      <c r="K17" s="231">
        <v>17.024441338815272</v>
      </c>
      <c r="L17" s="231">
        <v>18.16389768385708</v>
      </c>
      <c r="M17" s="231">
        <v>24.355236671751761</v>
      </c>
      <c r="N17" s="231">
        <v>24.011362819684624</v>
      </c>
      <c r="O17" s="231">
        <v>27.37500334910272</v>
      </c>
      <c r="P17" s="231">
        <v>25.340332752215655</v>
      </c>
      <c r="Q17" s="231">
        <v>17.916086490691484</v>
      </c>
      <c r="R17" s="231">
        <v>17.05831126072372</v>
      </c>
      <c r="S17" s="231">
        <v>20.114971859852652</v>
      </c>
      <c r="T17" s="231">
        <v>19.908033385713495</v>
      </c>
      <c r="U17" s="231">
        <v>19.352839181569603</v>
      </c>
      <c r="V17" s="231">
        <v>18.315672467423237</v>
      </c>
      <c r="W17" s="231">
        <v>18.203446884761828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6.6262814798752157</v>
      </c>
      <c r="C19" s="231">
        <v>4.8950345693230357</v>
      </c>
      <c r="D19" s="231">
        <v>4.8948007861271465</v>
      </c>
      <c r="E19" s="231">
        <v>5.8554378474814479</v>
      </c>
      <c r="F19" s="231">
        <v>5.9260823933109634</v>
      </c>
      <c r="G19" s="231">
        <v>9.9130885958646395</v>
      </c>
      <c r="H19" s="231">
        <v>12.159536205749841</v>
      </c>
      <c r="I19" s="231">
        <v>15.353878527674881</v>
      </c>
      <c r="J19" s="231">
        <v>13.615023935613543</v>
      </c>
      <c r="K19" s="231">
        <v>10.873976875615034</v>
      </c>
      <c r="L19" s="231">
        <v>12.341242845748335</v>
      </c>
      <c r="M19" s="231">
        <v>10.429011953353056</v>
      </c>
      <c r="N19" s="231">
        <v>13.772890220343628</v>
      </c>
      <c r="O19" s="231">
        <v>13.424511790011728</v>
      </c>
      <c r="P19" s="231">
        <v>8.7658777580150655</v>
      </c>
      <c r="Q19" s="231">
        <v>13.149277631277789</v>
      </c>
      <c r="R19" s="231">
        <v>13.115516350132783</v>
      </c>
      <c r="S19" s="231">
        <v>14.397099828307093</v>
      </c>
      <c r="T19" s="231">
        <v>14.842866740659368</v>
      </c>
      <c r="U19" s="231">
        <v>16.249320049684787</v>
      </c>
      <c r="V19" s="231">
        <v>10.194262092472355</v>
      </c>
      <c r="W19" s="231">
        <v>12.020736726092951</v>
      </c>
      <c r="DA19" s="73"/>
    </row>
    <row r="20" spans="1:105" ht="12" customHeight="1" x14ac:dyDescent="0.25">
      <c r="A20" s="46" t="s">
        <v>83</v>
      </c>
      <c r="B20" s="231">
        <v>20.384975621676961</v>
      </c>
      <c r="C20" s="231">
        <v>16.300842027869095</v>
      </c>
      <c r="D20" s="231">
        <v>11.441181319173111</v>
      </c>
      <c r="E20" s="231">
        <v>15.385665225295687</v>
      </c>
      <c r="F20" s="231">
        <v>16.123024210763869</v>
      </c>
      <c r="G20" s="231">
        <v>29.442429702882588</v>
      </c>
      <c r="H20" s="231">
        <v>17.158267170818295</v>
      </c>
      <c r="I20" s="231">
        <v>15.06708319108621</v>
      </c>
      <c r="J20" s="231">
        <v>14.615509156923027</v>
      </c>
      <c r="K20" s="231">
        <v>15.427954920388075</v>
      </c>
      <c r="L20" s="231">
        <v>15.287754683783781</v>
      </c>
      <c r="M20" s="231">
        <v>17.356609812327537</v>
      </c>
      <c r="N20" s="231">
        <v>13.753978355198964</v>
      </c>
      <c r="O20" s="231">
        <v>11.576214134791449</v>
      </c>
      <c r="P20" s="231">
        <v>16.123521216108411</v>
      </c>
      <c r="Q20" s="231">
        <v>13.956123592251904</v>
      </c>
      <c r="R20" s="231">
        <v>12.361220596074045</v>
      </c>
      <c r="S20" s="231">
        <v>13.418059929764086</v>
      </c>
      <c r="T20" s="231">
        <v>15.632967342777039</v>
      </c>
      <c r="U20" s="231">
        <v>16.598312394356313</v>
      </c>
      <c r="V20" s="231">
        <v>18.070932875697263</v>
      </c>
      <c r="W20" s="231">
        <v>19.671741072613038</v>
      </c>
      <c r="DA20" s="73"/>
    </row>
    <row r="21" spans="1:105" ht="12" customHeight="1" x14ac:dyDescent="0.25">
      <c r="A21" s="46" t="s">
        <v>70</v>
      </c>
      <c r="B21" s="231">
        <v>117.43601466704229</v>
      </c>
      <c r="C21" s="231">
        <v>86.892398049328861</v>
      </c>
      <c r="D21" s="231">
        <v>60.134194162262382</v>
      </c>
      <c r="E21" s="231">
        <v>52.035628477382431</v>
      </c>
      <c r="F21" s="231">
        <v>49.865816860641203</v>
      </c>
      <c r="G21" s="231">
        <v>37.236696358761257</v>
      </c>
      <c r="H21" s="231">
        <v>34.768200752032307</v>
      </c>
      <c r="I21" s="231">
        <v>32.510359679480594</v>
      </c>
      <c r="J21" s="231">
        <v>23.387029105014509</v>
      </c>
      <c r="K21" s="231">
        <v>17.547908023220462</v>
      </c>
      <c r="L21" s="231">
        <v>18.699873578430466</v>
      </c>
      <c r="M21" s="231">
        <v>17.728574489497081</v>
      </c>
      <c r="N21" s="231">
        <v>15.296957514452457</v>
      </c>
      <c r="O21" s="231">
        <v>12.761021808585461</v>
      </c>
      <c r="P21" s="231">
        <v>15.076082093117181</v>
      </c>
      <c r="Q21" s="231">
        <v>17.376773139872757</v>
      </c>
      <c r="R21" s="231">
        <v>17.39996368781787</v>
      </c>
      <c r="S21" s="231">
        <v>18.859092442304227</v>
      </c>
      <c r="T21" s="231">
        <v>11.711790222437566</v>
      </c>
      <c r="U21" s="231">
        <v>15.667697921753676</v>
      </c>
      <c r="V21" s="231">
        <v>16.070359299714394</v>
      </c>
      <c r="W21" s="231">
        <v>11.070763874237899</v>
      </c>
      <c r="DA21" s="73"/>
    </row>
    <row r="22" spans="1:105" ht="12" customHeight="1" x14ac:dyDescent="0.25">
      <c r="A22" s="46" t="s">
        <v>34</v>
      </c>
      <c r="B22" s="231">
        <v>9.1372050000996108</v>
      </c>
      <c r="C22" s="231">
        <v>3.0456518400974022</v>
      </c>
      <c r="D22" s="231">
        <v>3.0456518400654709</v>
      </c>
      <c r="E22" s="231">
        <v>6.0913036800323619</v>
      </c>
      <c r="F22" s="231">
        <v>3.0456518400636692</v>
      </c>
      <c r="G22" s="231">
        <v>9.3105133308626495</v>
      </c>
      <c r="H22" s="231">
        <v>7.000097544639809</v>
      </c>
      <c r="I22" s="231">
        <v>8.3811542250104978</v>
      </c>
      <c r="J22" s="231">
        <v>6.8129697423935616</v>
      </c>
      <c r="K22" s="231">
        <v>5.1728263559403711</v>
      </c>
      <c r="L22" s="231">
        <v>3.3768989171320003</v>
      </c>
      <c r="M22" s="231">
        <v>3.104030160088906</v>
      </c>
      <c r="N22" s="231">
        <v>3.104030160077389</v>
      </c>
      <c r="O22" s="231">
        <v>3.1040301600527069</v>
      </c>
      <c r="P22" s="231">
        <v>0</v>
      </c>
      <c r="Q22" s="231">
        <v>0</v>
      </c>
      <c r="R22" s="231">
        <v>0</v>
      </c>
      <c r="S22" s="231">
        <v>1.5243228000426305</v>
      </c>
      <c r="T22" s="231">
        <v>2.4389164800592753</v>
      </c>
      <c r="U22" s="231">
        <v>1.8274410000328922</v>
      </c>
      <c r="V22" s="231">
        <v>1.8259441200465163</v>
      </c>
      <c r="W22" s="231">
        <v>1.8259441200399671</v>
      </c>
      <c r="DA22" s="73"/>
    </row>
    <row r="23" spans="1:105" ht="12" customHeight="1" x14ac:dyDescent="0.25">
      <c r="A23" s="46" t="s">
        <v>72</v>
      </c>
      <c r="B23" s="231">
        <v>233.09978375595963</v>
      </c>
      <c r="C23" s="231">
        <v>257.10533467557394</v>
      </c>
      <c r="D23" s="231">
        <v>306.59206718375708</v>
      </c>
      <c r="E23" s="231">
        <v>300.6993317048337</v>
      </c>
      <c r="F23" s="231">
        <v>293.61159797639044</v>
      </c>
      <c r="G23" s="231">
        <v>376.24394730706598</v>
      </c>
      <c r="H23" s="231">
        <v>377.69833020183188</v>
      </c>
      <c r="I23" s="231">
        <v>389.80673980944852</v>
      </c>
      <c r="J23" s="231">
        <v>396.60299902755008</v>
      </c>
      <c r="K23" s="231">
        <v>367.60090243611785</v>
      </c>
      <c r="L23" s="231">
        <v>402.2457804928593</v>
      </c>
      <c r="M23" s="231">
        <v>391.92118093228993</v>
      </c>
      <c r="N23" s="231">
        <v>396.46750049696067</v>
      </c>
      <c r="O23" s="231">
        <v>345.52271554930576</v>
      </c>
      <c r="P23" s="231">
        <v>304.95001645292268</v>
      </c>
      <c r="Q23" s="231">
        <v>293.94971519778159</v>
      </c>
      <c r="R23" s="231">
        <v>305.44454892901416</v>
      </c>
      <c r="S23" s="231">
        <v>294.20560141189742</v>
      </c>
      <c r="T23" s="231">
        <v>324.24505118810873</v>
      </c>
      <c r="U23" s="231">
        <v>311.75046334240778</v>
      </c>
      <c r="V23" s="231">
        <v>314.10868767022117</v>
      </c>
      <c r="W23" s="231">
        <v>315.21387611699515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0.17599484031220736</v>
      </c>
      <c r="U25" s="231">
        <v>0.34917927814921357</v>
      </c>
      <c r="V25" s="231">
        <v>0.27314556196480211</v>
      </c>
      <c r="W25" s="231">
        <v>0.44889968280323567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644.2884990376474</v>
      </c>
      <c r="C27" s="230">
        <f t="shared" si="3"/>
        <v>629.98822899899938</v>
      </c>
      <c r="D27" s="230">
        <f t="shared" si="3"/>
        <v>671.07169139352698</v>
      </c>
      <c r="E27" s="230">
        <f t="shared" si="3"/>
        <v>697.55496680087447</v>
      </c>
      <c r="F27" s="230">
        <f t="shared" si="3"/>
        <v>792.44030618470981</v>
      </c>
      <c r="G27" s="230">
        <f t="shared" si="3"/>
        <v>963.38566828310013</v>
      </c>
      <c r="H27" s="230">
        <f t="shared" si="3"/>
        <v>1089.8406462936673</v>
      </c>
      <c r="I27" s="230">
        <f t="shared" si="3"/>
        <v>1088.0760369459476</v>
      </c>
      <c r="J27" s="230">
        <f t="shared" si="3"/>
        <v>952.16322514734611</v>
      </c>
      <c r="K27" s="230">
        <f t="shared" si="3"/>
        <v>705.67552294477559</v>
      </c>
      <c r="L27" s="230">
        <f t="shared" si="3"/>
        <v>760.57209371044655</v>
      </c>
      <c r="M27" s="230">
        <f t="shared" si="3"/>
        <v>860.59143321005831</v>
      </c>
      <c r="N27" s="230">
        <f t="shared" si="3"/>
        <v>955.93602859619386</v>
      </c>
      <c r="O27" s="230">
        <f t="shared" si="3"/>
        <v>956.58032159434924</v>
      </c>
      <c r="P27" s="230">
        <f t="shared" si="3"/>
        <v>897.08787353448429</v>
      </c>
      <c r="Q27" s="230">
        <f t="shared" si="3"/>
        <v>787.79044375711533</v>
      </c>
      <c r="R27" s="230">
        <f t="shared" si="3"/>
        <v>743.9937474394261</v>
      </c>
      <c r="S27" s="230">
        <f t="shared" si="3"/>
        <v>764.74836887573065</v>
      </c>
      <c r="T27" s="230">
        <f t="shared" si="3"/>
        <v>820.343341522831</v>
      </c>
      <c r="U27" s="230">
        <f t="shared" si="3"/>
        <v>867.22068753450515</v>
      </c>
      <c r="V27" s="230">
        <f t="shared" si="3"/>
        <v>763.72412890488283</v>
      </c>
      <c r="W27" s="230">
        <f t="shared" si="3"/>
        <v>852.86925258833162</v>
      </c>
      <c r="DA27" s="92"/>
    </row>
    <row r="28" spans="1:105" ht="12" customHeight="1" x14ac:dyDescent="0.25">
      <c r="A28" s="18" t="s">
        <v>30</v>
      </c>
      <c r="B28" s="232">
        <v>35.159040154268347</v>
      </c>
      <c r="C28" s="232">
        <v>30.380953259438922</v>
      </c>
      <c r="D28" s="232">
        <v>186.89387197735377</v>
      </c>
      <c r="E28" s="232">
        <v>317.30214871208653</v>
      </c>
      <c r="F28" s="232">
        <v>310.71526520625451</v>
      </c>
      <c r="G28" s="232">
        <v>331.72773845534448</v>
      </c>
      <c r="H28" s="232">
        <v>481.88705602910221</v>
      </c>
      <c r="I28" s="232">
        <v>498.39631862488471</v>
      </c>
      <c r="J28" s="232">
        <v>434.64634823752152</v>
      </c>
      <c r="K28" s="232">
        <v>241.87862234363044</v>
      </c>
      <c r="L28" s="232">
        <v>328.36595635736819</v>
      </c>
      <c r="M28" s="232">
        <v>407.92262230600267</v>
      </c>
      <c r="N28" s="232">
        <v>461.83069887819352</v>
      </c>
      <c r="O28" s="232">
        <v>526.70932917279424</v>
      </c>
      <c r="P28" s="232">
        <v>454.48078683386979</v>
      </c>
      <c r="Q28" s="232">
        <v>372.70403211162738</v>
      </c>
      <c r="R28" s="232">
        <v>341.82713712927421</v>
      </c>
      <c r="S28" s="232">
        <v>330.09459756218115</v>
      </c>
      <c r="T28" s="232">
        <v>371.49408855665172</v>
      </c>
      <c r="U28" s="232">
        <v>412.21909882469276</v>
      </c>
      <c r="V28" s="232">
        <v>342.32415459869367</v>
      </c>
      <c r="W28" s="232">
        <v>404.47584801707399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10.963625959998518</v>
      </c>
      <c r="C30" s="232">
        <v>9.7633730705202488</v>
      </c>
      <c r="D30" s="232">
        <v>12.695106653581142</v>
      </c>
      <c r="E30" s="232">
        <v>8.8027426323109719</v>
      </c>
      <c r="F30" s="232">
        <v>11.663825046679619</v>
      </c>
      <c r="G30" s="232">
        <v>10.608318644145397</v>
      </c>
      <c r="H30" s="232">
        <v>11.293597994634021</v>
      </c>
      <c r="I30" s="232">
        <v>11.007812312344765</v>
      </c>
      <c r="J30" s="232">
        <v>12.746666904429251</v>
      </c>
      <c r="K30" s="232">
        <v>9.6297118844251397</v>
      </c>
      <c r="L30" s="232">
        <v>11.09144695440656</v>
      </c>
      <c r="M30" s="232">
        <v>7.1454486067248322</v>
      </c>
      <c r="N30" s="232">
        <v>9.6595724196805133</v>
      </c>
      <c r="O30" s="232">
        <v>10.007950850079073</v>
      </c>
      <c r="P30" s="232">
        <v>8.808355642213332</v>
      </c>
      <c r="Q30" s="232">
        <v>9.9451709289806871</v>
      </c>
      <c r="R30" s="232">
        <v>9.9789322101420197</v>
      </c>
      <c r="S30" s="232">
        <v>11.895988691951157</v>
      </c>
      <c r="T30" s="232">
        <v>10.850065059570438</v>
      </c>
      <c r="U30" s="232">
        <v>12.04141351060634</v>
      </c>
      <c r="V30" s="232">
        <v>12.053788307771102</v>
      </c>
      <c r="W30" s="232">
        <v>12.827614194159358</v>
      </c>
      <c r="DA30" s="71"/>
    </row>
    <row r="31" spans="1:105" ht="12" customHeight="1" x14ac:dyDescent="0.25">
      <c r="A31" s="18" t="s">
        <v>83</v>
      </c>
      <c r="B31" s="232">
        <v>60.142980754153164</v>
      </c>
      <c r="C31" s="232">
        <v>58.089402549294206</v>
      </c>
      <c r="D31" s="232">
        <v>53.713532920626506</v>
      </c>
      <c r="E31" s="232">
        <v>55.605614263625142</v>
      </c>
      <c r="F31" s="232">
        <v>61.049279924275496</v>
      </c>
      <c r="G31" s="232">
        <v>84.543649383694913</v>
      </c>
      <c r="H31" s="232">
        <v>76.372912612252122</v>
      </c>
      <c r="I31" s="232">
        <v>72.87672949284871</v>
      </c>
      <c r="J31" s="232">
        <v>73.340275749157087</v>
      </c>
      <c r="K31" s="232">
        <v>40.602356510304219</v>
      </c>
      <c r="L31" s="232">
        <v>43.751439007221528</v>
      </c>
      <c r="M31" s="232">
        <v>48.414400639263931</v>
      </c>
      <c r="N31" s="232">
        <v>55.237074638017745</v>
      </c>
      <c r="O31" s="232">
        <v>54.3382019402883</v>
      </c>
      <c r="P31" s="232">
        <v>56.100018583905069</v>
      </c>
      <c r="Q31" s="232">
        <v>48.609600561642551</v>
      </c>
      <c r="R31" s="232">
        <v>40.733649900396344</v>
      </c>
      <c r="S31" s="232">
        <v>47.755806990900105</v>
      </c>
      <c r="T31" s="232">
        <v>53.214072676568904</v>
      </c>
      <c r="U31" s="232">
        <v>55.789337919720936</v>
      </c>
      <c r="V31" s="232">
        <v>52.277823793582726</v>
      </c>
      <c r="W31" s="232">
        <v>51.605326859237366</v>
      </c>
      <c r="DA31" s="71"/>
    </row>
    <row r="32" spans="1:105" ht="12" customHeight="1" x14ac:dyDescent="0.25">
      <c r="A32" s="18" t="s">
        <v>70</v>
      </c>
      <c r="B32" s="232">
        <v>315.78760589181735</v>
      </c>
      <c r="C32" s="232">
        <v>306.1034084303796</v>
      </c>
      <c r="D32" s="232">
        <v>184.32782343714427</v>
      </c>
      <c r="E32" s="232">
        <v>65.554073842150643</v>
      </c>
      <c r="F32" s="232">
        <v>98.668250658964396</v>
      </c>
      <c r="G32" s="232">
        <v>105.1082194807378</v>
      </c>
      <c r="H32" s="232">
        <v>73.538052687676398</v>
      </c>
      <c r="I32" s="232">
        <v>13.999671840363806</v>
      </c>
      <c r="J32" s="232">
        <v>20.022017854923732</v>
      </c>
      <c r="K32" s="232">
        <v>10.358166616697783</v>
      </c>
      <c r="L32" s="232">
        <v>12.0817658616233</v>
      </c>
      <c r="M32" s="232">
        <v>9.9752075105432354</v>
      </c>
      <c r="N32" s="232">
        <v>18.531053045442651</v>
      </c>
      <c r="O32" s="232">
        <v>14.942760191343236</v>
      </c>
      <c r="P32" s="232">
        <v>15.478465747020689</v>
      </c>
      <c r="Q32" s="232">
        <v>13.108114700403259</v>
      </c>
      <c r="R32" s="232">
        <v>10.174529352410332</v>
      </c>
      <c r="S32" s="232">
        <v>13.664882917895094</v>
      </c>
      <c r="T32" s="232">
        <v>4.5713740976489419</v>
      </c>
      <c r="U32" s="232">
        <v>5.8447032783740926</v>
      </c>
      <c r="V32" s="232">
        <v>6.4264770204227002</v>
      </c>
      <c r="W32" s="232">
        <v>4.9345963658602887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5.7859696692165477</v>
      </c>
      <c r="H33" s="232">
        <v>31.866884135063014</v>
      </c>
      <c r="I33" s="232">
        <v>74.228023094700958</v>
      </c>
      <c r="J33" s="232">
        <v>21.678676577525906</v>
      </c>
      <c r="K33" s="232">
        <v>64.781961803700852</v>
      </c>
      <c r="L33" s="232">
        <v>9.2771392428692803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/>
    </row>
    <row r="34" spans="1:105" ht="12" customHeight="1" x14ac:dyDescent="0.25">
      <c r="A34" s="18" t="s">
        <v>72</v>
      </c>
      <c r="B34" s="232">
        <v>222.23524627741006</v>
      </c>
      <c r="C34" s="232">
        <v>225.65109168936647</v>
      </c>
      <c r="D34" s="232">
        <v>233.44135640482122</v>
      </c>
      <c r="E34" s="232">
        <v>250.2903873507012</v>
      </c>
      <c r="F34" s="232">
        <v>310.34368534853581</v>
      </c>
      <c r="G34" s="232">
        <v>425.61177264996087</v>
      </c>
      <c r="H34" s="232">
        <v>414.88214283493954</v>
      </c>
      <c r="I34" s="232">
        <v>417.56748158080472</v>
      </c>
      <c r="J34" s="232">
        <v>389.72923982378848</v>
      </c>
      <c r="K34" s="232">
        <v>338.42470378601712</v>
      </c>
      <c r="L34" s="232">
        <v>356.00434628695774</v>
      </c>
      <c r="M34" s="232">
        <v>387.13375414752369</v>
      </c>
      <c r="N34" s="232">
        <v>410.67762961485943</v>
      </c>
      <c r="O34" s="232">
        <v>350.58207943984445</v>
      </c>
      <c r="P34" s="232">
        <v>362.22024672747546</v>
      </c>
      <c r="Q34" s="232">
        <v>343.42352545446141</v>
      </c>
      <c r="R34" s="232">
        <v>341.27949884720317</v>
      </c>
      <c r="S34" s="232">
        <v>361.33709271280316</v>
      </c>
      <c r="T34" s="232">
        <v>374.09785037265891</v>
      </c>
      <c r="U34" s="232">
        <v>369.66348487918742</v>
      </c>
      <c r="V34" s="232">
        <v>341.33408794631254</v>
      </c>
      <c r="W34" s="232">
        <v>363.8876524347275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6.1158907597321512</v>
      </c>
      <c r="U36" s="232">
        <v>11.662649121923677</v>
      </c>
      <c r="V36" s="232">
        <v>9.3077972381000649</v>
      </c>
      <c r="W36" s="232">
        <v>15.138214717273105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1403.011192136925</v>
      </c>
      <c r="C38" s="238">
        <f t="shared" si="4"/>
        <v>1487.3612905843415</v>
      </c>
      <c r="D38" s="238">
        <f t="shared" si="4"/>
        <v>1517.4240043437505</v>
      </c>
      <c r="E38" s="238">
        <f t="shared" si="4"/>
        <v>1514.7669393748829</v>
      </c>
      <c r="F38" s="238">
        <f t="shared" si="4"/>
        <v>1485.3698493436395</v>
      </c>
      <c r="G38" s="238">
        <f t="shared" si="4"/>
        <v>1281.4037592574584</v>
      </c>
      <c r="H38" s="238">
        <f t="shared" si="4"/>
        <v>1571.5130046789534</v>
      </c>
      <c r="I38" s="238">
        <f t="shared" si="4"/>
        <v>2595.214928491986</v>
      </c>
      <c r="J38" s="238">
        <f t="shared" si="4"/>
        <v>2177.8801388186353</v>
      </c>
      <c r="K38" s="238">
        <f t="shared" si="4"/>
        <v>1220.1840103362201</v>
      </c>
      <c r="L38" s="238">
        <f t="shared" si="4"/>
        <v>1250.6756919044929</v>
      </c>
      <c r="M38" s="238">
        <f t="shared" si="4"/>
        <v>2199.8012101170634</v>
      </c>
      <c r="N38" s="238">
        <f t="shared" si="4"/>
        <v>2324.8005848127568</v>
      </c>
      <c r="O38" s="238">
        <f t="shared" si="4"/>
        <v>2031.3774476834235</v>
      </c>
      <c r="P38" s="238">
        <f t="shared" si="4"/>
        <v>2117.741367495878</v>
      </c>
      <c r="Q38" s="238">
        <f t="shared" si="4"/>
        <v>2387.1135086626823</v>
      </c>
      <c r="R38" s="238">
        <f t="shared" si="4"/>
        <v>2150.0358948804078</v>
      </c>
      <c r="S38" s="238">
        <f t="shared" si="4"/>
        <v>2379.3001860807094</v>
      </c>
      <c r="T38" s="238">
        <f t="shared" si="4"/>
        <v>2145.9257448220819</v>
      </c>
      <c r="U38" s="238">
        <f t="shared" si="4"/>
        <v>2369.3029889402837</v>
      </c>
      <c r="V38" s="238">
        <f t="shared" si="4"/>
        <v>2225.9371667890559</v>
      </c>
      <c r="W38" s="238">
        <f t="shared" si="4"/>
        <v>2088.3841256977316</v>
      </c>
      <c r="DA38" s="93"/>
    </row>
    <row r="39" spans="1:105" ht="12" customHeight="1" x14ac:dyDescent="0.25">
      <c r="A39" s="43" t="s">
        <v>107</v>
      </c>
      <c r="B39" s="239">
        <f>ISI!B$53</f>
        <v>0</v>
      </c>
      <c r="C39" s="239">
        <f>ISI!C$53</f>
        <v>0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0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1032.3552315828731</v>
      </c>
      <c r="C41" s="240">
        <f>CHI!C$78</f>
        <v>1113.9689730414691</v>
      </c>
      <c r="D41" s="240">
        <f>CHI!D$78</f>
        <v>1147.075080321378</v>
      </c>
      <c r="E41" s="240">
        <f>CHI!E$78</f>
        <v>1136.516701548893</v>
      </c>
      <c r="F41" s="240">
        <f>CHI!F$78</f>
        <v>1043.255760954193</v>
      </c>
      <c r="G41" s="240">
        <f>CHI!G$78</f>
        <v>820.52654717328369</v>
      </c>
      <c r="H41" s="240">
        <f>CHI!H$78</f>
        <v>958.90140334325326</v>
      </c>
      <c r="I41" s="240">
        <f>CHI!I$78</f>
        <v>1981.0089949953151</v>
      </c>
      <c r="J41" s="240">
        <f>CHI!J$78</f>
        <v>1641.3677378424011</v>
      </c>
      <c r="K41" s="240">
        <f>CHI!K$78</f>
        <v>902.32632885689077</v>
      </c>
      <c r="L41" s="240">
        <f>CHI!L$78</f>
        <v>908.68633333656453</v>
      </c>
      <c r="M41" s="240">
        <f>CHI!M$78</f>
        <v>1803.68695520243</v>
      </c>
      <c r="N41" s="240">
        <f>CHI!N$78</f>
        <v>1852.1823534736061</v>
      </c>
      <c r="O41" s="240">
        <f>CHI!O$78</f>
        <v>1500.344805441659</v>
      </c>
      <c r="P41" s="240">
        <f>CHI!P$78</f>
        <v>1639.0012737402769</v>
      </c>
      <c r="Q41" s="240">
        <f>CHI!Q$78</f>
        <v>1796.515082078012</v>
      </c>
      <c r="R41" s="240">
        <f>CHI!R$78</f>
        <v>1623.852516675503</v>
      </c>
      <c r="S41" s="240">
        <f>CHI!S$78</f>
        <v>1869.7771323521099</v>
      </c>
      <c r="T41" s="240">
        <f>CHI!T$78</f>
        <v>1588.1942690115879</v>
      </c>
      <c r="U41" s="240">
        <f>CHI!U$78</f>
        <v>1749.4935403101881</v>
      </c>
      <c r="V41" s="240">
        <f>CHI!V$78</f>
        <v>1629.425217587763</v>
      </c>
      <c r="W41" s="240">
        <f>CHI!W$78</f>
        <v>1412.637565824125</v>
      </c>
      <c r="DA41" s="94"/>
    </row>
    <row r="42" spans="1:105" ht="12" customHeight="1" x14ac:dyDescent="0.25">
      <c r="A42" s="44" t="s">
        <v>110</v>
      </c>
      <c r="B42" s="240">
        <f>NMM!B$58</f>
        <v>355.85729388738542</v>
      </c>
      <c r="C42" s="240">
        <f>NMM!C$58</f>
        <v>357.64031754287242</v>
      </c>
      <c r="D42" s="240">
        <f>NMM!D$58</f>
        <v>352.29425735570589</v>
      </c>
      <c r="E42" s="240">
        <f>NMM!E$58</f>
        <v>361.00223782598977</v>
      </c>
      <c r="F42" s="240">
        <f>NMM!F$58</f>
        <v>424.00075505611341</v>
      </c>
      <c r="G42" s="240">
        <f>NMM!G$58</f>
        <v>443.55587875084137</v>
      </c>
      <c r="H42" s="240">
        <f>NMM!H$58</f>
        <v>596.43426800236693</v>
      </c>
      <c r="I42" s="240">
        <f>NMM!I$58</f>
        <v>598.16060016333734</v>
      </c>
      <c r="J42" s="240">
        <f>NMM!J$58</f>
        <v>520.61373430956769</v>
      </c>
      <c r="K42" s="240">
        <f>NMM!K$58</f>
        <v>305.43501481266276</v>
      </c>
      <c r="L42" s="240">
        <f>NMM!L$58</f>
        <v>327.54269190126161</v>
      </c>
      <c r="M42" s="240">
        <f>NMM!M$58</f>
        <v>380.91958824796666</v>
      </c>
      <c r="N42" s="240">
        <f>NMM!N$58</f>
        <v>457.8657062157418</v>
      </c>
      <c r="O42" s="240">
        <f>NMM!O$58</f>
        <v>516.1216661889822</v>
      </c>
      <c r="P42" s="240">
        <f>NMM!P$58</f>
        <v>464.64549767488052</v>
      </c>
      <c r="Q42" s="240">
        <f>NMM!Q$58</f>
        <v>576.44044203750627</v>
      </c>
      <c r="R42" s="240">
        <f>NMM!R$58</f>
        <v>512.2330217984919</v>
      </c>
      <c r="S42" s="240">
        <f>NMM!S$58</f>
        <v>492.11078092811454</v>
      </c>
      <c r="T42" s="240">
        <f>NMM!T$58</f>
        <v>539.49291209541354</v>
      </c>
      <c r="U42" s="240">
        <f>NMM!U$58</f>
        <v>602.24934111408311</v>
      </c>
      <c r="V42" s="240">
        <f>NMM!V$58</f>
        <v>579.45406285594845</v>
      </c>
      <c r="W42" s="240">
        <f>NMM!W$58</f>
        <v>655.59385500781013</v>
      </c>
      <c r="DA42" s="94"/>
    </row>
    <row r="43" spans="1:105" ht="12" customHeight="1" x14ac:dyDescent="0.25">
      <c r="A43" s="45" t="s">
        <v>111</v>
      </c>
      <c r="B43" s="241">
        <v>14.798666666666669</v>
      </c>
      <c r="C43" s="241">
        <v>15.752000000000001</v>
      </c>
      <c r="D43" s="241">
        <v>18.05466666666667</v>
      </c>
      <c r="E43" s="241">
        <v>17.248000000000001</v>
      </c>
      <c r="F43" s="241">
        <v>18.11333333333333</v>
      </c>
      <c r="G43" s="241">
        <v>17.321333333333332</v>
      </c>
      <c r="H43" s="241">
        <v>16.17733333333333</v>
      </c>
      <c r="I43" s="241">
        <v>16.045333333333339</v>
      </c>
      <c r="J43" s="241">
        <v>15.898666666666671</v>
      </c>
      <c r="K43" s="241">
        <v>12.42266666666667</v>
      </c>
      <c r="L43" s="241">
        <v>14.446666666666671</v>
      </c>
      <c r="M43" s="241">
        <v>15.194666666666659</v>
      </c>
      <c r="N43" s="241">
        <v>14.75252512340859</v>
      </c>
      <c r="O43" s="241">
        <v>14.91097605278245</v>
      </c>
      <c r="P43" s="241">
        <v>14.09459608072016</v>
      </c>
      <c r="Q43" s="241">
        <v>14.15798454716383</v>
      </c>
      <c r="R43" s="241">
        <v>13.950356406412769</v>
      </c>
      <c r="S43" s="241">
        <v>17.412272800485081</v>
      </c>
      <c r="T43" s="241">
        <v>18.238563715080691</v>
      </c>
      <c r="U43" s="241">
        <v>17.560107516012579</v>
      </c>
      <c r="V43" s="241">
        <v>17.057886345344428</v>
      </c>
      <c r="W43" s="241">
        <v>20.152704865796899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0.99999999999999989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1.0578343472310294E-2</v>
      </c>
      <c r="C52" s="235">
        <f t="shared" si="10"/>
        <v>1.1343755959418864E-2</v>
      </c>
      <c r="D52" s="235">
        <f t="shared" si="10"/>
        <v>1.1889601434604883E-2</v>
      </c>
      <c r="E52" s="235">
        <f t="shared" si="10"/>
        <v>1.2858668631603393E-2</v>
      </c>
      <c r="F52" s="235">
        <f t="shared" si="10"/>
        <v>1.3232644618494174E-2</v>
      </c>
      <c r="G52" s="235">
        <f t="shared" si="10"/>
        <v>1.7096880494960782E-2</v>
      </c>
      <c r="H52" s="235">
        <f t="shared" si="10"/>
        <v>1.4168808692513342E-2</v>
      </c>
      <c r="I52" s="235">
        <f t="shared" si="10"/>
        <v>9.8730560388088414E-3</v>
      </c>
      <c r="J52" s="235">
        <f t="shared" si="10"/>
        <v>1.0135671451698939E-2</v>
      </c>
      <c r="K52" s="235">
        <f t="shared" si="10"/>
        <v>1.481161393051071E-2</v>
      </c>
      <c r="L52" s="235">
        <f t="shared" si="10"/>
        <v>1.4830944123935404E-2</v>
      </c>
      <c r="M52" s="235">
        <f t="shared" si="10"/>
        <v>1.0892176987577815E-2</v>
      </c>
      <c r="N52" s="235">
        <f t="shared" si="10"/>
        <v>1.043975601065927E-2</v>
      </c>
      <c r="O52" s="235">
        <f t="shared" si="10"/>
        <v>9.96214571402948E-3</v>
      </c>
      <c r="P52" s="235">
        <f t="shared" si="10"/>
        <v>9.7699153171075855E-3</v>
      </c>
      <c r="Q52" s="235">
        <f t="shared" si="10"/>
        <v>8.6481327236042332E-3</v>
      </c>
      <c r="R52" s="235">
        <f t="shared" si="10"/>
        <v>9.1295506392076314E-3</v>
      </c>
      <c r="S52" s="235">
        <f t="shared" si="10"/>
        <v>8.5870540073487156E-3</v>
      </c>
      <c r="T52" s="235">
        <f t="shared" si="10"/>
        <v>9.8912200002328286E-3</v>
      </c>
      <c r="U52" s="235">
        <f t="shared" si="10"/>
        <v>8.914534696217084E-3</v>
      </c>
      <c r="V52" s="235">
        <f t="shared" si="10"/>
        <v>8.0709341027319983E-3</v>
      </c>
      <c r="W52" s="235">
        <f t="shared" si="10"/>
        <v>8.8473707784386905E-3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0.16477716722857322</v>
      </c>
      <c r="C53" s="236">
        <f t="shared" si="11"/>
        <v>0.1511780653750931</v>
      </c>
      <c r="D53" s="236">
        <f t="shared" si="11"/>
        <v>0.15443754321535999</v>
      </c>
      <c r="E53" s="236">
        <f t="shared" si="11"/>
        <v>0.15137860137453346</v>
      </c>
      <c r="F53" s="236">
        <f t="shared" si="11"/>
        <v>0.14389697875123822</v>
      </c>
      <c r="G53" s="236">
        <f t="shared" si="11"/>
        <v>0.17421944129485148</v>
      </c>
      <c r="H53" s="236">
        <f t="shared" si="11"/>
        <v>0.14883685186074741</v>
      </c>
      <c r="I53" s="236">
        <f t="shared" si="11"/>
        <v>0.11530906085238925</v>
      </c>
      <c r="J53" s="236">
        <f t="shared" si="11"/>
        <v>0.13009734070839532</v>
      </c>
      <c r="K53" s="236">
        <f t="shared" si="11"/>
        <v>0.18106531774844131</v>
      </c>
      <c r="L53" s="236">
        <f t="shared" si="11"/>
        <v>0.18664868808640309</v>
      </c>
      <c r="M53" s="236">
        <f t="shared" si="11"/>
        <v>0.13043785989487369</v>
      </c>
      <c r="N53" s="236">
        <f t="shared" si="11"/>
        <v>0.12317050782420821</v>
      </c>
      <c r="O53" s="236">
        <f t="shared" si="11"/>
        <v>0.12042183721271388</v>
      </c>
      <c r="P53" s="236">
        <f t="shared" si="11"/>
        <v>0.10830996989504096</v>
      </c>
      <c r="Q53" s="236">
        <f t="shared" si="11"/>
        <v>0.10003994011610634</v>
      </c>
      <c r="R53" s="236">
        <f t="shared" si="11"/>
        <v>0.11107651327470969</v>
      </c>
      <c r="S53" s="236">
        <f t="shared" si="11"/>
        <v>0.10249514830024249</v>
      </c>
      <c r="T53" s="236">
        <f t="shared" si="11"/>
        <v>0.11477871328233766</v>
      </c>
      <c r="U53" s="236">
        <f t="shared" si="11"/>
        <v>0.10457666488069869</v>
      </c>
      <c r="V53" s="236">
        <f t="shared" si="11"/>
        <v>0.11156271139458515</v>
      </c>
      <c r="W53" s="236">
        <f t="shared" si="11"/>
        <v>0.1129939694262552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0.25951694446130336</v>
      </c>
      <c r="C54" s="237">
        <f t="shared" si="12"/>
        <v>0.24918011396937509</v>
      </c>
      <c r="D54" s="237">
        <f t="shared" si="12"/>
        <v>0.25563415737957207</v>
      </c>
      <c r="E54" s="237">
        <f t="shared" si="12"/>
        <v>0.26351971733717577</v>
      </c>
      <c r="F54" s="237">
        <f t="shared" si="12"/>
        <v>0.29323096031942242</v>
      </c>
      <c r="G54" s="237">
        <f t="shared" si="12"/>
        <v>0.34705895181256635</v>
      </c>
      <c r="H54" s="237">
        <f t="shared" si="12"/>
        <v>0.34275431659126004</v>
      </c>
      <c r="I54" s="237">
        <f t="shared" si="12"/>
        <v>0.25842877585135166</v>
      </c>
      <c r="J54" s="237">
        <f t="shared" si="12"/>
        <v>0.26154222572162455</v>
      </c>
      <c r="K54" s="237">
        <f t="shared" si="12"/>
        <v>0.29464764015404349</v>
      </c>
      <c r="L54" s="237">
        <f t="shared" si="12"/>
        <v>0.30196791879351992</v>
      </c>
      <c r="M54" s="237">
        <f t="shared" si="12"/>
        <v>0.24146052495093911</v>
      </c>
      <c r="N54" s="237">
        <f t="shared" si="12"/>
        <v>0.25244731936759179</v>
      </c>
      <c r="O54" s="237">
        <f t="shared" si="12"/>
        <v>0.27840338904006784</v>
      </c>
      <c r="P54" s="237">
        <f t="shared" si="12"/>
        <v>0.26242276996488578</v>
      </c>
      <c r="Q54" s="237">
        <f t="shared" si="12"/>
        <v>0.22116165690254902</v>
      </c>
      <c r="R54" s="237">
        <f t="shared" si="12"/>
        <v>0.22617639360406688</v>
      </c>
      <c r="S54" s="237">
        <f t="shared" si="12"/>
        <v>0.21621753734630056</v>
      </c>
      <c r="T54" s="237">
        <f t="shared" si="12"/>
        <v>0.24207891157683145</v>
      </c>
      <c r="U54" s="237">
        <f t="shared" si="12"/>
        <v>0.23753843575946573</v>
      </c>
      <c r="V54" s="237">
        <f t="shared" si="12"/>
        <v>0.22489404675310085</v>
      </c>
      <c r="W54" s="237">
        <f t="shared" si="12"/>
        <v>0.25463787831500151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0.56512754483781313</v>
      </c>
      <c r="C55" s="242">
        <f t="shared" si="13"/>
        <v>0.58829806469611301</v>
      </c>
      <c r="D55" s="242">
        <f t="shared" si="13"/>
        <v>0.57803869797046314</v>
      </c>
      <c r="E55" s="242">
        <f t="shared" si="13"/>
        <v>0.57224301265668742</v>
      </c>
      <c r="F55" s="242">
        <f t="shared" si="13"/>
        <v>0.54963941631084512</v>
      </c>
      <c r="G55" s="242">
        <f t="shared" si="13"/>
        <v>0.46162472639762131</v>
      </c>
      <c r="H55" s="242">
        <f t="shared" si="13"/>
        <v>0.49424002285547913</v>
      </c>
      <c r="I55" s="242">
        <f t="shared" si="13"/>
        <v>0.61638910725745022</v>
      </c>
      <c r="J55" s="242">
        <f t="shared" si="13"/>
        <v>0.59822476211828124</v>
      </c>
      <c r="K55" s="242">
        <f t="shared" si="13"/>
        <v>0.50947542816700442</v>
      </c>
      <c r="L55" s="242">
        <f t="shared" si="13"/>
        <v>0.4965524489961417</v>
      </c>
      <c r="M55" s="242">
        <f t="shared" si="13"/>
        <v>0.61720943816660945</v>
      </c>
      <c r="N55" s="242">
        <f t="shared" si="13"/>
        <v>0.61394241679754069</v>
      </c>
      <c r="O55" s="242">
        <f t="shared" si="13"/>
        <v>0.59121262803318886</v>
      </c>
      <c r="P55" s="242">
        <f t="shared" si="13"/>
        <v>0.6194973448229657</v>
      </c>
      <c r="Q55" s="242">
        <f t="shared" si="13"/>
        <v>0.67015027025774043</v>
      </c>
      <c r="R55" s="242">
        <f t="shared" si="13"/>
        <v>0.65361754248201587</v>
      </c>
      <c r="S55" s="242">
        <f t="shared" si="13"/>
        <v>0.67270026034610819</v>
      </c>
      <c r="T55" s="242">
        <f t="shared" si="13"/>
        <v>0.63325115514059815</v>
      </c>
      <c r="U55" s="242">
        <f t="shared" si="13"/>
        <v>0.64897036466361846</v>
      </c>
      <c r="V55" s="242">
        <f t="shared" si="13"/>
        <v>0.65547230774958198</v>
      </c>
      <c r="W55" s="242">
        <f t="shared" si="13"/>
        <v>0.62352078148030454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0</v>
      </c>
      <c r="C5" s="244">
        <v>0</v>
      </c>
      <c r="D5" s="244">
        <v>0</v>
      </c>
      <c r="E5" s="244">
        <v>0</v>
      </c>
      <c r="F5" s="244">
        <v>0</v>
      </c>
      <c r="G5" s="244">
        <v>0</v>
      </c>
      <c r="H5" s="244">
        <v>0</v>
      </c>
      <c r="I5" s="244">
        <v>0</v>
      </c>
      <c r="J5" s="244">
        <v>0</v>
      </c>
      <c r="K5" s="244">
        <v>0</v>
      </c>
      <c r="L5" s="244">
        <v>0</v>
      </c>
      <c r="M5" s="244">
        <v>0</v>
      </c>
      <c r="N5" s="244">
        <v>0</v>
      </c>
      <c r="O5" s="244">
        <v>0</v>
      </c>
      <c r="P5" s="244">
        <v>0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0</v>
      </c>
      <c r="C7" s="205">
        <f t="shared" si="1"/>
        <v>0</v>
      </c>
      <c r="D7" s="205">
        <f t="shared" si="1"/>
        <v>0</v>
      </c>
      <c r="E7" s="205">
        <f t="shared" si="1"/>
        <v>0</v>
      </c>
      <c r="F7" s="205">
        <f t="shared" si="1"/>
        <v>0</v>
      </c>
      <c r="G7" s="205">
        <f t="shared" si="1"/>
        <v>0</v>
      </c>
      <c r="H7" s="205">
        <f t="shared" si="1"/>
        <v>0</v>
      </c>
      <c r="I7" s="205">
        <f t="shared" si="1"/>
        <v>0</v>
      </c>
      <c r="J7" s="205">
        <f t="shared" si="1"/>
        <v>0</v>
      </c>
      <c r="K7" s="205">
        <f t="shared" si="1"/>
        <v>0</v>
      </c>
      <c r="L7" s="205">
        <f t="shared" si="1"/>
        <v>0</v>
      </c>
      <c r="M7" s="205">
        <f t="shared" si="1"/>
        <v>0</v>
      </c>
      <c r="N7" s="205">
        <f t="shared" si="1"/>
        <v>0</v>
      </c>
      <c r="O7" s="205">
        <f t="shared" si="1"/>
        <v>0</v>
      </c>
      <c r="P7" s="205">
        <f t="shared" si="1"/>
        <v>0</v>
      </c>
      <c r="Q7" s="205">
        <f t="shared" si="1"/>
        <v>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0</v>
      </c>
      <c r="C11" s="205">
        <f t="shared" si="2"/>
        <v>0</v>
      </c>
      <c r="D11" s="205">
        <f t="shared" si="2"/>
        <v>0</v>
      </c>
      <c r="E11" s="205">
        <f t="shared" si="2"/>
        <v>0</v>
      </c>
      <c r="F11" s="205">
        <f t="shared" si="2"/>
        <v>0</v>
      </c>
      <c r="G11" s="205">
        <f t="shared" si="2"/>
        <v>0</v>
      </c>
      <c r="H11" s="205">
        <f t="shared" si="2"/>
        <v>0</v>
      </c>
      <c r="I11" s="205">
        <f t="shared" si="2"/>
        <v>0</v>
      </c>
      <c r="J11" s="205">
        <f t="shared" si="2"/>
        <v>0</v>
      </c>
      <c r="K11" s="205">
        <f t="shared" si="2"/>
        <v>0</v>
      </c>
      <c r="L11" s="205">
        <f t="shared" si="2"/>
        <v>0</v>
      </c>
      <c r="M11" s="205">
        <f t="shared" si="2"/>
        <v>0</v>
      </c>
      <c r="N11" s="205">
        <f t="shared" si="2"/>
        <v>0</v>
      </c>
      <c r="O11" s="205">
        <f t="shared" si="2"/>
        <v>0</v>
      </c>
      <c r="P11" s="205">
        <f t="shared" si="2"/>
        <v>0</v>
      </c>
      <c r="Q11" s="205">
        <f t="shared" si="2"/>
        <v>0</v>
      </c>
      <c r="R11" s="205">
        <f t="shared" si="2"/>
        <v>0</v>
      </c>
      <c r="S11" s="205">
        <f t="shared" si="2"/>
        <v>0</v>
      </c>
      <c r="T11" s="205">
        <f t="shared" si="2"/>
        <v>0</v>
      </c>
      <c r="U11" s="205">
        <f t="shared" si="2"/>
        <v>0</v>
      </c>
      <c r="V11" s="205">
        <f t="shared" si="2"/>
        <v>0</v>
      </c>
      <c r="W11" s="205">
        <f t="shared" si="2"/>
        <v>0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0</v>
      </c>
      <c r="J17" s="212">
        <f t="shared" si="4"/>
        <v>0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0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0</v>
      </c>
      <c r="C20" s="205">
        <f t="shared" si="7"/>
        <v>0</v>
      </c>
      <c r="D20" s="205">
        <f t="shared" si="7"/>
        <v>0</v>
      </c>
      <c r="E20" s="205">
        <f t="shared" si="7"/>
        <v>0</v>
      </c>
      <c r="F20" s="205">
        <f t="shared" si="7"/>
        <v>0</v>
      </c>
      <c r="G20" s="205">
        <f t="shared" si="7"/>
        <v>0</v>
      </c>
      <c r="H20" s="205">
        <f t="shared" si="7"/>
        <v>0</v>
      </c>
      <c r="I20" s="205">
        <f t="shared" si="7"/>
        <v>0</v>
      </c>
      <c r="J20" s="205">
        <f t="shared" si="7"/>
        <v>0</v>
      </c>
      <c r="K20" s="205">
        <f t="shared" si="7"/>
        <v>0</v>
      </c>
      <c r="L20" s="205">
        <f t="shared" si="7"/>
        <v>0</v>
      </c>
      <c r="M20" s="205">
        <f t="shared" si="7"/>
        <v>0</v>
      </c>
      <c r="N20" s="205">
        <f t="shared" si="7"/>
        <v>0</v>
      </c>
      <c r="O20" s="205">
        <f t="shared" si="7"/>
        <v>0</v>
      </c>
      <c r="P20" s="205">
        <f t="shared" si="7"/>
        <v>0</v>
      </c>
      <c r="Q20" s="205">
        <f t="shared" si="7"/>
        <v>0</v>
      </c>
      <c r="R20" s="205">
        <f t="shared" si="7"/>
        <v>0</v>
      </c>
      <c r="S20" s="205">
        <f t="shared" si="7"/>
        <v>0</v>
      </c>
      <c r="T20" s="205">
        <f t="shared" si="7"/>
        <v>0</v>
      </c>
      <c r="U20" s="205">
        <f t="shared" si="7"/>
        <v>0</v>
      </c>
      <c r="V20" s="205">
        <f t="shared" si="7"/>
        <v>0</v>
      </c>
      <c r="W20" s="205">
        <f t="shared" si="7"/>
        <v>0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0</v>
      </c>
      <c r="C22" s="244">
        <f t="shared" si="9"/>
        <v>0</v>
      </c>
      <c r="D22" s="244">
        <f t="shared" si="9"/>
        <v>0</v>
      </c>
      <c r="E22" s="244">
        <f t="shared" si="9"/>
        <v>0</v>
      </c>
      <c r="F22" s="244">
        <f t="shared" si="9"/>
        <v>0</v>
      </c>
      <c r="G22" s="244">
        <f t="shared" si="9"/>
        <v>0</v>
      </c>
      <c r="H22" s="244">
        <f t="shared" si="9"/>
        <v>0</v>
      </c>
      <c r="I22" s="244">
        <f t="shared" si="9"/>
        <v>0</v>
      </c>
      <c r="J22" s="244">
        <f t="shared" si="9"/>
        <v>0</v>
      </c>
      <c r="K22" s="244">
        <f t="shared" si="9"/>
        <v>0</v>
      </c>
      <c r="L22" s="244">
        <f t="shared" si="9"/>
        <v>0</v>
      </c>
      <c r="M22" s="244">
        <f t="shared" si="9"/>
        <v>0</v>
      </c>
      <c r="N22" s="244">
        <f t="shared" si="9"/>
        <v>0</v>
      </c>
      <c r="O22" s="244">
        <f t="shared" si="9"/>
        <v>0</v>
      </c>
      <c r="P22" s="244">
        <f t="shared" si="9"/>
        <v>0</v>
      </c>
      <c r="Q22" s="244">
        <f t="shared" si="9"/>
        <v>0</v>
      </c>
      <c r="R22" s="244">
        <f t="shared" si="9"/>
        <v>0</v>
      </c>
      <c r="S22" s="244">
        <f t="shared" si="9"/>
        <v>0</v>
      </c>
      <c r="T22" s="244">
        <f t="shared" si="9"/>
        <v>0</v>
      </c>
      <c r="U22" s="244">
        <f t="shared" si="9"/>
        <v>0</v>
      </c>
      <c r="V22" s="244">
        <f t="shared" si="9"/>
        <v>0</v>
      </c>
      <c r="W22" s="244">
        <f t="shared" si="9"/>
        <v>0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0</v>
      </c>
      <c r="C25" s="212">
        <v>0</v>
      </c>
      <c r="D25" s="212">
        <v>0</v>
      </c>
      <c r="E25" s="212">
        <v>0</v>
      </c>
      <c r="F25" s="212"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0</v>
      </c>
      <c r="C29" s="206">
        <f t="shared" si="11"/>
        <v>0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0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0</v>
      </c>
      <c r="C35" s="206">
        <f t="shared" si="12"/>
        <v>0</v>
      </c>
      <c r="D35" s="206">
        <f t="shared" si="12"/>
        <v>0</v>
      </c>
      <c r="E35" s="206">
        <f t="shared" si="12"/>
        <v>0</v>
      </c>
      <c r="F35" s="206">
        <f t="shared" si="12"/>
        <v>0</v>
      </c>
      <c r="G35" s="206">
        <f t="shared" si="12"/>
        <v>0</v>
      </c>
      <c r="H35" s="206">
        <f t="shared" si="12"/>
        <v>0</v>
      </c>
      <c r="I35" s="206">
        <f t="shared" si="12"/>
        <v>0</v>
      </c>
      <c r="J35" s="206">
        <f t="shared" si="12"/>
        <v>0</v>
      </c>
      <c r="K35" s="206">
        <f t="shared" si="12"/>
        <v>0</v>
      </c>
      <c r="L35" s="206">
        <f t="shared" si="12"/>
        <v>0</v>
      </c>
      <c r="M35" s="206">
        <f t="shared" si="12"/>
        <v>0</v>
      </c>
      <c r="N35" s="206">
        <f t="shared" si="12"/>
        <v>0</v>
      </c>
      <c r="O35" s="206">
        <f t="shared" si="12"/>
        <v>0</v>
      </c>
      <c r="P35" s="206">
        <f t="shared" si="12"/>
        <v>0</v>
      </c>
      <c r="Q35" s="206">
        <f t="shared" si="12"/>
        <v>0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0</v>
      </c>
      <c r="C46" s="209">
        <v>0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>
        <v>0</v>
      </c>
      <c r="K46" s="209">
        <v>0</v>
      </c>
      <c r="L46" s="209">
        <v>0</v>
      </c>
      <c r="M46" s="209">
        <v>0</v>
      </c>
      <c r="N46" s="209">
        <v>0</v>
      </c>
      <c r="O46" s="209">
        <v>0</v>
      </c>
      <c r="P46" s="209">
        <v>0</v>
      </c>
      <c r="Q46" s="209">
        <v>0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0</v>
      </c>
      <c r="C47" s="212">
        <f t="shared" si="14"/>
        <v>0</v>
      </c>
      <c r="D47" s="212">
        <f t="shared" si="14"/>
        <v>0</v>
      </c>
      <c r="E47" s="212">
        <f t="shared" si="14"/>
        <v>0</v>
      </c>
      <c r="F47" s="212">
        <f t="shared" si="14"/>
        <v>0</v>
      </c>
      <c r="G47" s="212">
        <f t="shared" si="14"/>
        <v>0</v>
      </c>
      <c r="H47" s="212">
        <f t="shared" si="14"/>
        <v>0</v>
      </c>
      <c r="I47" s="212">
        <f t="shared" si="14"/>
        <v>0</v>
      </c>
      <c r="J47" s="212">
        <f t="shared" si="14"/>
        <v>0</v>
      </c>
      <c r="K47" s="212">
        <f t="shared" si="14"/>
        <v>0</v>
      </c>
      <c r="L47" s="212">
        <f t="shared" si="14"/>
        <v>0</v>
      </c>
      <c r="M47" s="212">
        <f t="shared" si="14"/>
        <v>0</v>
      </c>
      <c r="N47" s="212">
        <f t="shared" si="14"/>
        <v>0</v>
      </c>
      <c r="O47" s="212">
        <f t="shared" si="14"/>
        <v>0</v>
      </c>
      <c r="P47" s="212">
        <f t="shared" si="14"/>
        <v>0</v>
      </c>
      <c r="Q47" s="212">
        <f t="shared" si="14"/>
        <v>0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0</v>
      </c>
      <c r="C49" s="244">
        <f>ISI_fec!C54</f>
        <v>0</v>
      </c>
      <c r="D49" s="244">
        <f>ISI_fec!D54</f>
        <v>0</v>
      </c>
      <c r="E49" s="244">
        <f>ISI_fec!E54</f>
        <v>0</v>
      </c>
      <c r="F49" s="244">
        <f>ISI_fec!F54</f>
        <v>0</v>
      </c>
      <c r="G49" s="244">
        <f>ISI_fec!G54</f>
        <v>0</v>
      </c>
      <c r="H49" s="244">
        <f>ISI_fec!H54</f>
        <v>0</v>
      </c>
      <c r="I49" s="244">
        <f>ISI_fec!I54</f>
        <v>0</v>
      </c>
      <c r="J49" s="244">
        <f>ISI_fec!J54</f>
        <v>0</v>
      </c>
      <c r="K49" s="244">
        <f>ISI_fec!K54</f>
        <v>0</v>
      </c>
      <c r="L49" s="244">
        <f>ISI_fec!L54</f>
        <v>0</v>
      </c>
      <c r="M49" s="244">
        <f>ISI_fec!M54</f>
        <v>0</v>
      </c>
      <c r="N49" s="244">
        <f>ISI_fec!N54</f>
        <v>0</v>
      </c>
      <c r="O49" s="244">
        <f>ISI_fec!O54</f>
        <v>0</v>
      </c>
      <c r="P49" s="244">
        <f>ISI_fec!P54</f>
        <v>0</v>
      </c>
      <c r="Q49" s="244">
        <f>ISI_fec!Q54</f>
        <v>0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0</v>
      </c>
      <c r="C51" s="205">
        <f t="shared" si="15"/>
        <v>0</v>
      </c>
      <c r="D51" s="205">
        <f t="shared" si="15"/>
        <v>0</v>
      </c>
      <c r="E51" s="205">
        <f t="shared" si="15"/>
        <v>0</v>
      </c>
      <c r="F51" s="205">
        <f t="shared" si="15"/>
        <v>0</v>
      </c>
      <c r="G51" s="205">
        <f t="shared" si="15"/>
        <v>0</v>
      </c>
      <c r="H51" s="205">
        <f t="shared" si="15"/>
        <v>0</v>
      </c>
      <c r="I51" s="205">
        <f t="shared" si="15"/>
        <v>0</v>
      </c>
      <c r="J51" s="205">
        <f t="shared" si="15"/>
        <v>0</v>
      </c>
      <c r="K51" s="205">
        <f t="shared" si="15"/>
        <v>0</v>
      </c>
      <c r="L51" s="205">
        <f t="shared" si="15"/>
        <v>0</v>
      </c>
      <c r="M51" s="205">
        <f t="shared" si="15"/>
        <v>0</v>
      </c>
      <c r="N51" s="205">
        <f t="shared" si="15"/>
        <v>0</v>
      </c>
      <c r="O51" s="205">
        <f t="shared" si="15"/>
        <v>0</v>
      </c>
      <c r="P51" s="205">
        <f t="shared" si="15"/>
        <v>0</v>
      </c>
      <c r="Q51" s="205">
        <f t="shared" si="15"/>
        <v>0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0</v>
      </c>
      <c r="C52" s="215">
        <f>(ISI_emi!C5-ISI_emi!C52)+(ISI_emi!C54-ISI_emi!C96)</f>
        <v>0</v>
      </c>
      <c r="D52" s="215">
        <f>(ISI_emi!D5-ISI_emi!D52)+(ISI_emi!D54-ISI_emi!D96)</f>
        <v>0</v>
      </c>
      <c r="E52" s="215">
        <f>(ISI_emi!E5-ISI_emi!E52)+(ISI_emi!E54-ISI_emi!E96)</f>
        <v>0</v>
      </c>
      <c r="F52" s="215">
        <f>(ISI_emi!F5-ISI_emi!F52)+(ISI_emi!F54-ISI_emi!F96)</f>
        <v>0</v>
      </c>
      <c r="G52" s="215">
        <f>(ISI_emi!G5-ISI_emi!G52)+(ISI_emi!G54-ISI_emi!G96)</f>
        <v>0</v>
      </c>
      <c r="H52" s="215">
        <f>(ISI_emi!H5-ISI_emi!H52)+(ISI_emi!H54-ISI_emi!H96)</f>
        <v>0</v>
      </c>
      <c r="I52" s="215">
        <f>(ISI_emi!I5-ISI_emi!I52)+(ISI_emi!I54-ISI_emi!I96)</f>
        <v>0</v>
      </c>
      <c r="J52" s="215">
        <f>(ISI_emi!J5-ISI_emi!J52)+(ISI_emi!J54-ISI_emi!J96)</f>
        <v>0</v>
      </c>
      <c r="K52" s="215">
        <f>(ISI_emi!K5-ISI_emi!K52)+(ISI_emi!K54-ISI_emi!K96)</f>
        <v>0</v>
      </c>
      <c r="L52" s="215">
        <f>(ISI_emi!L5-ISI_emi!L52)+(ISI_emi!L54-ISI_emi!L96)</f>
        <v>0</v>
      </c>
      <c r="M52" s="215">
        <f>(ISI_emi!M5-ISI_emi!M52)+(ISI_emi!M54-ISI_emi!M96)</f>
        <v>0</v>
      </c>
      <c r="N52" s="215">
        <f>(ISI_emi!N5-ISI_emi!N52)+(ISI_emi!N54-ISI_emi!N96)</f>
        <v>0</v>
      </c>
      <c r="O52" s="215">
        <f>(ISI_emi!O5-ISI_emi!O52)+(ISI_emi!O54-ISI_emi!O96)</f>
        <v>0</v>
      </c>
      <c r="P52" s="215">
        <f>(ISI_emi!P5-ISI_emi!P52)+(ISI_emi!P54-ISI_emi!P96)</f>
        <v>0</v>
      </c>
      <c r="Q52" s="215">
        <f>(ISI_emi!Q5-ISI_emi!Q52)+(ISI_emi!Q54-ISI_emi!Q96)</f>
        <v>0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0</v>
      </c>
      <c r="C53" s="206">
        <f>ISI_emi!C52+ISI_emi!C96</f>
        <v>0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0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0</v>
      </c>
      <c r="C54" s="212">
        <f t="shared" si="16"/>
        <v>0</v>
      </c>
      <c r="D54" s="212">
        <f t="shared" si="16"/>
        <v>0</v>
      </c>
      <c r="E54" s="212">
        <f t="shared" si="16"/>
        <v>0</v>
      </c>
      <c r="F54" s="212">
        <f t="shared" si="16"/>
        <v>0</v>
      </c>
      <c r="G54" s="212">
        <f t="shared" si="16"/>
        <v>0</v>
      </c>
      <c r="H54" s="212">
        <f t="shared" si="16"/>
        <v>0</v>
      </c>
      <c r="I54" s="212">
        <f t="shared" si="16"/>
        <v>0</v>
      </c>
      <c r="J54" s="212">
        <f t="shared" si="16"/>
        <v>0</v>
      </c>
      <c r="K54" s="212">
        <f t="shared" si="16"/>
        <v>0</v>
      </c>
      <c r="L54" s="212">
        <f t="shared" si="16"/>
        <v>0</v>
      </c>
      <c r="M54" s="212">
        <f t="shared" si="16"/>
        <v>0</v>
      </c>
      <c r="N54" s="212">
        <f t="shared" si="16"/>
        <v>0</v>
      </c>
      <c r="O54" s="212">
        <f t="shared" si="16"/>
        <v>0</v>
      </c>
      <c r="P54" s="212">
        <f t="shared" si="16"/>
        <v>0</v>
      </c>
      <c r="Q54" s="212">
        <f t="shared" si="16"/>
        <v>0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0</v>
      </c>
      <c r="C56" s="244">
        <f>ISI_emi!C$54</f>
        <v>0</v>
      </c>
      <c r="D56" s="244">
        <f>ISI_emi!D$54</f>
        <v>0</v>
      </c>
      <c r="E56" s="244">
        <f>ISI_emi!E$54</f>
        <v>0</v>
      </c>
      <c r="F56" s="244">
        <f>ISI_emi!F$54</f>
        <v>0</v>
      </c>
      <c r="G56" s="244">
        <f>ISI_emi!G$54</f>
        <v>0</v>
      </c>
      <c r="H56" s="244">
        <f>ISI_emi!H$54</f>
        <v>0</v>
      </c>
      <c r="I56" s="244">
        <f>ISI_emi!I$54</f>
        <v>0</v>
      </c>
      <c r="J56" s="244">
        <f>ISI_emi!J$54</f>
        <v>0</v>
      </c>
      <c r="K56" s="244">
        <f>ISI_emi!K$54</f>
        <v>0</v>
      </c>
      <c r="L56" s="244">
        <f>ISI_emi!L$54</f>
        <v>0</v>
      </c>
      <c r="M56" s="244">
        <f>ISI_emi!M$54</f>
        <v>0</v>
      </c>
      <c r="N56" s="244">
        <f>ISI_emi!N$54</f>
        <v>0</v>
      </c>
      <c r="O56" s="244">
        <f>ISI_emi!O$54</f>
        <v>0</v>
      </c>
      <c r="P56" s="244">
        <f>ISI_emi!P$54</f>
        <v>0</v>
      </c>
      <c r="Q56" s="244">
        <f>ISI_emi!Q$54</f>
        <v>0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 t="str">
        <f t="shared" ref="B58:W58" si="17">IF(B$7=0,"",B$3/B$7*1000)</f>
        <v/>
      </c>
      <c r="C58" s="252" t="str">
        <f t="shared" si="17"/>
        <v/>
      </c>
      <c r="D58" s="252" t="str">
        <f t="shared" si="17"/>
        <v/>
      </c>
      <c r="E58" s="252" t="str">
        <f t="shared" si="17"/>
        <v/>
      </c>
      <c r="F58" s="252" t="str">
        <f t="shared" si="17"/>
        <v/>
      </c>
      <c r="G58" s="252" t="str">
        <f t="shared" si="17"/>
        <v/>
      </c>
      <c r="H58" s="252" t="str">
        <f t="shared" si="17"/>
        <v/>
      </c>
      <c r="I58" s="252" t="str">
        <f t="shared" si="17"/>
        <v/>
      </c>
      <c r="J58" s="252" t="str">
        <f t="shared" si="17"/>
        <v/>
      </c>
      <c r="K58" s="252" t="str">
        <f t="shared" si="17"/>
        <v/>
      </c>
      <c r="L58" s="252" t="str">
        <f t="shared" si="17"/>
        <v/>
      </c>
      <c r="M58" s="252" t="str">
        <f t="shared" si="17"/>
        <v/>
      </c>
      <c r="N58" s="252" t="str">
        <f t="shared" si="17"/>
        <v/>
      </c>
      <c r="O58" s="252" t="str">
        <f t="shared" si="17"/>
        <v/>
      </c>
      <c r="P58" s="252" t="str">
        <f t="shared" si="17"/>
        <v/>
      </c>
      <c r="Q58" s="252" t="str">
        <f t="shared" si="17"/>
        <v/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 t="str">
        <f t="shared" ref="B59:W59" si="18">IF(B$47=0,"",B$47/B$7)</f>
        <v/>
      </c>
      <c r="C59" s="253" t="str">
        <f t="shared" si="18"/>
        <v/>
      </c>
      <c r="D59" s="253" t="str">
        <f t="shared" si="18"/>
        <v/>
      </c>
      <c r="E59" s="253" t="str">
        <f t="shared" si="18"/>
        <v/>
      </c>
      <c r="F59" s="253" t="str">
        <f t="shared" si="18"/>
        <v/>
      </c>
      <c r="G59" s="253" t="str">
        <f t="shared" si="18"/>
        <v/>
      </c>
      <c r="H59" s="253" t="str">
        <f t="shared" si="18"/>
        <v/>
      </c>
      <c r="I59" s="253" t="str">
        <f t="shared" si="18"/>
        <v/>
      </c>
      <c r="J59" s="253" t="str">
        <f t="shared" si="18"/>
        <v/>
      </c>
      <c r="K59" s="253" t="str">
        <f t="shared" si="18"/>
        <v/>
      </c>
      <c r="L59" s="253" t="str">
        <f t="shared" si="18"/>
        <v/>
      </c>
      <c r="M59" s="253" t="str">
        <f t="shared" si="18"/>
        <v/>
      </c>
      <c r="N59" s="253" t="str">
        <f t="shared" si="18"/>
        <v/>
      </c>
      <c r="O59" s="253" t="str">
        <f t="shared" si="18"/>
        <v/>
      </c>
      <c r="P59" s="253" t="str">
        <f t="shared" si="18"/>
        <v/>
      </c>
      <c r="Q59" s="253" t="str">
        <f t="shared" si="18"/>
        <v/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 t="str">
        <f t="shared" ref="B61:W61" si="20">IF(B$49=0,"",B$49/B$9)</f>
        <v/>
      </c>
      <c r="C61" s="255" t="str">
        <f t="shared" si="20"/>
        <v/>
      </c>
      <c r="D61" s="255" t="str">
        <f t="shared" si="20"/>
        <v/>
      </c>
      <c r="E61" s="255" t="str">
        <f t="shared" si="20"/>
        <v/>
      </c>
      <c r="F61" s="255" t="str">
        <f t="shared" si="20"/>
        <v/>
      </c>
      <c r="G61" s="255" t="str">
        <f t="shared" si="20"/>
        <v/>
      </c>
      <c r="H61" s="255" t="str">
        <f t="shared" si="20"/>
        <v/>
      </c>
      <c r="I61" s="255" t="str">
        <f t="shared" si="20"/>
        <v/>
      </c>
      <c r="J61" s="255" t="str">
        <f t="shared" si="20"/>
        <v/>
      </c>
      <c r="K61" s="255" t="str">
        <f t="shared" si="20"/>
        <v/>
      </c>
      <c r="L61" s="255" t="str">
        <f t="shared" si="20"/>
        <v/>
      </c>
      <c r="M61" s="255" t="str">
        <f t="shared" si="20"/>
        <v/>
      </c>
      <c r="N61" s="255" t="str">
        <f t="shared" si="20"/>
        <v/>
      </c>
      <c r="O61" s="255" t="str">
        <f t="shared" si="20"/>
        <v/>
      </c>
      <c r="P61" s="255" t="str">
        <f t="shared" si="20"/>
        <v/>
      </c>
      <c r="Q61" s="255" t="str">
        <f t="shared" si="20"/>
        <v/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 t="str">
        <f>IF(SUM(ISI_ued!B$5,ISI_ued!B$54)=0,"",SUM(ISI_ued!B$5,ISI_ued!B$54)/B$7)</f>
        <v/>
      </c>
      <c r="C62" s="253" t="str">
        <f>IF(SUM(ISI_ued!C$5,ISI_ued!C$54)=0,"",SUM(ISI_ued!C$5,ISI_ued!C$54)/C$7)</f>
        <v/>
      </c>
      <c r="D62" s="253" t="str">
        <f>IF(SUM(ISI_ued!D$5,ISI_ued!D$54)=0,"",SUM(ISI_ued!D$5,ISI_ued!D$54)/D$7)</f>
        <v/>
      </c>
      <c r="E62" s="253" t="str">
        <f>IF(SUM(ISI_ued!E$5,ISI_ued!E$54)=0,"",SUM(ISI_ued!E$5,ISI_ued!E$54)/E$7)</f>
        <v/>
      </c>
      <c r="F62" s="253" t="str">
        <f>IF(SUM(ISI_ued!F$5,ISI_ued!F$54)=0,"",SUM(ISI_ued!F$5,ISI_ued!F$54)/F$7)</f>
        <v/>
      </c>
      <c r="G62" s="253" t="str">
        <f>IF(SUM(ISI_ued!G$5,ISI_ued!G$54)=0,"",SUM(ISI_ued!G$5,ISI_ued!G$54)/G$7)</f>
        <v/>
      </c>
      <c r="H62" s="253" t="str">
        <f>IF(SUM(ISI_ued!H$5,ISI_ued!H$54)=0,"",SUM(ISI_ued!H$5,ISI_ued!H$54)/H$7)</f>
        <v/>
      </c>
      <c r="I62" s="253" t="str">
        <f>IF(SUM(ISI_ued!I$5,ISI_ued!I$54)=0,"",SUM(ISI_ued!I$5,ISI_ued!I$54)/I$7)</f>
        <v/>
      </c>
      <c r="J62" s="253" t="str">
        <f>IF(SUM(ISI_ued!J$5,ISI_ued!J$54)=0,"",SUM(ISI_ued!J$5,ISI_ued!J$54)/J$7)</f>
        <v/>
      </c>
      <c r="K62" s="253" t="str">
        <f>IF(SUM(ISI_ued!K$5,ISI_ued!K$54)=0,"",SUM(ISI_ued!K$5,ISI_ued!K$54)/K$7)</f>
        <v/>
      </c>
      <c r="L62" s="253" t="str">
        <f>IF(SUM(ISI_ued!L$5,ISI_ued!L$54)=0,"",SUM(ISI_ued!L$5,ISI_ued!L$54)/L$7)</f>
        <v/>
      </c>
      <c r="M62" s="253" t="str">
        <f>IF(SUM(ISI_ued!M$5,ISI_ued!M$54)=0,"",SUM(ISI_ued!M$5,ISI_ued!M$54)/M$7)</f>
        <v/>
      </c>
      <c r="N62" s="253" t="str">
        <f>IF(SUM(ISI_ued!N$5,ISI_ued!N$54)=0,"",SUM(ISI_ued!N$5,ISI_ued!N$54)/N$7)</f>
        <v/>
      </c>
      <c r="O62" s="253" t="str">
        <f>IF(SUM(ISI_ued!O$5,ISI_ued!O$54)=0,"",SUM(ISI_ued!O$5,ISI_ued!O$54)/O$7)</f>
        <v/>
      </c>
      <c r="P62" s="253" t="str">
        <f>IF(SUM(ISI_ued!P$5,ISI_ued!P$54)=0,"",SUM(ISI_ued!P$5,ISI_ued!P$54)/P$7)</f>
        <v/>
      </c>
      <c r="Q62" s="253" t="str">
        <f>IF(SUM(ISI_ued!Q$5,ISI_ued!Q$54)=0,"",SUM(ISI_ued!Q$5,ISI_ued!Q$54)/Q$7)</f>
        <v/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 t="str">
        <f>IF(ISI_ued!B$54=0,"",ISI_ued!B$54/B$9)</f>
        <v/>
      </c>
      <c r="C64" s="255" t="str">
        <f>IF(ISI_ued!C$54=0,"",ISI_ued!C$54/C$9)</f>
        <v/>
      </c>
      <c r="D64" s="255" t="str">
        <f>IF(ISI_ued!D$54=0,"",ISI_ued!D$54/D$9)</f>
        <v/>
      </c>
      <c r="E64" s="255" t="str">
        <f>IF(ISI_ued!E$54=0,"",ISI_ued!E$54/E$9)</f>
        <v/>
      </c>
      <c r="F64" s="255" t="str">
        <f>IF(ISI_ued!F$54=0,"",ISI_ued!F$54/F$9)</f>
        <v/>
      </c>
      <c r="G64" s="255" t="str">
        <f>IF(ISI_ued!G$54=0,"",ISI_ued!G$54/G$9)</f>
        <v/>
      </c>
      <c r="H64" s="255" t="str">
        <f>IF(ISI_ued!H$54=0,"",ISI_ued!H$54/H$9)</f>
        <v/>
      </c>
      <c r="I64" s="255" t="str">
        <f>IF(ISI_ued!I$54=0,"",ISI_ued!I$54/I$9)</f>
        <v/>
      </c>
      <c r="J64" s="255" t="str">
        <f>IF(ISI_ued!J$54=0,"",ISI_ued!J$54/J$9)</f>
        <v/>
      </c>
      <c r="K64" s="255" t="str">
        <f>IF(ISI_ued!K$54=0,"",ISI_ued!K$54/K$9)</f>
        <v/>
      </c>
      <c r="L64" s="255" t="str">
        <f>IF(ISI_ued!L$54=0,"",ISI_ued!L$54/L$9)</f>
        <v/>
      </c>
      <c r="M64" s="255" t="str">
        <f>IF(ISI_ued!M$54=0,"",ISI_ued!M$54/M$9)</f>
        <v/>
      </c>
      <c r="N64" s="255" t="str">
        <f>IF(ISI_ued!N$54=0,"",ISI_ued!N$54/N$9)</f>
        <v/>
      </c>
      <c r="O64" s="255" t="str">
        <f>IF(ISI_ued!O$54=0,"",ISI_ued!O$54/O$9)</f>
        <v/>
      </c>
      <c r="P64" s="255" t="str">
        <f>IF(ISI_ued!P$54=0,"",ISI_ued!P$54/P$9)</f>
        <v/>
      </c>
      <c r="Q64" s="255" t="str">
        <f>IF(ISI_ued!Q$54=0,"",ISI_ued!Q$54/Q$9)</f>
        <v/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 t="str">
        <f t="shared" ref="B65:W65" si="21">IF(B$47=0,"",B$54/B$47)</f>
        <v/>
      </c>
      <c r="C65" s="256" t="str">
        <f t="shared" si="21"/>
        <v/>
      </c>
      <c r="D65" s="256" t="str">
        <f t="shared" si="21"/>
        <v/>
      </c>
      <c r="E65" s="256" t="str">
        <f t="shared" si="21"/>
        <v/>
      </c>
      <c r="F65" s="256" t="str">
        <f t="shared" si="21"/>
        <v/>
      </c>
      <c r="G65" s="256" t="str">
        <f t="shared" si="21"/>
        <v/>
      </c>
      <c r="H65" s="256" t="str">
        <f t="shared" si="21"/>
        <v/>
      </c>
      <c r="I65" s="256" t="str">
        <f t="shared" si="21"/>
        <v/>
      </c>
      <c r="J65" s="256" t="str">
        <f t="shared" si="21"/>
        <v/>
      </c>
      <c r="K65" s="256" t="str">
        <f t="shared" si="21"/>
        <v/>
      </c>
      <c r="L65" s="256" t="str">
        <f t="shared" si="21"/>
        <v/>
      </c>
      <c r="M65" s="256" t="str">
        <f t="shared" si="21"/>
        <v/>
      </c>
      <c r="N65" s="256" t="str">
        <f t="shared" si="21"/>
        <v/>
      </c>
      <c r="O65" s="256" t="str">
        <f t="shared" si="21"/>
        <v/>
      </c>
      <c r="P65" s="256" t="str">
        <f t="shared" si="21"/>
        <v/>
      </c>
      <c r="Q65" s="256" t="str">
        <f t="shared" si="21"/>
        <v/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 t="str">
        <f t="shared" ref="B67:W67" si="23">IF(B$49=0,"",B$56/B$49)</f>
        <v/>
      </c>
      <c r="C67" s="258" t="str">
        <f t="shared" si="23"/>
        <v/>
      </c>
      <c r="D67" s="258" t="str">
        <f t="shared" si="23"/>
        <v/>
      </c>
      <c r="E67" s="258" t="str">
        <f t="shared" si="23"/>
        <v/>
      </c>
      <c r="F67" s="258" t="str">
        <f t="shared" si="23"/>
        <v/>
      </c>
      <c r="G67" s="258" t="str">
        <f t="shared" si="23"/>
        <v/>
      </c>
      <c r="H67" s="258" t="str">
        <f t="shared" si="23"/>
        <v/>
      </c>
      <c r="I67" s="258" t="str">
        <f t="shared" si="23"/>
        <v/>
      </c>
      <c r="J67" s="258" t="str">
        <f t="shared" si="23"/>
        <v/>
      </c>
      <c r="K67" s="258" t="str">
        <f t="shared" si="23"/>
        <v/>
      </c>
      <c r="L67" s="258" t="str">
        <f t="shared" si="23"/>
        <v/>
      </c>
      <c r="M67" s="258" t="str">
        <f t="shared" si="23"/>
        <v/>
      </c>
      <c r="N67" s="258" t="str">
        <f t="shared" si="23"/>
        <v/>
      </c>
      <c r="O67" s="258" t="str">
        <f t="shared" si="23"/>
        <v/>
      </c>
      <c r="P67" s="258" t="str">
        <f t="shared" si="23"/>
        <v/>
      </c>
      <c r="Q67" s="258" t="str">
        <f t="shared" si="23"/>
        <v/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0</v>
      </c>
      <c r="C147" s="274">
        <f t="shared" si="33"/>
        <v>0</v>
      </c>
      <c r="D147" s="274">
        <f t="shared" si="33"/>
        <v>0</v>
      </c>
      <c r="E147" s="274">
        <f t="shared" si="33"/>
        <v>0</v>
      </c>
      <c r="F147" s="274">
        <f t="shared" si="33"/>
        <v>0</v>
      </c>
      <c r="G147" s="274">
        <f t="shared" si="33"/>
        <v>0</v>
      </c>
      <c r="H147" s="274">
        <f t="shared" si="33"/>
        <v>0</v>
      </c>
      <c r="I147" s="274">
        <f t="shared" si="33"/>
        <v>0</v>
      </c>
      <c r="J147" s="274">
        <f t="shared" si="33"/>
        <v>0</v>
      </c>
      <c r="K147" s="274">
        <f t="shared" si="33"/>
        <v>0</v>
      </c>
      <c r="L147" s="274">
        <f t="shared" si="33"/>
        <v>0</v>
      </c>
      <c r="M147" s="274">
        <f t="shared" si="33"/>
        <v>0</v>
      </c>
      <c r="N147" s="274">
        <f t="shared" si="33"/>
        <v>0</v>
      </c>
      <c r="O147" s="274">
        <f t="shared" si="33"/>
        <v>0</v>
      </c>
      <c r="P147" s="274">
        <f t="shared" si="33"/>
        <v>0</v>
      </c>
      <c r="Q147" s="274">
        <f t="shared" si="33"/>
        <v>0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</v>
      </c>
      <c r="C148" s="275">
        <f>IF(C$55=0,0,C$55/ISI!C$9*1000)</f>
        <v>0</v>
      </c>
      <c r="D148" s="275">
        <f>IF(D$55=0,0,D$55/ISI!D$9*1000)</f>
        <v>0</v>
      </c>
      <c r="E148" s="275">
        <f>IF(E$55=0,0,E$55/ISI!E$9*1000)</f>
        <v>0</v>
      </c>
      <c r="F148" s="275">
        <f>IF(F$55=0,0,F$55/ISI!F$9*1000)</f>
        <v>0</v>
      </c>
      <c r="G148" s="275">
        <f>IF(G$55=0,0,G$55/ISI!G$9*1000)</f>
        <v>0</v>
      </c>
      <c r="H148" s="275">
        <f>IF(H$55=0,0,H$55/ISI!H$9*1000)</f>
        <v>0</v>
      </c>
      <c r="I148" s="275">
        <f>IF(I$55=0,0,I$55/ISI!I$9*1000)</f>
        <v>0</v>
      </c>
      <c r="J148" s="275">
        <f>IF(J$55=0,0,J$55/ISI!J$9*1000)</f>
        <v>0</v>
      </c>
      <c r="K148" s="275">
        <f>IF(K$55=0,0,K$55/ISI!K$9*1000)</f>
        <v>0</v>
      </c>
      <c r="L148" s="275">
        <f>IF(L$55=0,0,L$55/ISI!L$9*1000)</f>
        <v>0</v>
      </c>
      <c r="M148" s="275">
        <f>IF(M$55=0,0,M$55/ISI!M$9*1000)</f>
        <v>0</v>
      </c>
      <c r="N148" s="275">
        <f>IF(N$55=0,0,N$55/ISI!N$9*1000)</f>
        <v>0</v>
      </c>
      <c r="O148" s="275">
        <f>IF(O$55=0,0,O$55/ISI!O$9*1000)</f>
        <v>0</v>
      </c>
      <c r="P148" s="275">
        <f>IF(P$55=0,0,P$55/ISI!P$9*1000)</f>
        <v>0</v>
      </c>
      <c r="Q148" s="275">
        <f>IF(Q$55=0,0,Q$55/ISI!Q$9*1000)</f>
        <v>0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</v>
      </c>
      <c r="C149" s="276">
        <f>IF(C$56=0,0,C$56/ISI!C$9*1000)</f>
        <v>0</v>
      </c>
      <c r="D149" s="276">
        <f>IF(D$56=0,0,D$56/ISI!D$9*1000)</f>
        <v>0</v>
      </c>
      <c r="E149" s="276">
        <f>IF(E$56=0,0,E$56/ISI!E$9*1000)</f>
        <v>0</v>
      </c>
      <c r="F149" s="276">
        <f>IF(F$56=0,0,F$56/ISI!F$9*1000)</f>
        <v>0</v>
      </c>
      <c r="G149" s="276">
        <f>IF(G$56=0,0,G$56/ISI!G$9*1000)</f>
        <v>0</v>
      </c>
      <c r="H149" s="276">
        <f>IF(H$56=0,0,H$56/ISI!H$9*1000)</f>
        <v>0</v>
      </c>
      <c r="I149" s="276">
        <f>IF(I$56=0,0,I$56/ISI!I$9*1000)</f>
        <v>0</v>
      </c>
      <c r="J149" s="276">
        <f>IF(J$56=0,0,J$56/ISI!J$9*1000)</f>
        <v>0</v>
      </c>
      <c r="K149" s="276">
        <f>IF(K$56=0,0,K$56/ISI!K$9*1000)</f>
        <v>0</v>
      </c>
      <c r="L149" s="276">
        <f>IF(L$56=0,0,L$56/ISI!L$9*1000)</f>
        <v>0</v>
      </c>
      <c r="M149" s="276">
        <f>IF(M$56=0,0,M$56/ISI!M$9*1000)</f>
        <v>0</v>
      </c>
      <c r="N149" s="276">
        <f>IF(N$56=0,0,N$56/ISI!N$9*1000)</f>
        <v>0</v>
      </c>
      <c r="O149" s="276">
        <f>IF(O$56=0,0,O$56/ISI!O$9*1000)</f>
        <v>0</v>
      </c>
      <c r="P149" s="276">
        <f>IF(P$56=0,0,P$56/ISI!P$9*1000)</f>
        <v>0</v>
      </c>
      <c r="Q149" s="276">
        <f>IF(Q$56=0,0,Q$56/ISI!Q$9*1000)</f>
        <v>0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0</v>
      </c>
      <c r="C150" s="276">
        <f>IF(C$57=0,0,C$57/ISI!C$9*1000)</f>
        <v>0</v>
      </c>
      <c r="D150" s="276">
        <f>IF(D$57=0,0,D$57/ISI!D$9*1000)</f>
        <v>0</v>
      </c>
      <c r="E150" s="276">
        <f>IF(E$57=0,0,E$57/ISI!E$9*1000)</f>
        <v>0</v>
      </c>
      <c r="F150" s="276">
        <f>IF(F$57=0,0,F$57/ISI!F$9*1000)</f>
        <v>0</v>
      </c>
      <c r="G150" s="276">
        <f>IF(G$57=0,0,G$57/ISI!G$9*1000)</f>
        <v>0</v>
      </c>
      <c r="H150" s="276">
        <f>IF(H$57=0,0,H$57/ISI!H$9*1000)</f>
        <v>0</v>
      </c>
      <c r="I150" s="276">
        <f>IF(I$57=0,0,I$57/ISI!I$9*1000)</f>
        <v>0</v>
      </c>
      <c r="J150" s="276">
        <f>IF(J$57=0,0,J$57/ISI!J$9*1000)</f>
        <v>0</v>
      </c>
      <c r="K150" s="276">
        <f>IF(K$57=0,0,K$57/ISI!K$9*1000)</f>
        <v>0</v>
      </c>
      <c r="L150" s="276">
        <f>IF(L$57=0,0,L$57/ISI!L$9*1000)</f>
        <v>0</v>
      </c>
      <c r="M150" s="276">
        <f>IF(M$57=0,0,M$57/ISI!M$9*1000)</f>
        <v>0</v>
      </c>
      <c r="N150" s="276">
        <f>IF(N$57=0,0,N$57/ISI!N$9*1000)</f>
        <v>0</v>
      </c>
      <c r="O150" s="276">
        <f>IF(O$57=0,0,O$57/ISI!O$9*1000)</f>
        <v>0</v>
      </c>
      <c r="P150" s="276">
        <f>IF(P$57=0,0,P$57/ISI!P$9*1000)</f>
        <v>0</v>
      </c>
      <c r="Q150" s="276">
        <f>IF(Q$57=0,0,Q$57/ISI!Q$9*1000)</f>
        <v>0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</v>
      </c>
      <c r="C151" s="276">
        <f>IF(C$58=0,0,C$58/ISI!C$9*1000)</f>
        <v>0</v>
      </c>
      <c r="D151" s="276">
        <f>IF(D$58=0,0,D$58/ISI!D$9*1000)</f>
        <v>0</v>
      </c>
      <c r="E151" s="276">
        <f>IF(E$58=0,0,E$58/ISI!E$9*1000)</f>
        <v>0</v>
      </c>
      <c r="F151" s="276">
        <f>IF(F$58=0,0,F$58/ISI!F$9*1000)</f>
        <v>0</v>
      </c>
      <c r="G151" s="276">
        <f>IF(G$58=0,0,G$58/ISI!G$9*1000)</f>
        <v>0</v>
      </c>
      <c r="H151" s="276">
        <f>IF(H$58=0,0,H$58/ISI!H$9*1000)</f>
        <v>0</v>
      </c>
      <c r="I151" s="276">
        <f>IF(I$58=0,0,I$58/ISI!I$9*1000)</f>
        <v>0</v>
      </c>
      <c r="J151" s="276">
        <f>IF(J$58=0,0,J$58/ISI!J$9*1000)</f>
        <v>0</v>
      </c>
      <c r="K151" s="276">
        <f>IF(K$58=0,0,K$58/ISI!K$9*1000)</f>
        <v>0</v>
      </c>
      <c r="L151" s="276">
        <f>IF(L$58=0,0,L$58/ISI!L$9*1000)</f>
        <v>0</v>
      </c>
      <c r="M151" s="276">
        <f>IF(M$58=0,0,M$58/ISI!M$9*1000)</f>
        <v>0</v>
      </c>
      <c r="N151" s="276">
        <f>IF(N$58=0,0,N$58/ISI!N$9*1000)</f>
        <v>0</v>
      </c>
      <c r="O151" s="276">
        <f>IF(O$58=0,0,O$58/ISI!O$9*1000)</f>
        <v>0</v>
      </c>
      <c r="P151" s="276">
        <f>IF(P$58=0,0,P$58/ISI!P$9*1000)</f>
        <v>0</v>
      </c>
      <c r="Q151" s="276">
        <f>IF(Q$58=0,0,Q$58/ISI!Q$9*1000)</f>
        <v>0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</v>
      </c>
      <c r="C152" s="277">
        <f>IF(C$59=0,0,C$59/ISI!C$9*1000)</f>
        <v>0</v>
      </c>
      <c r="D152" s="277">
        <f>IF(D$59=0,0,D$59/ISI!D$9*1000)</f>
        <v>0</v>
      </c>
      <c r="E152" s="277">
        <f>IF(E$59=0,0,E$59/ISI!E$9*1000)</f>
        <v>0</v>
      </c>
      <c r="F152" s="277">
        <f>IF(F$59=0,0,F$59/ISI!F$9*1000)</f>
        <v>0</v>
      </c>
      <c r="G152" s="277">
        <f>IF(G$59=0,0,G$59/ISI!G$9*1000)</f>
        <v>0</v>
      </c>
      <c r="H152" s="277">
        <f>IF(H$59=0,0,H$59/ISI!H$9*1000)</f>
        <v>0</v>
      </c>
      <c r="I152" s="277">
        <f>IF(I$59=0,0,I$59/ISI!I$9*1000)</f>
        <v>0</v>
      </c>
      <c r="J152" s="277">
        <f>IF(J$59=0,0,J$59/ISI!J$9*1000)</f>
        <v>0</v>
      </c>
      <c r="K152" s="277">
        <f>IF(K$59=0,0,K$59/ISI!K$9*1000)</f>
        <v>0</v>
      </c>
      <c r="L152" s="277">
        <f>IF(L$59=0,0,L$59/ISI!L$9*1000)</f>
        <v>0</v>
      </c>
      <c r="M152" s="277">
        <f>IF(M$59=0,0,M$59/ISI!M$9*1000)</f>
        <v>0</v>
      </c>
      <c r="N152" s="277">
        <f>IF(N$59=0,0,N$59/ISI!N$9*1000)</f>
        <v>0</v>
      </c>
      <c r="O152" s="277">
        <f>IF(O$59=0,0,O$59/ISI!O$9*1000)</f>
        <v>0</v>
      </c>
      <c r="P152" s="277">
        <f>IF(P$59=0,0,P$59/ISI!P$9*1000)</f>
        <v>0</v>
      </c>
      <c r="Q152" s="277">
        <f>IF(Q$59=0,0,Q$59/ISI!Q$9*1000)</f>
        <v>0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0</v>
      </c>
      <c r="C153" s="278">
        <f>IF(C$65=0,0,C$65/ISI!C$9*1000)</f>
        <v>0</v>
      </c>
      <c r="D153" s="278">
        <f>IF(D$65=0,0,D$65/ISI!D$9*1000)</f>
        <v>0</v>
      </c>
      <c r="E153" s="278">
        <f>IF(E$65=0,0,E$65/ISI!E$9*1000)</f>
        <v>0</v>
      </c>
      <c r="F153" s="278">
        <f>IF(F$65=0,0,F$65/ISI!F$9*1000)</f>
        <v>0</v>
      </c>
      <c r="G153" s="278">
        <f>IF(G$65=0,0,G$65/ISI!G$9*1000)</f>
        <v>0</v>
      </c>
      <c r="H153" s="278">
        <f>IF(H$65=0,0,H$65/ISI!H$9*1000)</f>
        <v>0</v>
      </c>
      <c r="I153" s="278">
        <f>IF(I$65=0,0,I$65/ISI!I$9*1000)</f>
        <v>0</v>
      </c>
      <c r="J153" s="278">
        <f>IF(J$65=0,0,J$65/ISI!J$9*1000)</f>
        <v>0</v>
      </c>
      <c r="K153" s="278">
        <f>IF(K$65=0,0,K$65/ISI!K$9*1000)</f>
        <v>0</v>
      </c>
      <c r="L153" s="278">
        <f>IF(L$65=0,0,L$65/ISI!L$9*1000)</f>
        <v>0</v>
      </c>
      <c r="M153" s="278">
        <f>IF(M$65=0,0,M$65/ISI!M$9*1000)</f>
        <v>0</v>
      </c>
      <c r="N153" s="278">
        <f>IF(N$65=0,0,N$65/ISI!N$9*1000)</f>
        <v>0</v>
      </c>
      <c r="O153" s="278">
        <f>IF(O$65=0,0,O$65/ISI!O$9*1000)</f>
        <v>0</v>
      </c>
      <c r="P153" s="278">
        <f>IF(P$65=0,0,P$65/ISI!P$9*1000)</f>
        <v>0</v>
      </c>
      <c r="Q153" s="278">
        <f>IF(Q$65=0,0,Q$65/ISI!Q$9*1000)</f>
        <v>0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0</v>
      </c>
      <c r="C154" s="278">
        <f>IF(C$71=0,0,C$71/ISI!C$9*1000)</f>
        <v>0</v>
      </c>
      <c r="D154" s="278">
        <f>IF(D$71=0,0,D$71/ISI!D$9*1000)</f>
        <v>0</v>
      </c>
      <c r="E154" s="278">
        <f>IF(E$71=0,0,E$71/ISI!E$9*1000)</f>
        <v>0</v>
      </c>
      <c r="F154" s="278">
        <f>IF(F$71=0,0,F$71/ISI!F$9*1000)</f>
        <v>0</v>
      </c>
      <c r="G154" s="278">
        <f>IF(G$71=0,0,G$71/ISI!G$9*1000)</f>
        <v>0</v>
      </c>
      <c r="H154" s="278">
        <f>IF(H$71=0,0,H$71/ISI!H$9*1000)</f>
        <v>0</v>
      </c>
      <c r="I154" s="278">
        <f>IF(I$71=0,0,I$71/ISI!I$9*1000)</f>
        <v>0</v>
      </c>
      <c r="J154" s="278">
        <f>IF(J$71=0,0,J$71/ISI!J$9*1000)</f>
        <v>0</v>
      </c>
      <c r="K154" s="278">
        <f>IF(K$71=0,0,K$71/ISI!K$9*1000)</f>
        <v>0</v>
      </c>
      <c r="L154" s="278">
        <f>IF(L$71=0,0,L$71/ISI!L$9*1000)</f>
        <v>0</v>
      </c>
      <c r="M154" s="278">
        <f>IF(M$71=0,0,M$71/ISI!M$9*1000)</f>
        <v>0</v>
      </c>
      <c r="N154" s="278">
        <f>IF(N$71=0,0,N$71/ISI!N$9*1000)</f>
        <v>0</v>
      </c>
      <c r="O154" s="278">
        <f>IF(O$71=0,0,O$71/ISI!O$9*1000)</f>
        <v>0</v>
      </c>
      <c r="P154" s="278">
        <f>IF(P$71=0,0,P$71/ISI!P$9*1000)</f>
        <v>0</v>
      </c>
      <c r="Q154" s="278">
        <f>IF(Q$71=0,0,Q$71/ISI!Q$9*1000)</f>
        <v>0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0</v>
      </c>
      <c r="C155" s="278">
        <f>IF(C$72=0,0,C$72/ISI!C$9*1000)</f>
        <v>0</v>
      </c>
      <c r="D155" s="278">
        <f>IF(D$72=0,0,D$72/ISI!D$9*1000)</f>
        <v>0</v>
      </c>
      <c r="E155" s="278">
        <f>IF(E$72=0,0,E$72/ISI!E$9*1000)</f>
        <v>0</v>
      </c>
      <c r="F155" s="278">
        <f>IF(F$72=0,0,F$72/ISI!F$9*1000)</f>
        <v>0</v>
      </c>
      <c r="G155" s="278">
        <f>IF(G$72=0,0,G$72/ISI!G$9*1000)</f>
        <v>0</v>
      </c>
      <c r="H155" s="278">
        <f>IF(H$72=0,0,H$72/ISI!H$9*1000)</f>
        <v>0</v>
      </c>
      <c r="I155" s="278">
        <f>IF(I$72=0,0,I$72/ISI!I$9*1000)</f>
        <v>0</v>
      </c>
      <c r="J155" s="278">
        <f>IF(J$72=0,0,J$72/ISI!J$9*1000)</f>
        <v>0</v>
      </c>
      <c r="K155" s="278">
        <f>IF(K$72=0,0,K$72/ISI!K$9*1000)</f>
        <v>0</v>
      </c>
      <c r="L155" s="278">
        <f>IF(L$72=0,0,L$72/ISI!L$9*1000)</f>
        <v>0</v>
      </c>
      <c r="M155" s="278">
        <f>IF(M$72=0,0,M$72/ISI!M$9*1000)</f>
        <v>0</v>
      </c>
      <c r="N155" s="278">
        <f>IF(N$72=0,0,N$72/ISI!N$9*1000)</f>
        <v>0</v>
      </c>
      <c r="O155" s="278">
        <f>IF(O$72=0,0,O$72/ISI!O$9*1000)</f>
        <v>0</v>
      </c>
      <c r="P155" s="278">
        <f>IF(P$72=0,0,P$72/ISI!P$9*1000)</f>
        <v>0</v>
      </c>
      <c r="Q155" s="278">
        <f>IF(Q$72=0,0,Q$72/ISI!Q$9*1000)</f>
        <v>0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0</v>
      </c>
      <c r="C156" s="279">
        <f>IF(C$79=0,0,C$79/ISI!C$9*1000)</f>
        <v>0</v>
      </c>
      <c r="D156" s="279">
        <f>IF(D$79=0,0,D$79/ISI!D$9*1000)</f>
        <v>0</v>
      </c>
      <c r="E156" s="279">
        <f>IF(E$79=0,0,E$79/ISI!E$9*1000)</f>
        <v>0</v>
      </c>
      <c r="F156" s="279">
        <f>IF(F$79=0,0,F$79/ISI!F$9*1000)</f>
        <v>0</v>
      </c>
      <c r="G156" s="279">
        <f>IF(G$79=0,0,G$79/ISI!G$9*1000)</f>
        <v>0</v>
      </c>
      <c r="H156" s="279">
        <f>IF(H$79=0,0,H$79/ISI!H$9*1000)</f>
        <v>0</v>
      </c>
      <c r="I156" s="279">
        <f>IF(I$79=0,0,I$79/ISI!I$9*1000)</f>
        <v>0</v>
      </c>
      <c r="J156" s="279">
        <f>IF(J$79=0,0,J$79/ISI!J$9*1000)</f>
        <v>0</v>
      </c>
      <c r="K156" s="279">
        <f>IF(K$79=0,0,K$79/ISI!K$9*1000)</f>
        <v>0</v>
      </c>
      <c r="L156" s="279">
        <f>IF(L$79=0,0,L$79/ISI!L$9*1000)</f>
        <v>0</v>
      </c>
      <c r="M156" s="279">
        <f>IF(M$79=0,0,M$79/ISI!M$9*1000)</f>
        <v>0</v>
      </c>
      <c r="N156" s="279">
        <f>IF(N$79=0,0,N$79/ISI!N$9*1000)</f>
        <v>0</v>
      </c>
      <c r="O156" s="279">
        <f>IF(O$79=0,0,O$79/ISI!O$9*1000)</f>
        <v>0</v>
      </c>
      <c r="P156" s="279">
        <f>IF(P$79=0,0,P$79/ISI!P$9*1000)</f>
        <v>0</v>
      </c>
      <c r="Q156" s="279">
        <f>IF(Q$79=0,0,Q$79/ISI!Q$9*1000)</f>
        <v>0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</v>
      </c>
      <c r="C147" s="274">
        <f>IF(C$54=0,0,C$54/ISI_fec!C$54)</f>
        <v>0</v>
      </c>
      <c r="D147" s="274">
        <f>IF(D$54=0,0,D$54/ISI_fec!D$54)</f>
        <v>0</v>
      </c>
      <c r="E147" s="274">
        <f>IF(E$54=0,0,E$54/ISI_fec!E$54)</f>
        <v>0</v>
      </c>
      <c r="F147" s="274">
        <f>IF(F$54=0,0,F$54/ISI_fec!F$54)</f>
        <v>0</v>
      </c>
      <c r="G147" s="274">
        <f>IF(G$54=0,0,G$54/ISI_fec!G$54)</f>
        <v>0</v>
      </c>
      <c r="H147" s="274">
        <f>IF(H$54=0,0,H$54/ISI_fec!H$54)</f>
        <v>0</v>
      </c>
      <c r="I147" s="274">
        <f>IF(I$54=0,0,I$54/ISI_fec!I$54)</f>
        <v>0</v>
      </c>
      <c r="J147" s="274">
        <f>IF(J$54=0,0,J$54/ISI_fec!J$54)</f>
        <v>0</v>
      </c>
      <c r="K147" s="274">
        <f>IF(K$54=0,0,K$54/ISI_fec!K$54)</f>
        <v>0</v>
      </c>
      <c r="L147" s="274">
        <f>IF(L$54=0,0,L$54/ISI_fec!L$54)</f>
        <v>0</v>
      </c>
      <c r="M147" s="274">
        <f>IF(M$54=0,0,M$54/ISI_fec!M$54)</f>
        <v>0</v>
      </c>
      <c r="N147" s="274">
        <f>IF(N$54=0,0,N$54/ISI_fec!N$54)</f>
        <v>0</v>
      </c>
      <c r="O147" s="274">
        <f>IF(O$54=0,0,O$54/ISI_fec!O$54)</f>
        <v>0</v>
      </c>
      <c r="P147" s="274">
        <f>IF(P$54=0,0,P$54/ISI_fec!P$54)</f>
        <v>0</v>
      </c>
      <c r="Q147" s="274">
        <f>IF(Q$54=0,0,Q$54/ISI_fec!Q$54)</f>
        <v>0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0</v>
      </c>
      <c r="C54" s="225">
        <f t="shared" si="2"/>
        <v>0</v>
      </c>
      <c r="D54" s="225">
        <f t="shared" si="2"/>
        <v>0</v>
      </c>
      <c r="E54" s="225">
        <f t="shared" si="2"/>
        <v>0</v>
      </c>
      <c r="F54" s="225">
        <f t="shared" si="2"/>
        <v>0</v>
      </c>
      <c r="G54" s="225">
        <f t="shared" si="2"/>
        <v>0</v>
      </c>
      <c r="H54" s="225">
        <f t="shared" si="2"/>
        <v>0</v>
      </c>
      <c r="I54" s="225">
        <f t="shared" si="2"/>
        <v>0</v>
      </c>
      <c r="J54" s="225">
        <f t="shared" si="2"/>
        <v>0</v>
      </c>
      <c r="K54" s="225">
        <f t="shared" si="2"/>
        <v>0</v>
      </c>
      <c r="L54" s="225">
        <f t="shared" si="2"/>
        <v>0</v>
      </c>
      <c r="M54" s="225">
        <f t="shared" si="2"/>
        <v>0</v>
      </c>
      <c r="N54" s="225">
        <f t="shared" si="2"/>
        <v>0</v>
      </c>
      <c r="O54" s="225">
        <f t="shared" si="2"/>
        <v>0</v>
      </c>
      <c r="P54" s="225">
        <f t="shared" si="2"/>
        <v>0</v>
      </c>
      <c r="Q54" s="225">
        <f t="shared" si="2"/>
        <v>0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0</v>
      </c>
      <c r="C79" s="263">
        <f t="shared" si="3"/>
        <v>0</v>
      </c>
      <c r="D79" s="263">
        <f t="shared" si="3"/>
        <v>0</v>
      </c>
      <c r="E79" s="263">
        <f t="shared" si="3"/>
        <v>0</v>
      </c>
      <c r="F79" s="263">
        <f t="shared" si="3"/>
        <v>0</v>
      </c>
      <c r="G79" s="263">
        <f t="shared" si="3"/>
        <v>0</v>
      </c>
      <c r="H79" s="263">
        <f t="shared" si="3"/>
        <v>0</v>
      </c>
      <c r="I79" s="263">
        <f t="shared" si="3"/>
        <v>0</v>
      </c>
      <c r="J79" s="263">
        <f t="shared" si="3"/>
        <v>0</v>
      </c>
      <c r="K79" s="263">
        <f t="shared" si="3"/>
        <v>0</v>
      </c>
      <c r="L79" s="263">
        <f t="shared" si="3"/>
        <v>0</v>
      </c>
      <c r="M79" s="263">
        <f t="shared" si="3"/>
        <v>0</v>
      </c>
      <c r="N79" s="263">
        <f t="shared" si="3"/>
        <v>0</v>
      </c>
      <c r="O79" s="263">
        <f t="shared" si="3"/>
        <v>0</v>
      </c>
      <c r="P79" s="263">
        <f t="shared" si="3"/>
        <v>0</v>
      </c>
      <c r="Q79" s="263">
        <f t="shared" si="3"/>
        <v>0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0</v>
      </c>
      <c r="C96" s="281">
        <v>0</v>
      </c>
      <c r="D96" s="281">
        <v>0</v>
      </c>
      <c r="E96" s="281">
        <v>0</v>
      </c>
      <c r="F96" s="281">
        <v>0</v>
      </c>
      <c r="G96" s="281">
        <v>0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</v>
      </c>
      <c r="C117" s="234">
        <f t="shared" si="20"/>
        <v>0</v>
      </c>
      <c r="D117" s="234">
        <f t="shared" si="20"/>
        <v>0</v>
      </c>
      <c r="E117" s="234">
        <f t="shared" si="20"/>
        <v>0</v>
      </c>
      <c r="F117" s="234">
        <f t="shared" si="20"/>
        <v>0</v>
      </c>
      <c r="G117" s="234">
        <f t="shared" si="20"/>
        <v>0</v>
      </c>
      <c r="H117" s="234">
        <f t="shared" si="20"/>
        <v>0</v>
      </c>
      <c r="I117" s="234">
        <f t="shared" si="20"/>
        <v>0</v>
      </c>
      <c r="J117" s="234">
        <f t="shared" si="20"/>
        <v>0</v>
      </c>
      <c r="K117" s="234">
        <f t="shared" si="20"/>
        <v>0</v>
      </c>
      <c r="L117" s="234">
        <f t="shared" si="20"/>
        <v>0</v>
      </c>
      <c r="M117" s="234">
        <f t="shared" si="20"/>
        <v>0</v>
      </c>
      <c r="N117" s="234">
        <f t="shared" si="20"/>
        <v>0</v>
      </c>
      <c r="O117" s="234">
        <f t="shared" si="20"/>
        <v>0</v>
      </c>
      <c r="P117" s="234">
        <f t="shared" si="20"/>
        <v>0</v>
      </c>
      <c r="Q117" s="234">
        <f t="shared" si="20"/>
        <v>0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0</v>
      </c>
      <c r="C122" s="270">
        <f t="shared" si="25"/>
        <v>0</v>
      </c>
      <c r="D122" s="270">
        <f t="shared" si="25"/>
        <v>0</v>
      </c>
      <c r="E122" s="270">
        <f t="shared" si="25"/>
        <v>0</v>
      </c>
      <c r="F122" s="270">
        <f t="shared" si="25"/>
        <v>0</v>
      </c>
      <c r="G122" s="270">
        <f t="shared" si="25"/>
        <v>0</v>
      </c>
      <c r="H122" s="270">
        <f t="shared" si="25"/>
        <v>0</v>
      </c>
      <c r="I122" s="270">
        <f t="shared" si="25"/>
        <v>0</v>
      </c>
      <c r="J122" s="270">
        <f t="shared" si="25"/>
        <v>0</v>
      </c>
      <c r="K122" s="270">
        <f t="shared" si="25"/>
        <v>0</v>
      </c>
      <c r="L122" s="270">
        <f t="shared" si="25"/>
        <v>0</v>
      </c>
      <c r="M122" s="270">
        <f t="shared" si="25"/>
        <v>0</v>
      </c>
      <c r="N122" s="270">
        <f t="shared" si="25"/>
        <v>0</v>
      </c>
      <c r="O122" s="270">
        <f t="shared" si="25"/>
        <v>0</v>
      </c>
      <c r="P122" s="270">
        <f t="shared" si="25"/>
        <v>0</v>
      </c>
      <c r="Q122" s="270">
        <f t="shared" si="25"/>
        <v>0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</v>
      </c>
      <c r="C123" s="271">
        <f t="shared" si="26"/>
        <v>0</v>
      </c>
      <c r="D123" s="271">
        <f t="shared" si="26"/>
        <v>0</v>
      </c>
      <c r="E123" s="271">
        <f t="shared" si="26"/>
        <v>0</v>
      </c>
      <c r="F123" s="271">
        <f t="shared" si="26"/>
        <v>0</v>
      </c>
      <c r="G123" s="271">
        <f t="shared" si="26"/>
        <v>0</v>
      </c>
      <c r="H123" s="271">
        <f t="shared" si="26"/>
        <v>0</v>
      </c>
      <c r="I123" s="271">
        <f t="shared" si="26"/>
        <v>0</v>
      </c>
      <c r="J123" s="271">
        <f t="shared" si="26"/>
        <v>0</v>
      </c>
      <c r="K123" s="271">
        <f t="shared" si="26"/>
        <v>0</v>
      </c>
      <c r="L123" s="271">
        <f t="shared" si="26"/>
        <v>0</v>
      </c>
      <c r="M123" s="271">
        <f t="shared" si="26"/>
        <v>0</v>
      </c>
      <c r="N123" s="271">
        <f t="shared" si="26"/>
        <v>0</v>
      </c>
      <c r="O123" s="271">
        <f t="shared" si="26"/>
        <v>0</v>
      </c>
      <c r="P123" s="271">
        <f t="shared" si="26"/>
        <v>0</v>
      </c>
      <c r="Q123" s="271">
        <f t="shared" si="26"/>
        <v>0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</v>
      </c>
      <c r="C125" s="271">
        <f t="shared" si="28"/>
        <v>0</v>
      </c>
      <c r="D125" s="271">
        <f t="shared" si="28"/>
        <v>0</v>
      </c>
      <c r="E125" s="271">
        <f t="shared" si="28"/>
        <v>0</v>
      </c>
      <c r="F125" s="271">
        <f t="shared" si="28"/>
        <v>0</v>
      </c>
      <c r="G125" s="271">
        <f t="shared" si="28"/>
        <v>0</v>
      </c>
      <c r="H125" s="271">
        <f t="shared" si="28"/>
        <v>0</v>
      </c>
      <c r="I125" s="271">
        <f t="shared" si="28"/>
        <v>0</v>
      </c>
      <c r="J125" s="271">
        <f t="shared" si="28"/>
        <v>0</v>
      </c>
      <c r="K125" s="271">
        <f t="shared" si="28"/>
        <v>0</v>
      </c>
      <c r="L125" s="271">
        <f t="shared" si="28"/>
        <v>0</v>
      </c>
      <c r="M125" s="271">
        <f t="shared" si="28"/>
        <v>0</v>
      </c>
      <c r="N125" s="271">
        <f t="shared" si="28"/>
        <v>0</v>
      </c>
      <c r="O125" s="271">
        <f t="shared" si="28"/>
        <v>0</v>
      </c>
      <c r="P125" s="271">
        <f t="shared" si="28"/>
        <v>0</v>
      </c>
      <c r="Q125" s="271">
        <f t="shared" si="28"/>
        <v>0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</v>
      </c>
      <c r="C126" s="272">
        <f t="shared" si="29"/>
        <v>0</v>
      </c>
      <c r="D126" s="272">
        <f t="shared" si="29"/>
        <v>0</v>
      </c>
      <c r="E126" s="272">
        <f t="shared" si="29"/>
        <v>0</v>
      </c>
      <c r="F126" s="272">
        <f t="shared" si="29"/>
        <v>0</v>
      </c>
      <c r="G126" s="272">
        <f t="shared" si="29"/>
        <v>0</v>
      </c>
      <c r="H126" s="272">
        <f t="shared" si="29"/>
        <v>0</v>
      </c>
      <c r="I126" s="272">
        <f t="shared" si="29"/>
        <v>0</v>
      </c>
      <c r="J126" s="272">
        <f t="shared" si="29"/>
        <v>0</v>
      </c>
      <c r="K126" s="272">
        <f t="shared" si="29"/>
        <v>0</v>
      </c>
      <c r="L126" s="272">
        <f t="shared" si="29"/>
        <v>0</v>
      </c>
      <c r="M126" s="272">
        <f t="shared" si="29"/>
        <v>0</v>
      </c>
      <c r="N126" s="272">
        <f t="shared" si="29"/>
        <v>0</v>
      </c>
      <c r="O126" s="272">
        <f t="shared" si="29"/>
        <v>0</v>
      </c>
      <c r="P126" s="272">
        <f t="shared" si="29"/>
        <v>0</v>
      </c>
      <c r="Q126" s="272">
        <f t="shared" si="29"/>
        <v>0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</v>
      </c>
      <c r="C128" s="271">
        <f t="shared" si="31"/>
        <v>0</v>
      </c>
      <c r="D128" s="271">
        <f t="shared" si="31"/>
        <v>0</v>
      </c>
      <c r="E128" s="271">
        <f t="shared" si="31"/>
        <v>0</v>
      </c>
      <c r="F128" s="271">
        <f t="shared" si="31"/>
        <v>0</v>
      </c>
      <c r="G128" s="271">
        <f t="shared" si="31"/>
        <v>0</v>
      </c>
      <c r="H128" s="271">
        <f t="shared" si="31"/>
        <v>0</v>
      </c>
      <c r="I128" s="271">
        <f t="shared" si="31"/>
        <v>0</v>
      </c>
      <c r="J128" s="271">
        <f t="shared" si="31"/>
        <v>0</v>
      </c>
      <c r="K128" s="271">
        <f t="shared" si="31"/>
        <v>0</v>
      </c>
      <c r="L128" s="271">
        <f t="shared" si="31"/>
        <v>0</v>
      </c>
      <c r="M128" s="271">
        <f t="shared" si="31"/>
        <v>0</v>
      </c>
      <c r="N128" s="271">
        <f t="shared" si="31"/>
        <v>0</v>
      </c>
      <c r="O128" s="271">
        <f t="shared" si="31"/>
        <v>0</v>
      </c>
      <c r="P128" s="271">
        <f t="shared" si="31"/>
        <v>0</v>
      </c>
      <c r="Q128" s="271">
        <f t="shared" si="31"/>
        <v>0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</v>
      </c>
      <c r="C129" s="272">
        <f t="shared" si="32"/>
        <v>0</v>
      </c>
      <c r="D129" s="272">
        <f t="shared" si="32"/>
        <v>0</v>
      </c>
      <c r="E129" s="272">
        <f t="shared" si="32"/>
        <v>0</v>
      </c>
      <c r="F129" s="272">
        <f t="shared" si="32"/>
        <v>0</v>
      </c>
      <c r="G129" s="272">
        <f t="shared" si="32"/>
        <v>0</v>
      </c>
      <c r="H129" s="272">
        <f t="shared" si="32"/>
        <v>0</v>
      </c>
      <c r="I129" s="272">
        <f t="shared" si="32"/>
        <v>0</v>
      </c>
      <c r="J129" s="272">
        <f t="shared" si="32"/>
        <v>0</v>
      </c>
      <c r="K129" s="272">
        <f t="shared" si="32"/>
        <v>0</v>
      </c>
      <c r="L129" s="272">
        <f t="shared" si="32"/>
        <v>0</v>
      </c>
      <c r="M129" s="272">
        <f t="shared" si="32"/>
        <v>0</v>
      </c>
      <c r="N129" s="272">
        <f t="shared" si="32"/>
        <v>0</v>
      </c>
      <c r="O129" s="272">
        <f t="shared" si="32"/>
        <v>0</v>
      </c>
      <c r="P129" s="272">
        <f t="shared" si="32"/>
        <v>0</v>
      </c>
      <c r="Q129" s="272">
        <f t="shared" si="32"/>
        <v>0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</v>
      </c>
      <c r="C130" s="272">
        <f t="shared" si="33"/>
        <v>0</v>
      </c>
      <c r="D130" s="272">
        <f t="shared" si="33"/>
        <v>0</v>
      </c>
      <c r="E130" s="272">
        <f t="shared" si="33"/>
        <v>0</v>
      </c>
      <c r="F130" s="272">
        <f t="shared" si="33"/>
        <v>0</v>
      </c>
      <c r="G130" s="272">
        <f t="shared" si="33"/>
        <v>0</v>
      </c>
      <c r="H130" s="272">
        <f t="shared" si="33"/>
        <v>0</v>
      </c>
      <c r="I130" s="272">
        <f t="shared" si="33"/>
        <v>0</v>
      </c>
      <c r="J130" s="272">
        <f t="shared" si="33"/>
        <v>0</v>
      </c>
      <c r="K130" s="272">
        <f t="shared" si="33"/>
        <v>0</v>
      </c>
      <c r="L130" s="272">
        <f t="shared" si="33"/>
        <v>0</v>
      </c>
      <c r="M130" s="272">
        <f t="shared" si="33"/>
        <v>0</v>
      </c>
      <c r="N130" s="272">
        <f t="shared" si="33"/>
        <v>0</v>
      </c>
      <c r="O130" s="272">
        <f t="shared" si="33"/>
        <v>0</v>
      </c>
      <c r="P130" s="272">
        <f t="shared" si="33"/>
        <v>0</v>
      </c>
      <c r="Q130" s="272">
        <f t="shared" si="33"/>
        <v>0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</v>
      </c>
      <c r="C132" s="283">
        <f t="shared" si="35"/>
        <v>0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</v>
      </c>
      <c r="C147" s="274">
        <f>IF(C$54=0,0,(C$54-C$96)/ISI_fec!C$54)</f>
        <v>0</v>
      </c>
      <c r="D147" s="274">
        <f>IF(D$54=0,0,(D$54-D$96)/ISI_fec!D$54)</f>
        <v>0</v>
      </c>
      <c r="E147" s="274">
        <f>IF(E$54=0,0,(E$54-E$96)/ISI_fec!E$54)</f>
        <v>0</v>
      </c>
      <c r="F147" s="274">
        <f>IF(F$54=0,0,(F$54-F$96)/ISI_fec!F$54)</f>
        <v>0</v>
      </c>
      <c r="G147" s="274">
        <f>IF(G$54=0,0,(G$54-G$96)/ISI_fec!G$54)</f>
        <v>0</v>
      </c>
      <c r="H147" s="274">
        <f>IF(H$54=0,0,(H$54-H$96)/ISI_fec!H$54)</f>
        <v>0</v>
      </c>
      <c r="I147" s="274">
        <f>IF(I$54=0,0,(I$54-I$96)/ISI_fec!I$54)</f>
        <v>0</v>
      </c>
      <c r="J147" s="274">
        <f>IF(J$54=0,0,(J$54-J$96)/ISI_fec!J$54)</f>
        <v>0</v>
      </c>
      <c r="K147" s="274">
        <f>IF(K$54=0,0,(K$54-K$96)/ISI_fec!K$54)</f>
        <v>0</v>
      </c>
      <c r="L147" s="274">
        <f>IF(L$54=0,0,(L$54-L$96)/ISI_fec!L$54)</f>
        <v>0</v>
      </c>
      <c r="M147" s="274">
        <f>IF(M$54=0,0,(M$54-M$96)/ISI_fec!M$54)</f>
        <v>0</v>
      </c>
      <c r="N147" s="274">
        <f>IF(N$54=0,0,(N$54-N$96)/ISI_fec!N$54)</f>
        <v>0</v>
      </c>
      <c r="O147" s="274">
        <f>IF(O$54=0,0,(O$54-O$96)/ISI_fec!O$54)</f>
        <v>0</v>
      </c>
      <c r="P147" s="274">
        <f>IF(P$54=0,0,(P$54-P$96)/ISI_fec!P$54)</f>
        <v>0</v>
      </c>
      <c r="Q147" s="274">
        <f>IF(Q$54=0,0,(Q$54-Q$96)/ISI_fec!Q$54)</f>
        <v>0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201.25724065297521</v>
      </c>
      <c r="C3" s="205">
        <f t="shared" si="0"/>
        <v>175.78343480831614</v>
      </c>
      <c r="D3" s="205">
        <f t="shared" si="0"/>
        <v>184.70347396450614</v>
      </c>
      <c r="E3" s="205">
        <f t="shared" si="0"/>
        <v>194.64645377531099</v>
      </c>
      <c r="F3" s="205">
        <f t="shared" si="0"/>
        <v>238.19764768699108</v>
      </c>
      <c r="G3" s="205">
        <f t="shared" si="0"/>
        <v>283.77253814147025</v>
      </c>
      <c r="H3" s="205">
        <f t="shared" si="0"/>
        <v>378.15509310538039</v>
      </c>
      <c r="I3" s="205">
        <f t="shared" si="0"/>
        <v>550.70889894419304</v>
      </c>
      <c r="J3" s="205">
        <f t="shared" si="0"/>
        <v>652.7598992199446</v>
      </c>
      <c r="K3" s="205">
        <f t="shared" si="0"/>
        <v>431.17988657331415</v>
      </c>
      <c r="L3" s="205">
        <f t="shared" si="0"/>
        <v>539.08922818011717</v>
      </c>
      <c r="M3" s="205">
        <f t="shared" si="0"/>
        <v>679.29163036289776</v>
      </c>
      <c r="N3" s="205">
        <f t="shared" si="0"/>
        <v>659.36413010313049</v>
      </c>
      <c r="O3" s="205">
        <f t="shared" si="0"/>
        <v>496.70334074831163</v>
      </c>
      <c r="P3" s="205">
        <f t="shared" si="0"/>
        <v>503.45734611322558</v>
      </c>
      <c r="Q3" s="205">
        <f t="shared" si="0"/>
        <v>532.5</v>
      </c>
      <c r="R3" s="205">
        <f t="shared" si="0"/>
        <v>456.282753457583</v>
      </c>
      <c r="S3" s="205">
        <f t="shared" si="0"/>
        <v>501.09324271881417</v>
      </c>
      <c r="T3" s="205">
        <f t="shared" si="0"/>
        <v>563.70063851360612</v>
      </c>
      <c r="U3" s="205">
        <f t="shared" si="0"/>
        <v>592.81330605710218</v>
      </c>
      <c r="V3" s="205">
        <f t="shared" si="0"/>
        <v>790.50069127246638</v>
      </c>
      <c r="W3" s="205">
        <f t="shared" si="0"/>
        <v>1034.0202113301953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201.25724065297521</v>
      </c>
      <c r="C4" s="243">
        <f t="shared" si="1"/>
        <v>175.78343480831614</v>
      </c>
      <c r="D4" s="243">
        <f t="shared" si="1"/>
        <v>184.70347396450614</v>
      </c>
      <c r="E4" s="243">
        <f t="shared" si="1"/>
        <v>194.64645377531099</v>
      </c>
      <c r="F4" s="243">
        <f t="shared" si="1"/>
        <v>238.19764768699108</v>
      </c>
      <c r="G4" s="243">
        <f t="shared" si="1"/>
        <v>283.77253814147025</v>
      </c>
      <c r="H4" s="243">
        <f t="shared" si="1"/>
        <v>378.15509310538039</v>
      </c>
      <c r="I4" s="243">
        <f t="shared" si="1"/>
        <v>550.70889894419304</v>
      </c>
      <c r="J4" s="243">
        <f t="shared" si="1"/>
        <v>652.7598992199446</v>
      </c>
      <c r="K4" s="243">
        <f t="shared" si="1"/>
        <v>431.17988657331415</v>
      </c>
      <c r="L4" s="243">
        <f t="shared" si="1"/>
        <v>539.08922818011717</v>
      </c>
      <c r="M4" s="243">
        <f t="shared" si="1"/>
        <v>679.29163036289776</v>
      </c>
      <c r="N4" s="243">
        <f t="shared" si="1"/>
        <v>659.36413010313049</v>
      </c>
      <c r="O4" s="243">
        <f t="shared" si="1"/>
        <v>496.70334074831163</v>
      </c>
      <c r="P4" s="243">
        <f t="shared" si="1"/>
        <v>503.45734611322558</v>
      </c>
      <c r="Q4" s="243">
        <f t="shared" si="1"/>
        <v>532.5</v>
      </c>
      <c r="R4" s="243">
        <f t="shared" si="1"/>
        <v>456.282753457583</v>
      </c>
      <c r="S4" s="243">
        <f t="shared" si="1"/>
        <v>501.09324271881417</v>
      </c>
      <c r="T4" s="243">
        <f t="shared" si="1"/>
        <v>563.70063851360612</v>
      </c>
      <c r="U4" s="243">
        <f t="shared" si="1"/>
        <v>592.81330605710218</v>
      </c>
      <c r="V4" s="243">
        <f t="shared" si="1"/>
        <v>790.50069127246638</v>
      </c>
      <c r="W4" s="243">
        <f t="shared" si="1"/>
        <v>1034.0202113301953</v>
      </c>
      <c r="DA4" s="83"/>
    </row>
    <row r="5" spans="1:105" ht="12" customHeight="1" x14ac:dyDescent="0.25">
      <c r="A5" s="99" t="s">
        <v>57</v>
      </c>
      <c r="B5" s="284">
        <v>171.26277415791159</v>
      </c>
      <c r="C5" s="284">
        <v>160.0575595329411</v>
      </c>
      <c r="D5" s="284">
        <v>164.06832695203141</v>
      </c>
      <c r="E5" s="284">
        <v>168.42651613875231</v>
      </c>
      <c r="F5" s="284">
        <v>211.7255548072973</v>
      </c>
      <c r="G5" s="284">
        <v>256.77173658528483</v>
      </c>
      <c r="H5" s="284">
        <v>348.72098863589429</v>
      </c>
      <c r="I5" s="284">
        <v>526.03442989633004</v>
      </c>
      <c r="J5" s="284">
        <v>602.8458163545738</v>
      </c>
      <c r="K5" s="284">
        <v>354.26855716086823</v>
      </c>
      <c r="L5" s="284">
        <v>495.50168470458078</v>
      </c>
      <c r="M5" s="284">
        <v>633.28383069688471</v>
      </c>
      <c r="N5" s="284">
        <v>593.39745715109632</v>
      </c>
      <c r="O5" s="284">
        <v>373.29036052142732</v>
      </c>
      <c r="P5" s="284">
        <v>396.5323787959116</v>
      </c>
      <c r="Q5" s="284">
        <v>473.30178619034928</v>
      </c>
      <c r="R5" s="284">
        <v>405.18547223048711</v>
      </c>
      <c r="S5" s="284">
        <v>439.09313875436749</v>
      </c>
      <c r="T5" s="284">
        <v>509.41029387769692</v>
      </c>
      <c r="U5" s="284">
        <v>536.10605869349422</v>
      </c>
      <c r="V5" s="284">
        <v>730.03183717010302</v>
      </c>
      <c r="W5" s="284">
        <v>944.14563429244527</v>
      </c>
      <c r="DA5" s="94" t="s">
        <v>940</v>
      </c>
    </row>
    <row r="6" spans="1:105" ht="12" customHeight="1" x14ac:dyDescent="0.25">
      <c r="A6" s="99" t="s">
        <v>47</v>
      </c>
      <c r="B6" s="284">
        <v>29.99446649506362</v>
      </c>
      <c r="C6" s="284">
        <v>15.725875275375049</v>
      </c>
      <c r="D6" s="284">
        <v>20.635147012474729</v>
      </c>
      <c r="E6" s="284">
        <v>26.219937636558679</v>
      </c>
      <c r="F6" s="284">
        <v>26.472092879693779</v>
      </c>
      <c r="G6" s="284">
        <v>27.000801556185419</v>
      </c>
      <c r="H6" s="284">
        <v>29.434104469486101</v>
      </c>
      <c r="I6" s="284">
        <v>24.674469047862999</v>
      </c>
      <c r="J6" s="284">
        <v>49.914082865370801</v>
      </c>
      <c r="K6" s="284">
        <v>76.911329412445923</v>
      </c>
      <c r="L6" s="284">
        <v>43.587543475536343</v>
      </c>
      <c r="M6" s="284">
        <v>46.007799666013057</v>
      </c>
      <c r="N6" s="284">
        <v>65.966672952034173</v>
      </c>
      <c r="O6" s="284">
        <v>123.4129802268843</v>
      </c>
      <c r="P6" s="284">
        <v>106.924967317314</v>
      </c>
      <c r="Q6" s="284">
        <v>59.198213809650717</v>
      </c>
      <c r="R6" s="284">
        <v>51.097281227095891</v>
      </c>
      <c r="S6" s="284">
        <v>62.00010396444668</v>
      </c>
      <c r="T6" s="284">
        <v>54.290344635909257</v>
      </c>
      <c r="U6" s="284">
        <v>56.707247363607962</v>
      </c>
      <c r="V6" s="284">
        <v>60.468854102363373</v>
      </c>
      <c r="W6" s="284">
        <v>89.874577037749987</v>
      </c>
      <c r="DA6" s="94" t="s">
        <v>941</v>
      </c>
    </row>
    <row r="7" spans="1:105" ht="12" customHeight="1" x14ac:dyDescent="0.25">
      <c r="A7" s="49" t="s">
        <v>48</v>
      </c>
      <c r="B7" s="244">
        <v>0</v>
      </c>
      <c r="C7" s="244">
        <v>0</v>
      </c>
      <c r="D7" s="244">
        <v>0</v>
      </c>
      <c r="E7" s="244">
        <v>0</v>
      </c>
      <c r="F7" s="244">
        <v>0</v>
      </c>
      <c r="G7" s="244">
        <v>0</v>
      </c>
      <c r="H7" s="244">
        <v>0</v>
      </c>
      <c r="I7" s="244">
        <v>0</v>
      </c>
      <c r="J7" s="244">
        <v>0</v>
      </c>
      <c r="K7" s="244">
        <v>0</v>
      </c>
      <c r="L7" s="244">
        <v>0</v>
      </c>
      <c r="M7" s="244">
        <v>0</v>
      </c>
      <c r="N7" s="244">
        <v>0</v>
      </c>
      <c r="O7" s="244">
        <v>0</v>
      </c>
      <c r="P7" s="244">
        <v>0</v>
      </c>
      <c r="Q7" s="244">
        <v>0</v>
      </c>
      <c r="R7" s="244">
        <v>0</v>
      </c>
      <c r="S7" s="244">
        <v>0</v>
      </c>
      <c r="T7" s="244">
        <v>0</v>
      </c>
      <c r="U7" s="244">
        <v>0</v>
      </c>
      <c r="V7" s="244">
        <v>0</v>
      </c>
      <c r="W7" s="244">
        <v>0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336.79073440122329</v>
      </c>
      <c r="C10" s="243">
        <v>379.13764856418959</v>
      </c>
      <c r="D10" s="243">
        <v>392.43202760399811</v>
      </c>
      <c r="E10" s="243">
        <v>364.27454343934801</v>
      </c>
      <c r="F10" s="243">
        <v>425.22504518157729</v>
      </c>
      <c r="G10" s="243">
        <v>499.31923490344559</v>
      </c>
      <c r="H10" s="243">
        <v>590.07966568204108</v>
      </c>
      <c r="I10" s="243">
        <v>718.21946010431179</v>
      </c>
      <c r="J10" s="243">
        <v>758.03428409163814</v>
      </c>
      <c r="K10" s="243">
        <v>466.97128392480522</v>
      </c>
      <c r="L10" s="243">
        <v>634.92096493576571</v>
      </c>
      <c r="M10" s="243">
        <v>739.05318745817885</v>
      </c>
      <c r="N10" s="243">
        <v>786.60816018808862</v>
      </c>
      <c r="O10" s="243">
        <v>847.49848911838399</v>
      </c>
      <c r="P10" s="243">
        <v>721.03519954188232</v>
      </c>
      <c r="Q10" s="243">
        <v>867.85827408563773</v>
      </c>
      <c r="R10" s="243">
        <v>672.81943473400804</v>
      </c>
      <c r="S10" s="243">
        <v>785.8536170496966</v>
      </c>
      <c r="T10" s="243">
        <v>766.58683338343099</v>
      </c>
      <c r="U10" s="243">
        <v>811.20048285968846</v>
      </c>
      <c r="V10" s="243">
        <v>795.39511806886435</v>
      </c>
      <c r="W10" s="243">
        <v>780.04742350849563</v>
      </c>
      <c r="DA10" s="83" t="s">
        <v>944</v>
      </c>
    </row>
    <row r="11" spans="1:105" ht="12" customHeight="1" x14ac:dyDescent="0.25">
      <c r="A11" s="107" t="s">
        <v>945</v>
      </c>
      <c r="B11" s="284">
        <v>6.0774908590202443</v>
      </c>
      <c r="C11" s="284">
        <v>3.8819372055054631</v>
      </c>
      <c r="D11" s="284">
        <v>5.2956239723457186</v>
      </c>
      <c r="E11" s="284">
        <v>6.1706135349783287</v>
      </c>
      <c r="F11" s="284">
        <v>5.577122803876537</v>
      </c>
      <c r="G11" s="284">
        <v>5.8313600517769864</v>
      </c>
      <c r="H11" s="284">
        <v>5.1698738024754087</v>
      </c>
      <c r="I11" s="284">
        <v>3.212805228748044</v>
      </c>
      <c r="J11" s="284">
        <v>5.6290423139537706</v>
      </c>
      <c r="K11" s="284">
        <v>15.531136002977741</v>
      </c>
      <c r="L11" s="284">
        <v>6.1134571377397826</v>
      </c>
      <c r="M11" s="284">
        <v>5.6963013645479821</v>
      </c>
      <c r="N11" s="284">
        <v>9.0954594269797475</v>
      </c>
      <c r="O11" s="284">
        <v>42.045357944682372</v>
      </c>
      <c r="P11" s="284">
        <v>25.91800757085274</v>
      </c>
      <c r="Q11" s="284">
        <v>12.239846704917101</v>
      </c>
      <c r="R11" s="284">
        <v>12.2231651059766</v>
      </c>
      <c r="S11" s="284">
        <v>17.252442687608351</v>
      </c>
      <c r="T11" s="284">
        <v>13.02057930717516</v>
      </c>
      <c r="U11" s="284">
        <v>13.405174975526799</v>
      </c>
      <c r="V11" s="284">
        <v>9.3655006228520268</v>
      </c>
      <c r="W11" s="284">
        <v>10.37472080800744</v>
      </c>
      <c r="DA11" s="94" t="s">
        <v>946</v>
      </c>
    </row>
    <row r="12" spans="1:105" ht="12" customHeight="1" x14ac:dyDescent="0.25">
      <c r="A12" s="49" t="s">
        <v>947</v>
      </c>
      <c r="B12" s="244">
        <v>0</v>
      </c>
      <c r="C12" s="244">
        <v>0</v>
      </c>
      <c r="D12" s="244">
        <v>0</v>
      </c>
      <c r="E12" s="244">
        <v>0</v>
      </c>
      <c r="F12" s="244">
        <v>0</v>
      </c>
      <c r="G12" s="244">
        <v>0</v>
      </c>
      <c r="H12" s="244">
        <v>0</v>
      </c>
      <c r="I12" s="244">
        <v>0</v>
      </c>
      <c r="J12" s="244">
        <v>0</v>
      </c>
      <c r="K12" s="244">
        <v>0</v>
      </c>
      <c r="L12" s="244">
        <v>0</v>
      </c>
      <c r="M12" s="244">
        <v>0</v>
      </c>
      <c r="N12" s="244">
        <v>0</v>
      </c>
      <c r="O12" s="244">
        <v>0</v>
      </c>
      <c r="P12" s="244">
        <v>0</v>
      </c>
      <c r="Q12" s="244">
        <v>0</v>
      </c>
      <c r="R12" s="244">
        <v>0</v>
      </c>
      <c r="S12" s="244">
        <v>0</v>
      </c>
      <c r="T12" s="244">
        <v>0</v>
      </c>
      <c r="U12" s="244">
        <v>0</v>
      </c>
      <c r="V12" s="244">
        <v>0</v>
      </c>
      <c r="W12" s="244">
        <v>0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374.21192711247039</v>
      </c>
      <c r="C15" s="243">
        <v>408.55312066678192</v>
      </c>
      <c r="D15" s="243">
        <v>442.89431422109328</v>
      </c>
      <c r="E15" s="243">
        <v>442.89431422109328</v>
      </c>
      <c r="F15" s="243">
        <v>477.23550777540481</v>
      </c>
      <c r="G15" s="243">
        <v>545.91789488402776</v>
      </c>
      <c r="H15" s="243">
        <v>648.94147554696224</v>
      </c>
      <c r="I15" s="243">
        <v>786.30624976420813</v>
      </c>
      <c r="J15" s="243">
        <v>820.64744331851966</v>
      </c>
      <c r="K15" s="243">
        <v>786.30624976420813</v>
      </c>
      <c r="L15" s="243">
        <v>786.30624976420813</v>
      </c>
      <c r="M15" s="243">
        <v>786.30624976420813</v>
      </c>
      <c r="N15" s="243">
        <v>854.98863687283108</v>
      </c>
      <c r="O15" s="243">
        <v>923.67102398145403</v>
      </c>
      <c r="P15" s="243">
        <v>923.67102398145403</v>
      </c>
      <c r="Q15" s="243">
        <v>923.67102398145403</v>
      </c>
      <c r="R15" s="243">
        <v>923.67102398145403</v>
      </c>
      <c r="S15" s="243">
        <v>889.3298304271425</v>
      </c>
      <c r="T15" s="243">
        <v>889.3298304271425</v>
      </c>
      <c r="U15" s="243">
        <v>854.98863687283097</v>
      </c>
      <c r="V15" s="243">
        <v>854.98863687283097</v>
      </c>
      <c r="W15" s="243">
        <v>854.98863687283097</v>
      </c>
      <c r="DA15" s="83" t="s">
        <v>949</v>
      </c>
    </row>
    <row r="16" spans="1:105" ht="12" customHeight="1" x14ac:dyDescent="0.25">
      <c r="A16" s="107" t="s">
        <v>945</v>
      </c>
      <c r="B16" s="284">
        <v>6.7527676211336054</v>
      </c>
      <c r="C16" s="284">
        <v>6.0411237074856823</v>
      </c>
      <c r="D16" s="284">
        <v>6.0411237074856823</v>
      </c>
      <c r="E16" s="284">
        <v>6.7527676211336054</v>
      </c>
      <c r="F16" s="284">
        <v>6.7527676211336054</v>
      </c>
      <c r="G16" s="284">
        <v>6.7527676211336054</v>
      </c>
      <c r="H16" s="284">
        <v>6.7527676211336054</v>
      </c>
      <c r="I16" s="284">
        <v>6.7527676211336054</v>
      </c>
      <c r="J16" s="284">
        <v>6.0411237074856823</v>
      </c>
      <c r="K16" s="284">
        <v>16.715782412204511</v>
      </c>
      <c r="L16" s="284">
        <v>16.004138498556589</v>
      </c>
      <c r="M16" s="284">
        <v>16.004138498556589</v>
      </c>
      <c r="N16" s="284">
        <v>15.29249458490867</v>
      </c>
      <c r="O16" s="284">
        <v>44.469895044473482</v>
      </c>
      <c r="P16" s="284">
        <v>43.758251130825563</v>
      </c>
      <c r="Q16" s="284">
        <v>43.758251130825563</v>
      </c>
      <c r="R16" s="284">
        <v>43.046607217177637</v>
      </c>
      <c r="S16" s="284">
        <v>43.046607217177637</v>
      </c>
      <c r="T16" s="284">
        <v>42.334963303529719</v>
      </c>
      <c r="U16" s="284">
        <v>42.334963303529719</v>
      </c>
      <c r="V16" s="284">
        <v>41.6233193898818</v>
      </c>
      <c r="W16" s="284">
        <v>41.6233193898818</v>
      </c>
      <c r="DA16" s="94" t="s">
        <v>950</v>
      </c>
    </row>
    <row r="17" spans="1:105" ht="12" customHeight="1" x14ac:dyDescent="0.25">
      <c r="A17" s="49" t="s">
        <v>947</v>
      </c>
      <c r="B17" s="244">
        <v>0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>
        <v>0</v>
      </c>
      <c r="P17" s="244">
        <v>0</v>
      </c>
      <c r="Q17" s="244">
        <v>0</v>
      </c>
      <c r="R17" s="244">
        <v>0</v>
      </c>
      <c r="S17" s="244">
        <v>0</v>
      </c>
      <c r="T17" s="244">
        <v>0</v>
      </c>
      <c r="U17" s="244">
        <v>0</v>
      </c>
      <c r="V17" s="244">
        <v>0</v>
      </c>
      <c r="W17" s="244">
        <v>0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34.341193554311488</v>
      </c>
      <c r="D19" s="243">
        <v>68.682387108622976</v>
      </c>
      <c r="E19" s="243">
        <v>0</v>
      </c>
      <c r="F19" s="243">
        <v>68.682387108622976</v>
      </c>
      <c r="G19" s="243">
        <v>68.682387108622976</v>
      </c>
      <c r="H19" s="243">
        <v>137.36477421724601</v>
      </c>
      <c r="I19" s="243">
        <v>137.36477421724601</v>
      </c>
      <c r="J19" s="243">
        <v>68.682387108622976</v>
      </c>
      <c r="K19" s="243">
        <v>0</v>
      </c>
      <c r="L19" s="243">
        <v>0</v>
      </c>
      <c r="M19" s="243">
        <v>34.341193554311488</v>
      </c>
      <c r="N19" s="243">
        <v>68.682387108622976</v>
      </c>
      <c r="O19" s="243">
        <v>103.02358066293451</v>
      </c>
      <c r="P19" s="243">
        <v>0</v>
      </c>
      <c r="Q19" s="243">
        <v>34.341193554311488</v>
      </c>
      <c r="R19" s="243">
        <v>0</v>
      </c>
      <c r="S19" s="243">
        <v>0</v>
      </c>
      <c r="T19" s="243">
        <v>0</v>
      </c>
      <c r="U19" s="243">
        <v>0</v>
      </c>
      <c r="V19" s="243">
        <v>34.341193554311488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1.423287827295844</v>
      </c>
      <c r="F20" s="284">
        <v>0</v>
      </c>
      <c r="G20" s="284">
        <v>0.71164391364792223</v>
      </c>
      <c r="H20" s="284">
        <v>0</v>
      </c>
      <c r="I20" s="284">
        <v>0</v>
      </c>
      <c r="J20" s="284">
        <v>0</v>
      </c>
      <c r="K20" s="284">
        <v>10.67465870471883</v>
      </c>
      <c r="L20" s="284">
        <v>0</v>
      </c>
      <c r="M20" s="284">
        <v>0</v>
      </c>
      <c r="N20" s="284">
        <v>0</v>
      </c>
      <c r="O20" s="284">
        <v>29.177400459564812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34.341193554311644</v>
      </c>
      <c r="E23" s="243">
        <f t="shared" si="2"/>
        <v>0</v>
      </c>
      <c r="F23" s="243">
        <f t="shared" si="2"/>
        <v>34.341193554311417</v>
      </c>
      <c r="G23" s="243">
        <f t="shared" si="2"/>
        <v>0</v>
      </c>
      <c r="H23" s="243">
        <f t="shared" si="2"/>
        <v>34.341193554311531</v>
      </c>
      <c r="I23" s="243">
        <f t="shared" si="2"/>
        <v>0</v>
      </c>
      <c r="J23" s="243">
        <f t="shared" si="2"/>
        <v>34.341193554311417</v>
      </c>
      <c r="K23" s="243">
        <f t="shared" si="2"/>
        <v>34.341193554311531</v>
      </c>
      <c r="L23" s="243">
        <f t="shared" si="2"/>
        <v>0</v>
      </c>
      <c r="M23" s="243">
        <f t="shared" si="2"/>
        <v>34.341193554311531</v>
      </c>
      <c r="N23" s="243">
        <f t="shared" si="2"/>
        <v>0</v>
      </c>
      <c r="O23" s="243">
        <f t="shared" si="2"/>
        <v>34.341193554311531</v>
      </c>
      <c r="P23" s="243">
        <f t="shared" si="2"/>
        <v>0</v>
      </c>
      <c r="Q23" s="243">
        <f t="shared" si="2"/>
        <v>34.341193554311531</v>
      </c>
      <c r="R23" s="243">
        <f t="shared" si="2"/>
        <v>0</v>
      </c>
      <c r="S23" s="243">
        <f t="shared" si="2"/>
        <v>34.341193554311531</v>
      </c>
      <c r="T23" s="243">
        <f t="shared" si="2"/>
        <v>0</v>
      </c>
      <c r="U23" s="243">
        <f t="shared" si="2"/>
        <v>34.341193554311531</v>
      </c>
      <c r="V23" s="243">
        <f t="shared" si="2"/>
        <v>34.341193554311531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0.71164391364792312</v>
      </c>
      <c r="D24" s="284">
        <f t="shared" si="3"/>
        <v>0</v>
      </c>
      <c r="E24" s="284">
        <f t="shared" si="3"/>
        <v>0.71164391364792046</v>
      </c>
      <c r="F24" s="284">
        <f t="shared" si="3"/>
        <v>0</v>
      </c>
      <c r="G24" s="284">
        <f t="shared" si="3"/>
        <v>0.71164391364792223</v>
      </c>
      <c r="H24" s="284">
        <f t="shared" si="3"/>
        <v>0</v>
      </c>
      <c r="I24" s="284">
        <f t="shared" si="3"/>
        <v>0</v>
      </c>
      <c r="J24" s="284">
        <f t="shared" si="3"/>
        <v>0.71164391364792312</v>
      </c>
      <c r="K24" s="284">
        <f t="shared" si="3"/>
        <v>0</v>
      </c>
      <c r="L24" s="284">
        <f t="shared" si="3"/>
        <v>0.71164391364792223</v>
      </c>
      <c r="M24" s="284">
        <f t="shared" si="3"/>
        <v>0</v>
      </c>
      <c r="N24" s="284">
        <f t="shared" si="3"/>
        <v>0.71164391364791868</v>
      </c>
      <c r="O24" s="284">
        <f t="shared" si="3"/>
        <v>0</v>
      </c>
      <c r="P24" s="284">
        <f t="shared" si="3"/>
        <v>0.71164391364791868</v>
      </c>
      <c r="Q24" s="284">
        <f t="shared" si="3"/>
        <v>0</v>
      </c>
      <c r="R24" s="284">
        <f t="shared" si="3"/>
        <v>0.71164391364792579</v>
      </c>
      <c r="S24" s="284">
        <f t="shared" si="3"/>
        <v>0</v>
      </c>
      <c r="T24" s="284">
        <f t="shared" si="3"/>
        <v>0.71164391364791868</v>
      </c>
      <c r="U24" s="284">
        <f t="shared" si="3"/>
        <v>0</v>
      </c>
      <c r="V24" s="284">
        <f t="shared" si="3"/>
        <v>0.71164391364791868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0</v>
      </c>
      <c r="E25" s="244">
        <f t="shared" si="4"/>
        <v>0</v>
      </c>
      <c r="F25" s="244">
        <f t="shared" si="4"/>
        <v>0</v>
      </c>
      <c r="G25" s="244">
        <f t="shared" si="4"/>
        <v>0</v>
      </c>
      <c r="H25" s="244">
        <f t="shared" si="4"/>
        <v>0</v>
      </c>
      <c r="I25" s="244">
        <f t="shared" si="4"/>
        <v>0</v>
      </c>
      <c r="J25" s="244">
        <f t="shared" si="4"/>
        <v>0</v>
      </c>
      <c r="K25" s="244">
        <f t="shared" si="4"/>
        <v>0</v>
      </c>
      <c r="L25" s="244">
        <f t="shared" si="4"/>
        <v>0</v>
      </c>
      <c r="M25" s="244">
        <f t="shared" si="4"/>
        <v>0</v>
      </c>
      <c r="N25" s="244">
        <f t="shared" si="4"/>
        <v>0</v>
      </c>
      <c r="O25" s="244">
        <f t="shared" si="4"/>
        <v>0</v>
      </c>
      <c r="P25" s="244">
        <f t="shared" si="4"/>
        <v>0</v>
      </c>
      <c r="Q25" s="244">
        <f t="shared" si="4"/>
        <v>0</v>
      </c>
      <c r="R25" s="244">
        <f t="shared" si="4"/>
        <v>0</v>
      </c>
      <c r="S25" s="244">
        <f t="shared" si="4"/>
        <v>0</v>
      </c>
      <c r="T25" s="244">
        <f t="shared" si="4"/>
        <v>0</v>
      </c>
      <c r="U25" s="244">
        <f t="shared" si="4"/>
        <v>0</v>
      </c>
      <c r="V25" s="244">
        <f t="shared" si="4"/>
        <v>0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37.421192711247102</v>
      </c>
      <c r="C27" s="243">
        <f t="shared" si="5"/>
        <v>29.415472102592332</v>
      </c>
      <c r="D27" s="243">
        <f t="shared" si="5"/>
        <v>50.462286617095174</v>
      </c>
      <c r="E27" s="243">
        <f t="shared" si="5"/>
        <v>78.619770781745274</v>
      </c>
      <c r="F27" s="243">
        <f t="shared" si="5"/>
        <v>52.010462593827526</v>
      </c>
      <c r="G27" s="243">
        <f t="shared" si="5"/>
        <v>46.59865998058217</v>
      </c>
      <c r="H27" s="243">
        <f t="shared" si="5"/>
        <v>58.861809864921156</v>
      </c>
      <c r="I27" s="243">
        <f t="shared" si="5"/>
        <v>68.08678965989634</v>
      </c>
      <c r="J27" s="243">
        <f t="shared" si="5"/>
        <v>62.613159226881521</v>
      </c>
      <c r="K27" s="243">
        <f t="shared" si="5"/>
        <v>319.33496583940291</v>
      </c>
      <c r="L27" s="243">
        <f t="shared" si="5"/>
        <v>151.38528482844242</v>
      </c>
      <c r="M27" s="243">
        <f t="shared" si="5"/>
        <v>47.253062306029278</v>
      </c>
      <c r="N27" s="243">
        <f t="shared" si="5"/>
        <v>68.380476684742462</v>
      </c>
      <c r="O27" s="243">
        <f t="shared" si="5"/>
        <v>76.172534863070041</v>
      </c>
      <c r="P27" s="243">
        <f t="shared" si="5"/>
        <v>202.63582443957171</v>
      </c>
      <c r="Q27" s="243">
        <f t="shared" si="5"/>
        <v>55.812749895816296</v>
      </c>
      <c r="R27" s="243">
        <f t="shared" si="5"/>
        <v>250.85158924744599</v>
      </c>
      <c r="S27" s="243">
        <f t="shared" si="5"/>
        <v>103.4762133774459</v>
      </c>
      <c r="T27" s="243">
        <f t="shared" si="5"/>
        <v>122.74299704371151</v>
      </c>
      <c r="U27" s="243">
        <f t="shared" si="5"/>
        <v>43.788154013142503</v>
      </c>
      <c r="V27" s="243">
        <f t="shared" si="5"/>
        <v>59.593518803966617</v>
      </c>
      <c r="W27" s="243">
        <f t="shared" si="5"/>
        <v>74.94121336433534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0.67527676211336107</v>
      </c>
      <c r="C28" s="284">
        <f t="shared" si="6"/>
        <v>2.1591865019802192</v>
      </c>
      <c r="D28" s="284">
        <f t="shared" si="6"/>
        <v>0.7454997351399637</v>
      </c>
      <c r="E28" s="284">
        <f t="shared" si="6"/>
        <v>0.58215408615527675</v>
      </c>
      <c r="F28" s="284">
        <f t="shared" si="6"/>
        <v>1.1756448172570684</v>
      </c>
      <c r="G28" s="284">
        <f t="shared" si="6"/>
        <v>0.92140756935661905</v>
      </c>
      <c r="H28" s="284">
        <f t="shared" si="6"/>
        <v>1.5828938186581967</v>
      </c>
      <c r="I28" s="284">
        <f t="shared" si="6"/>
        <v>3.5399623923855614</v>
      </c>
      <c r="J28" s="284">
        <f t="shared" si="6"/>
        <v>0.41208139353191164</v>
      </c>
      <c r="K28" s="284">
        <f t="shared" si="6"/>
        <v>1.1846464092267706</v>
      </c>
      <c r="L28" s="284">
        <f t="shared" si="6"/>
        <v>9.8906813608168065</v>
      </c>
      <c r="M28" s="284">
        <f t="shared" si="6"/>
        <v>10.307837134008608</v>
      </c>
      <c r="N28" s="284">
        <f t="shared" si="6"/>
        <v>6.1970351579289229</v>
      </c>
      <c r="O28" s="284">
        <f t="shared" si="6"/>
        <v>2.4245370997911095</v>
      </c>
      <c r="P28" s="284">
        <f t="shared" si="6"/>
        <v>17.840243559972823</v>
      </c>
      <c r="Q28" s="284">
        <f t="shared" si="6"/>
        <v>31.518404425908464</v>
      </c>
      <c r="R28" s="284">
        <f t="shared" si="6"/>
        <v>30.823442111201039</v>
      </c>
      <c r="S28" s="284">
        <f t="shared" si="6"/>
        <v>25.794164529569287</v>
      </c>
      <c r="T28" s="284">
        <f t="shared" si="6"/>
        <v>29.314383996354557</v>
      </c>
      <c r="U28" s="284">
        <f t="shared" si="6"/>
        <v>28.929788328002921</v>
      </c>
      <c r="V28" s="284">
        <f t="shared" si="6"/>
        <v>32.257818767029775</v>
      </c>
      <c r="W28" s="284">
        <f t="shared" si="6"/>
        <v>31.248598581874361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0</v>
      </c>
      <c r="C29" s="244">
        <f t="shared" si="7"/>
        <v>0</v>
      </c>
      <c r="D29" s="244">
        <f t="shared" si="7"/>
        <v>0</v>
      </c>
      <c r="E29" s="244">
        <f t="shared" si="7"/>
        <v>0</v>
      </c>
      <c r="F29" s="244">
        <f t="shared" si="7"/>
        <v>0</v>
      </c>
      <c r="G29" s="244">
        <f t="shared" si="7"/>
        <v>0</v>
      </c>
      <c r="H29" s="244">
        <f t="shared" si="7"/>
        <v>0</v>
      </c>
      <c r="I29" s="244">
        <f t="shared" si="7"/>
        <v>0</v>
      </c>
      <c r="J29" s="244">
        <f t="shared" si="7"/>
        <v>0</v>
      </c>
      <c r="K29" s="244">
        <f t="shared" si="7"/>
        <v>0</v>
      </c>
      <c r="L29" s="244">
        <f t="shared" si="7"/>
        <v>0</v>
      </c>
      <c r="M29" s="244">
        <f t="shared" si="7"/>
        <v>0</v>
      </c>
      <c r="N29" s="244">
        <f t="shared" si="7"/>
        <v>0</v>
      </c>
      <c r="O29" s="244">
        <f t="shared" si="7"/>
        <v>0</v>
      </c>
      <c r="P29" s="244">
        <f t="shared" si="7"/>
        <v>0</v>
      </c>
      <c r="Q29" s="244">
        <f t="shared" si="7"/>
        <v>0</v>
      </c>
      <c r="R29" s="244">
        <f t="shared" si="7"/>
        <v>0</v>
      </c>
      <c r="S29" s="244">
        <f t="shared" si="7"/>
        <v>0</v>
      </c>
      <c r="T29" s="244">
        <f t="shared" si="7"/>
        <v>0</v>
      </c>
      <c r="U29" s="244">
        <f t="shared" si="7"/>
        <v>0</v>
      </c>
      <c r="V29" s="244">
        <f t="shared" si="7"/>
        <v>0</v>
      </c>
      <c r="W29" s="244">
        <f t="shared" si="7"/>
        <v>0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161.00223559759249</v>
      </c>
      <c r="C32" s="212">
        <v>146.04325021496129</v>
      </c>
      <c r="D32" s="212">
        <v>169.10963026655199</v>
      </c>
      <c r="E32" s="212">
        <v>186.76749785038689</v>
      </c>
      <c r="F32" s="212">
        <v>202.2952708512467</v>
      </c>
      <c r="G32" s="212">
        <v>291.49948409286321</v>
      </c>
      <c r="H32" s="212">
        <v>310.06457437661209</v>
      </c>
      <c r="I32" s="212">
        <v>340.42992261392948</v>
      </c>
      <c r="J32" s="212">
        <v>328.83387790197759</v>
      </c>
      <c r="K32" s="212">
        <v>338.18718830610487</v>
      </c>
      <c r="L32" s="212">
        <v>348.96758383490982</v>
      </c>
      <c r="M32" s="212">
        <v>390.24075666380043</v>
      </c>
      <c r="N32" s="212">
        <v>413.48091143594161</v>
      </c>
      <c r="O32" s="212">
        <v>362.44428202923478</v>
      </c>
      <c r="P32" s="212">
        <v>397.13671539122947</v>
      </c>
      <c r="Q32" s="212">
        <v>358.21263972484951</v>
      </c>
      <c r="R32" s="212">
        <v>339.59234737747198</v>
      </c>
      <c r="S32" s="212">
        <v>418.2436801375751</v>
      </c>
      <c r="T32" s="212">
        <v>411.77968119160317</v>
      </c>
      <c r="U32" s="212">
        <v>417.68594263353492</v>
      </c>
      <c r="V32" s="212">
        <v>338.08238803256381</v>
      </c>
      <c r="W32" s="212">
        <v>368.6808215043601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0.54230438521066204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6.0017196904557167E-2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2.9315563198624242</v>
      </c>
      <c r="C34" s="206">
        <f t="shared" si="8"/>
        <v>2.9315563198624242</v>
      </c>
      <c r="D34" s="206">
        <f t="shared" si="8"/>
        <v>0.95494411006018909</v>
      </c>
      <c r="E34" s="206">
        <f t="shared" si="8"/>
        <v>0.95494411006018909</v>
      </c>
      <c r="F34" s="206">
        <f t="shared" si="8"/>
        <v>0</v>
      </c>
      <c r="G34" s="206">
        <f t="shared" si="8"/>
        <v>0</v>
      </c>
      <c r="H34" s="206">
        <f t="shared" si="8"/>
        <v>0.95494411006018909</v>
      </c>
      <c r="I34" s="206">
        <f t="shared" si="8"/>
        <v>1.108684436801376</v>
      </c>
      <c r="J34" s="206">
        <f t="shared" si="8"/>
        <v>1.108684436801376</v>
      </c>
      <c r="K34" s="206">
        <f t="shared" si="8"/>
        <v>1.108684436801376</v>
      </c>
      <c r="L34" s="206">
        <f t="shared" si="8"/>
        <v>0.94987102321582118</v>
      </c>
      <c r="M34" s="206">
        <f t="shared" si="8"/>
        <v>0</v>
      </c>
      <c r="N34" s="206">
        <f t="shared" si="8"/>
        <v>1.108684436801376</v>
      </c>
      <c r="O34" s="206">
        <f t="shared" si="8"/>
        <v>1.108684436801376</v>
      </c>
      <c r="P34" s="206">
        <f t="shared" si="8"/>
        <v>1.108684436801376</v>
      </c>
      <c r="Q34" s="206">
        <f t="shared" si="8"/>
        <v>1.092691315563199</v>
      </c>
      <c r="R34" s="206">
        <f t="shared" si="8"/>
        <v>1.092691315563199</v>
      </c>
      <c r="S34" s="206">
        <f t="shared" si="8"/>
        <v>0.98435081685296644</v>
      </c>
      <c r="T34" s="206">
        <f t="shared" si="8"/>
        <v>1.0858985382631126</v>
      </c>
      <c r="U34" s="206">
        <f t="shared" si="8"/>
        <v>1.4136715391229582</v>
      </c>
      <c r="V34" s="206">
        <f t="shared" si="8"/>
        <v>1.5173688736027511</v>
      </c>
      <c r="W34" s="206">
        <f t="shared" si="8"/>
        <v>1.8454858125537401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1.108684436801376</v>
      </c>
      <c r="J36" s="206">
        <v>1.108684436801376</v>
      </c>
      <c r="K36" s="206">
        <v>1.108684436801376</v>
      </c>
      <c r="L36" s="206">
        <v>0</v>
      </c>
      <c r="M36" s="206">
        <v>0</v>
      </c>
      <c r="N36" s="206">
        <v>1.108684436801376</v>
      </c>
      <c r="O36" s="206">
        <v>1.108684436801376</v>
      </c>
      <c r="P36" s="206">
        <v>1.108684436801376</v>
      </c>
      <c r="Q36" s="206">
        <v>1.092691315563199</v>
      </c>
      <c r="R36" s="206">
        <v>1.092691315563199</v>
      </c>
      <c r="S36" s="206">
        <v>0.98435081685296644</v>
      </c>
      <c r="T36" s="206">
        <v>0.98349097162510746</v>
      </c>
      <c r="U36" s="206">
        <v>1.3112639724849531</v>
      </c>
      <c r="V36" s="206">
        <v>1.312381771281169</v>
      </c>
      <c r="W36" s="206">
        <v>1.640498710232158</v>
      </c>
      <c r="DA36" s="71" t="s">
        <v>958</v>
      </c>
    </row>
    <row r="37" spans="1:105" ht="12" customHeight="1" x14ac:dyDescent="0.25">
      <c r="A37" s="18" t="s">
        <v>69</v>
      </c>
      <c r="B37" s="206">
        <v>1.0217540842648321</v>
      </c>
      <c r="C37" s="206">
        <v>1.0217540842648321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0.1024075666380052</v>
      </c>
      <c r="U37" s="206">
        <v>0.1024075666380052</v>
      </c>
      <c r="V37" s="206">
        <v>0.2049871023215821</v>
      </c>
      <c r="W37" s="206">
        <v>0.2049871023215821</v>
      </c>
      <c r="DA37" s="71" t="s">
        <v>959</v>
      </c>
    </row>
    <row r="38" spans="1:105" ht="12" customHeight="1" x14ac:dyDescent="0.25">
      <c r="A38" s="18" t="s">
        <v>70</v>
      </c>
      <c r="B38" s="206">
        <v>1.9098022355975921</v>
      </c>
      <c r="C38" s="206">
        <v>1.9098022355975921</v>
      </c>
      <c r="D38" s="206">
        <v>0.95494411006018909</v>
      </c>
      <c r="E38" s="206">
        <v>0.95494411006018909</v>
      </c>
      <c r="F38" s="206">
        <v>0</v>
      </c>
      <c r="G38" s="206">
        <v>0</v>
      </c>
      <c r="H38" s="206">
        <v>0.95494411006018909</v>
      </c>
      <c r="I38" s="206">
        <v>0</v>
      </c>
      <c r="J38" s="206">
        <v>0</v>
      </c>
      <c r="K38" s="206">
        <v>0</v>
      </c>
      <c r="L38" s="206">
        <v>0.94987102321582118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4.6216680997420463</v>
      </c>
      <c r="C40" s="206">
        <f t="shared" si="9"/>
        <v>4.5571797076526224</v>
      </c>
      <c r="D40" s="206">
        <f t="shared" si="9"/>
        <v>5.9974204643164226</v>
      </c>
      <c r="E40" s="206">
        <f t="shared" si="9"/>
        <v>8.3834909716251076</v>
      </c>
      <c r="F40" s="206">
        <f t="shared" si="9"/>
        <v>44.217540842648319</v>
      </c>
      <c r="G40" s="206">
        <f t="shared" si="9"/>
        <v>118.7231298366294</v>
      </c>
      <c r="H40" s="206">
        <f t="shared" si="9"/>
        <v>125.49441100601889</v>
      </c>
      <c r="I40" s="206">
        <f t="shared" si="9"/>
        <v>120.8727429062769</v>
      </c>
      <c r="J40" s="206">
        <f t="shared" si="9"/>
        <v>122.18400687876181</v>
      </c>
      <c r="K40" s="206">
        <f t="shared" si="9"/>
        <v>136.62940670679279</v>
      </c>
      <c r="L40" s="206">
        <f t="shared" si="9"/>
        <v>130.88993981083411</v>
      </c>
      <c r="M40" s="206">
        <f t="shared" si="9"/>
        <v>138.52106620808249</v>
      </c>
      <c r="N40" s="206">
        <f t="shared" si="9"/>
        <v>159.02837489251931</v>
      </c>
      <c r="O40" s="206">
        <f t="shared" si="9"/>
        <v>122.65692175408429</v>
      </c>
      <c r="P40" s="206">
        <f t="shared" si="9"/>
        <v>134.5872742906277</v>
      </c>
      <c r="Q40" s="206">
        <f t="shared" si="9"/>
        <v>131.10490111779879</v>
      </c>
      <c r="R40" s="206">
        <f t="shared" si="9"/>
        <v>114.2089423903697</v>
      </c>
      <c r="S40" s="206">
        <f t="shared" si="9"/>
        <v>116.46749785038691</v>
      </c>
      <c r="T40" s="206">
        <f t="shared" si="9"/>
        <v>122.6560619088564</v>
      </c>
      <c r="U40" s="206">
        <f t="shared" si="9"/>
        <v>133.2141014617369</v>
      </c>
      <c r="V40" s="206">
        <f t="shared" si="9"/>
        <v>119.237747205503</v>
      </c>
      <c r="W40" s="206">
        <f t="shared" si="9"/>
        <v>119.4969045571797</v>
      </c>
      <c r="DA40" s="71"/>
    </row>
    <row r="41" spans="1:105" ht="12" customHeight="1" x14ac:dyDescent="0.25">
      <c r="A41" s="18" t="s">
        <v>72</v>
      </c>
      <c r="B41" s="206">
        <v>4.6216680997420463</v>
      </c>
      <c r="C41" s="206">
        <v>4.5571797076526224</v>
      </c>
      <c r="D41" s="206">
        <v>5.9974204643164226</v>
      </c>
      <c r="E41" s="206">
        <v>8.3834909716251076</v>
      </c>
      <c r="F41" s="206">
        <v>44.217540842648319</v>
      </c>
      <c r="G41" s="206">
        <v>118.7231298366294</v>
      </c>
      <c r="H41" s="206">
        <v>125.49441100601889</v>
      </c>
      <c r="I41" s="206">
        <v>120.8727429062769</v>
      </c>
      <c r="J41" s="206">
        <v>122.18400687876181</v>
      </c>
      <c r="K41" s="206">
        <v>136.62940670679279</v>
      </c>
      <c r="L41" s="206">
        <v>130.88993981083411</v>
      </c>
      <c r="M41" s="206">
        <v>138.52106620808249</v>
      </c>
      <c r="N41" s="206">
        <v>159.02837489251931</v>
      </c>
      <c r="O41" s="206">
        <v>122.65692175408429</v>
      </c>
      <c r="P41" s="206">
        <v>134.5872742906277</v>
      </c>
      <c r="Q41" s="206">
        <v>131.10490111779879</v>
      </c>
      <c r="R41" s="206">
        <v>114.2089423903697</v>
      </c>
      <c r="S41" s="206">
        <v>116.46749785038691</v>
      </c>
      <c r="T41" s="206">
        <v>122.6560619088564</v>
      </c>
      <c r="U41" s="206">
        <v>133.2141014617369</v>
      </c>
      <c r="V41" s="206">
        <v>119.237747205503</v>
      </c>
      <c r="W41" s="206">
        <v>119.4969045571797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4.7807394668959592E-2</v>
      </c>
      <c r="C43" s="206">
        <f t="shared" si="10"/>
        <v>2.3903697334479789E-2</v>
      </c>
      <c r="D43" s="206">
        <f t="shared" si="10"/>
        <v>2.3903697334479789E-2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4.7807394668959592E-2</v>
      </c>
      <c r="I43" s="206">
        <f t="shared" si="10"/>
        <v>0</v>
      </c>
      <c r="J43" s="206">
        <f t="shared" si="10"/>
        <v>0</v>
      </c>
      <c r="K43" s="206">
        <f t="shared" si="10"/>
        <v>4.7807394668959592E-2</v>
      </c>
      <c r="L43" s="206">
        <f t="shared" si="10"/>
        <v>2.2451418744625968</v>
      </c>
      <c r="M43" s="206">
        <f t="shared" si="10"/>
        <v>0.74041272570937233</v>
      </c>
      <c r="N43" s="206">
        <f t="shared" si="10"/>
        <v>1.146431642304385</v>
      </c>
      <c r="O43" s="206">
        <f t="shared" si="10"/>
        <v>1.5763542562338779</v>
      </c>
      <c r="P43" s="206">
        <f t="shared" si="10"/>
        <v>1.3136715391229581</v>
      </c>
      <c r="Q43" s="206">
        <f t="shared" si="10"/>
        <v>3.5826311263972479</v>
      </c>
      <c r="R43" s="206">
        <f t="shared" si="10"/>
        <v>4.8963886500429918</v>
      </c>
      <c r="S43" s="206">
        <f t="shared" si="10"/>
        <v>16.814703353396389</v>
      </c>
      <c r="T43" s="206">
        <f t="shared" si="10"/>
        <v>13.629552214819027</v>
      </c>
      <c r="U43" s="206">
        <f t="shared" si="10"/>
        <v>14.1215402259683</v>
      </c>
      <c r="V43" s="206">
        <f t="shared" si="10"/>
        <v>13.897435324051392</v>
      </c>
      <c r="W43" s="206">
        <f t="shared" si="10"/>
        <v>14.885034745976581</v>
      </c>
      <c r="DA43" s="71"/>
    </row>
    <row r="44" spans="1:105" ht="12" customHeight="1" x14ac:dyDescent="0.25">
      <c r="A44" s="18" t="s">
        <v>73</v>
      </c>
      <c r="B44" s="206">
        <v>4.7807394668959592E-2</v>
      </c>
      <c r="C44" s="206">
        <v>2.3903697334479789E-2</v>
      </c>
      <c r="D44" s="206">
        <v>2.3903697334479789E-2</v>
      </c>
      <c r="E44" s="206">
        <v>0</v>
      </c>
      <c r="F44" s="206">
        <v>0</v>
      </c>
      <c r="G44" s="206">
        <v>0</v>
      </c>
      <c r="H44" s="206">
        <v>4.7807394668959592E-2</v>
      </c>
      <c r="I44" s="206">
        <v>0</v>
      </c>
      <c r="J44" s="206">
        <v>0</v>
      </c>
      <c r="K44" s="206">
        <v>4.7807394668959592E-2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1.5763542562338779</v>
      </c>
      <c r="R44" s="206">
        <v>2.698968185726569</v>
      </c>
      <c r="S44" s="206">
        <v>14.49793637145314</v>
      </c>
      <c r="T44" s="206">
        <v>10.963026655202061</v>
      </c>
      <c r="U44" s="206">
        <v>10.771969045571799</v>
      </c>
      <c r="V44" s="206">
        <v>10.628632846087701</v>
      </c>
      <c r="W44" s="206">
        <v>10.84359415305245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2.2451418744625968</v>
      </c>
      <c r="M45" s="206">
        <v>0.74041272570937233</v>
      </c>
      <c r="N45" s="206">
        <v>1.146431642304385</v>
      </c>
      <c r="O45" s="206">
        <v>1.5763542562338779</v>
      </c>
      <c r="P45" s="206">
        <v>1.3136715391229581</v>
      </c>
      <c r="Q45" s="206">
        <v>2.00627687016337</v>
      </c>
      <c r="R45" s="206">
        <v>2.1974204643164228</v>
      </c>
      <c r="S45" s="206">
        <v>2.3167669819432501</v>
      </c>
      <c r="T45" s="206">
        <v>2.36457437661221</v>
      </c>
      <c r="U45" s="206">
        <v>3.0094582975064492</v>
      </c>
      <c r="V45" s="206">
        <v>2.9616509028374889</v>
      </c>
      <c r="W45" s="206">
        <v>3.3915735167669818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0.30195118300475471</v>
      </c>
      <c r="U49" s="206">
        <v>0.34011288289005109</v>
      </c>
      <c r="V49" s="206">
        <v>0.30715157512620128</v>
      </c>
      <c r="W49" s="206">
        <v>0.64986707615714789</v>
      </c>
      <c r="DA49" s="71" t="s">
        <v>969</v>
      </c>
    </row>
    <row r="50" spans="1:105" ht="12" customHeight="1" x14ac:dyDescent="0.25">
      <c r="A50" s="14" t="s">
        <v>79</v>
      </c>
      <c r="B50" s="206">
        <v>114.6221840068788</v>
      </c>
      <c r="C50" s="206">
        <v>99.83757523645744</v>
      </c>
      <c r="D50" s="206">
        <v>118.5392089423904</v>
      </c>
      <c r="E50" s="206">
        <v>130.05159071367149</v>
      </c>
      <c r="F50" s="206">
        <v>110.4423043852106</v>
      </c>
      <c r="G50" s="206">
        <v>121.3576096302665</v>
      </c>
      <c r="H50" s="206">
        <v>125.87179707652621</v>
      </c>
      <c r="I50" s="206">
        <v>151.38056749785039</v>
      </c>
      <c r="J50" s="206">
        <v>142.2565778159931</v>
      </c>
      <c r="K50" s="206">
        <v>146.7469475494411</v>
      </c>
      <c r="L50" s="206">
        <v>155.8708512467756</v>
      </c>
      <c r="M50" s="206">
        <v>184.77119518486671</v>
      </c>
      <c r="N50" s="206">
        <v>184.69957007738611</v>
      </c>
      <c r="O50" s="206">
        <v>174.33361994840931</v>
      </c>
      <c r="P50" s="206">
        <v>195.6386930352536</v>
      </c>
      <c r="Q50" s="206">
        <v>161.1254514187446</v>
      </c>
      <c r="R50" s="206">
        <v>155.2498710232158</v>
      </c>
      <c r="S50" s="206">
        <v>212.42957867583829</v>
      </c>
      <c r="T50" s="206">
        <v>205.2164230438521</v>
      </c>
      <c r="U50" s="206">
        <v>199.55571797076519</v>
      </c>
      <c r="V50" s="206">
        <v>132.32063628546859</v>
      </c>
      <c r="W50" s="206">
        <v>163.44221840068789</v>
      </c>
      <c r="DA50" s="71" t="s">
        <v>970</v>
      </c>
    </row>
    <row r="51" spans="1:105" ht="12" customHeight="1" x14ac:dyDescent="0.25">
      <c r="A51" s="21" t="s">
        <v>38</v>
      </c>
      <c r="B51" s="209">
        <v>38.779019776440236</v>
      </c>
      <c r="C51" s="209">
        <v>38.693035253654337</v>
      </c>
      <c r="D51" s="209">
        <v>43.594153052450558</v>
      </c>
      <c r="E51" s="209">
        <v>47.37747205503009</v>
      </c>
      <c r="F51" s="209">
        <v>47.635425623387789</v>
      </c>
      <c r="G51" s="209">
        <v>51.418744625967321</v>
      </c>
      <c r="H51" s="209">
        <v>57.695614789337917</v>
      </c>
      <c r="I51" s="209">
        <v>67.067927773000861</v>
      </c>
      <c r="J51" s="209">
        <v>63.284608770421322</v>
      </c>
      <c r="K51" s="209">
        <v>53.654342218400693</v>
      </c>
      <c r="L51" s="209">
        <v>58.469475494411</v>
      </c>
      <c r="M51" s="209">
        <v>66.208082545141863</v>
      </c>
      <c r="N51" s="209">
        <v>67.497850386930352</v>
      </c>
      <c r="O51" s="209">
        <v>62.76870163370593</v>
      </c>
      <c r="P51" s="209">
        <v>64.488392089423897</v>
      </c>
      <c r="Q51" s="209">
        <v>61.306964746345663</v>
      </c>
      <c r="R51" s="209">
        <v>64.144453998280312</v>
      </c>
      <c r="S51" s="209">
        <v>71.487532244196032</v>
      </c>
      <c r="T51" s="209">
        <v>69.191745485812547</v>
      </c>
      <c r="U51" s="209">
        <v>69.380911435941528</v>
      </c>
      <c r="V51" s="209">
        <v>71.109200343938085</v>
      </c>
      <c r="W51" s="209">
        <v>69.011177987962171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161.00223559759252</v>
      </c>
      <c r="C52" s="286">
        <f t="shared" si="11"/>
        <v>146.04325021496138</v>
      </c>
      <c r="D52" s="286">
        <f t="shared" si="11"/>
        <v>169.10963026655205</v>
      </c>
      <c r="E52" s="286">
        <f t="shared" si="11"/>
        <v>186.76749785038672</v>
      </c>
      <c r="F52" s="286">
        <f t="shared" si="11"/>
        <v>202.29527085124656</v>
      </c>
      <c r="G52" s="286">
        <f t="shared" si="11"/>
        <v>291.49948409286316</v>
      </c>
      <c r="H52" s="286">
        <f t="shared" si="11"/>
        <v>310.06457437661231</v>
      </c>
      <c r="I52" s="286">
        <f t="shared" si="11"/>
        <v>340.4299226139297</v>
      </c>
      <c r="J52" s="286">
        <f t="shared" si="11"/>
        <v>328.83387790197742</v>
      </c>
      <c r="K52" s="286">
        <f t="shared" si="11"/>
        <v>338.18718830610493</v>
      </c>
      <c r="L52" s="286">
        <f t="shared" si="11"/>
        <v>348.9675838349097</v>
      </c>
      <c r="M52" s="286">
        <f t="shared" si="11"/>
        <v>390.24075666380043</v>
      </c>
      <c r="N52" s="286">
        <f t="shared" si="11"/>
        <v>413.48091143594115</v>
      </c>
      <c r="O52" s="286">
        <f t="shared" si="11"/>
        <v>362.44428202923456</v>
      </c>
      <c r="P52" s="286">
        <f t="shared" si="11"/>
        <v>397.13671539122964</v>
      </c>
      <c r="Q52" s="286">
        <f t="shared" si="11"/>
        <v>358.21263972484968</v>
      </c>
      <c r="R52" s="286">
        <f t="shared" si="11"/>
        <v>339.59234737747181</v>
      </c>
      <c r="S52" s="286">
        <f t="shared" si="11"/>
        <v>418.24368013757498</v>
      </c>
      <c r="T52" s="286">
        <f t="shared" si="11"/>
        <v>411.77968119160283</v>
      </c>
      <c r="U52" s="286">
        <f t="shared" si="11"/>
        <v>417.68594263353486</v>
      </c>
      <c r="V52" s="286">
        <f t="shared" si="11"/>
        <v>338.08238803256376</v>
      </c>
      <c r="W52" s="286">
        <f t="shared" si="11"/>
        <v>368.68082150435987</v>
      </c>
      <c r="DA52" s="118"/>
    </row>
    <row r="53" spans="1:105" ht="12" customHeight="1" x14ac:dyDescent="0.25">
      <c r="A53" s="51" t="s">
        <v>46</v>
      </c>
      <c r="B53" s="239">
        <f>CHI_fec!B5-B58</f>
        <v>157.42289827996296</v>
      </c>
      <c r="C53" s="239">
        <f>CHI_fec!C5-C58</f>
        <v>144.14837838941617</v>
      </c>
      <c r="D53" s="239">
        <f>CHI_fec!D5-D58</f>
        <v>166.20338895092243</v>
      </c>
      <c r="E53" s="239">
        <f>CHI_fec!E5-E58</f>
        <v>182.92122939350713</v>
      </c>
      <c r="F53" s="239">
        <f>CHI_fec!F5-F58</f>
        <v>198.89374142962902</v>
      </c>
      <c r="G53" s="239">
        <f>CHI_fec!G5-G58</f>
        <v>287.12136083367591</v>
      </c>
      <c r="H53" s="239">
        <f>CHI_fec!H5-H58</f>
        <v>306.1994900268279</v>
      </c>
      <c r="I53" s="239">
        <f>CHI_fec!I5-I58</f>
        <v>338.09192051609989</v>
      </c>
      <c r="J53" s="239">
        <f>CHI_fec!J5-J58</f>
        <v>324.99594427894851</v>
      </c>
      <c r="K53" s="239">
        <f>CHI_fec!K5-K58</f>
        <v>325.72680026442458</v>
      </c>
      <c r="L53" s="239">
        <f>CHI_fec!L5-L58</f>
        <v>345.14520198018977</v>
      </c>
      <c r="M53" s="239">
        <f>CHI_fec!M5-M58</f>
        <v>386.74289508438915</v>
      </c>
      <c r="N53" s="239">
        <f>CHI_fec!N5-N58</f>
        <v>407.73933452751908</v>
      </c>
      <c r="O53" s="239">
        <f>CHI_fec!O5-O58</f>
        <v>346.56994467446145</v>
      </c>
      <c r="P53" s="239">
        <f>CHI_fec!P5-P58</f>
        <v>384.38020898950856</v>
      </c>
      <c r="Q53" s="239">
        <f>CHI_fec!Q5-Q58</f>
        <v>353.52437382082996</v>
      </c>
      <c r="R53" s="239">
        <f>CHI_fec!R5-R58</f>
        <v>333.88870119760713</v>
      </c>
      <c r="S53" s="239">
        <f>CHI_fec!S5-S58</f>
        <v>409.78446384583094</v>
      </c>
      <c r="T53" s="239">
        <f>CHI_fec!T5-T58</f>
        <v>405.30649324953481</v>
      </c>
      <c r="U53" s="239">
        <f>CHI_fec!U5-U58</f>
        <v>411.29502172263346</v>
      </c>
      <c r="V53" s="239">
        <f>CHI_fec!V5-V58</f>
        <v>334.30239358180916</v>
      </c>
      <c r="W53" s="239">
        <f>CHI_fec!W5-W58</f>
        <v>364.03141122942395</v>
      </c>
      <c r="DA53" s="83"/>
    </row>
    <row r="54" spans="1:105" ht="12" customHeight="1" x14ac:dyDescent="0.25">
      <c r="A54" s="99" t="s">
        <v>47</v>
      </c>
      <c r="B54" s="240">
        <f>CHI_fec!B61</f>
        <v>3.5793373176295522</v>
      </c>
      <c r="C54" s="240">
        <f>CHI_fec!C61</f>
        <v>1.8948718255452091</v>
      </c>
      <c r="D54" s="240">
        <f>CHI_fec!D61</f>
        <v>2.9062413156296141</v>
      </c>
      <c r="E54" s="240">
        <f>CHI_fec!E61</f>
        <v>3.8462684568795842</v>
      </c>
      <c r="F54" s="240">
        <f>CHI_fec!F61</f>
        <v>3.40152942161754</v>
      </c>
      <c r="G54" s="240">
        <f>CHI_fec!G61</f>
        <v>4.3781232591872472</v>
      </c>
      <c r="H54" s="240">
        <f>CHI_fec!H61</f>
        <v>3.8650843497844112</v>
      </c>
      <c r="I54" s="240">
        <f>CHI_fec!I61</f>
        <v>2.3380020978298139</v>
      </c>
      <c r="J54" s="240">
        <f>CHI_fec!J61</f>
        <v>3.8379336230289032</v>
      </c>
      <c r="K54" s="240">
        <f>CHI_fec!K61</f>
        <v>12.46038804168035</v>
      </c>
      <c r="L54" s="240">
        <f>CHI_fec!L61</f>
        <v>3.8223818547199349</v>
      </c>
      <c r="M54" s="240">
        <f>CHI_fec!M61</f>
        <v>3.4978615794112788</v>
      </c>
      <c r="N54" s="240">
        <f>CHI_fec!N61</f>
        <v>5.7415769084220756</v>
      </c>
      <c r="O54" s="240">
        <f>CHI_fec!O61</f>
        <v>15.874337354773109</v>
      </c>
      <c r="P54" s="240">
        <f>CHI_fec!P61</f>
        <v>12.756506401721079</v>
      </c>
      <c r="Q54" s="240">
        <f>CHI_fec!Q61</f>
        <v>4.6882659040197154</v>
      </c>
      <c r="R54" s="240">
        <f>CHI_fec!R61</f>
        <v>5.7036461798646778</v>
      </c>
      <c r="S54" s="240">
        <f>CHI_fec!S61</f>
        <v>8.4592162917440437</v>
      </c>
      <c r="T54" s="240">
        <f>CHI_fec!T61</f>
        <v>6.4731879420680221</v>
      </c>
      <c r="U54" s="240">
        <f>CHI_fec!U61</f>
        <v>6.3909209109013991</v>
      </c>
      <c r="V54" s="240">
        <f>CHI_fec!V61</f>
        <v>3.7799944507546002</v>
      </c>
      <c r="W54" s="240">
        <f>CHI_fec!W61</f>
        <v>4.6494102749359163</v>
      </c>
      <c r="DA54" s="94"/>
    </row>
    <row r="55" spans="1:105" ht="12" customHeight="1" x14ac:dyDescent="0.25">
      <c r="A55" s="52" t="s">
        <v>48</v>
      </c>
      <c r="B55" s="241">
        <f>CHI_fec!B110</f>
        <v>0</v>
      </c>
      <c r="C55" s="241">
        <f>CHI_fec!C110</f>
        <v>0</v>
      </c>
      <c r="D55" s="241">
        <f>CHI_fec!D110</f>
        <v>0</v>
      </c>
      <c r="E55" s="241">
        <f>CHI_fec!E110</f>
        <v>0</v>
      </c>
      <c r="F55" s="241">
        <f>CHI_fec!F110</f>
        <v>0</v>
      </c>
      <c r="G55" s="241">
        <f>CHI_fec!G110</f>
        <v>0</v>
      </c>
      <c r="H55" s="241">
        <f>CHI_fec!H110</f>
        <v>0</v>
      </c>
      <c r="I55" s="241">
        <f>CHI_fec!I110</f>
        <v>0</v>
      </c>
      <c r="J55" s="241">
        <f>CHI_fec!J110</f>
        <v>0</v>
      </c>
      <c r="K55" s="241">
        <f>CHI_fec!K110</f>
        <v>0</v>
      </c>
      <c r="L55" s="241">
        <f>CHI_fec!L110</f>
        <v>0</v>
      </c>
      <c r="M55" s="241">
        <f>CHI_fec!M110</f>
        <v>0</v>
      </c>
      <c r="N55" s="241">
        <f>CHI_fec!N110</f>
        <v>0</v>
      </c>
      <c r="O55" s="241">
        <f>CHI_fec!O110</f>
        <v>0</v>
      </c>
      <c r="P55" s="241">
        <f>CHI_fec!P110</f>
        <v>0</v>
      </c>
      <c r="Q55" s="241">
        <f>CHI_fec!Q110</f>
        <v>0</v>
      </c>
      <c r="R55" s="241">
        <f>CHI_fec!R110</f>
        <v>0</v>
      </c>
      <c r="S55" s="241">
        <f>CHI_fec!S110</f>
        <v>0</v>
      </c>
      <c r="T55" s="241">
        <f>CHI_fec!T110</f>
        <v>0</v>
      </c>
      <c r="U55" s="241">
        <f>CHI_fec!U110</f>
        <v>0</v>
      </c>
      <c r="V55" s="241">
        <f>CHI_fec!V110</f>
        <v>0</v>
      </c>
      <c r="W55" s="241">
        <f>CHI_fec!W110</f>
        <v>0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570.28993981083397</v>
      </c>
      <c r="C58" s="212">
        <v>647.50163370593293</v>
      </c>
      <c r="D58" s="212">
        <v>638.88650042992265</v>
      </c>
      <c r="E58" s="212">
        <v>643.68495270851247</v>
      </c>
      <c r="F58" s="212">
        <v>591.1985382631126</v>
      </c>
      <c r="G58" s="212">
        <v>574.55339638864996</v>
      </c>
      <c r="H58" s="212">
        <v>614.03697334479796</v>
      </c>
      <c r="I58" s="212">
        <v>1083.572141014617</v>
      </c>
      <c r="J58" s="212">
        <v>946.83525365434218</v>
      </c>
      <c r="K58" s="212">
        <v>577.19019776440234</v>
      </c>
      <c r="L58" s="212">
        <v>550.76190885640585</v>
      </c>
      <c r="M58" s="212">
        <v>1036.741702493551</v>
      </c>
      <c r="N58" s="212">
        <v>1067.208856405847</v>
      </c>
      <c r="O58" s="212">
        <v>842.10851246775576</v>
      </c>
      <c r="P58" s="212">
        <v>912.68753224419595</v>
      </c>
      <c r="Q58" s="212">
        <v>1006.776096302665</v>
      </c>
      <c r="R58" s="212">
        <v>920.98736027515042</v>
      </c>
      <c r="S58" s="212">
        <v>1057.6725709372311</v>
      </c>
      <c r="T58" s="212">
        <v>933.62631126397253</v>
      </c>
      <c r="U58" s="212">
        <v>1037.227429062769</v>
      </c>
      <c r="V58" s="212">
        <v>966.91487532244196</v>
      </c>
      <c r="W58" s="212">
        <v>852.14144453998267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27.70610490111779</v>
      </c>
      <c r="C60" s="206">
        <f t="shared" si="12"/>
        <v>38.215305245055887</v>
      </c>
      <c r="D60" s="206">
        <f t="shared" si="12"/>
        <v>34.393809114359406</v>
      </c>
      <c r="E60" s="206">
        <f t="shared" si="12"/>
        <v>30.57231298366294</v>
      </c>
      <c r="F60" s="206">
        <f t="shared" si="12"/>
        <v>50.635339638864998</v>
      </c>
      <c r="G60" s="206">
        <f t="shared" si="12"/>
        <v>64.966122098022353</v>
      </c>
      <c r="H60" s="206">
        <f t="shared" si="12"/>
        <v>60.189165950128967</v>
      </c>
      <c r="I60" s="206">
        <f t="shared" si="12"/>
        <v>38.215305245055887</v>
      </c>
      <c r="J60" s="206">
        <f t="shared" si="12"/>
        <v>72.609114359415301</v>
      </c>
      <c r="K60" s="206">
        <f t="shared" si="12"/>
        <v>53.501461736887357</v>
      </c>
      <c r="L60" s="206">
        <f t="shared" si="12"/>
        <v>69.742992261392942</v>
      </c>
      <c r="M60" s="206">
        <f t="shared" si="12"/>
        <v>73.564574376612214</v>
      </c>
      <c r="N60" s="206">
        <f t="shared" si="12"/>
        <v>67.832244196044712</v>
      </c>
      <c r="O60" s="206">
        <f t="shared" si="12"/>
        <v>79.296818572656917</v>
      </c>
      <c r="P60" s="206">
        <f t="shared" si="12"/>
        <v>39.170765262252793</v>
      </c>
      <c r="Q60" s="206">
        <f t="shared" si="12"/>
        <v>64.966122098022353</v>
      </c>
      <c r="R60" s="206">
        <f t="shared" si="12"/>
        <v>80.252192605331032</v>
      </c>
      <c r="S60" s="206">
        <f t="shared" si="12"/>
        <v>62.195442820292342</v>
      </c>
      <c r="T60" s="206">
        <f t="shared" si="12"/>
        <v>75.915047291487525</v>
      </c>
      <c r="U60" s="206">
        <f t="shared" si="12"/>
        <v>78.58873602751504</v>
      </c>
      <c r="V60" s="206">
        <f t="shared" si="12"/>
        <v>61.400429922613917</v>
      </c>
      <c r="W60" s="206">
        <f t="shared" si="12"/>
        <v>62.546345657781593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27.70610490111779</v>
      </c>
      <c r="C65" s="206">
        <v>38.215305245055887</v>
      </c>
      <c r="D65" s="206">
        <v>34.393809114359406</v>
      </c>
      <c r="E65" s="206">
        <v>30.57231298366294</v>
      </c>
      <c r="F65" s="206">
        <v>50.635339638864998</v>
      </c>
      <c r="G65" s="206">
        <v>64.966122098022353</v>
      </c>
      <c r="H65" s="206">
        <v>60.189165950128967</v>
      </c>
      <c r="I65" s="206">
        <v>38.215305245055887</v>
      </c>
      <c r="J65" s="206">
        <v>72.609114359415301</v>
      </c>
      <c r="K65" s="206">
        <v>53.501461736887357</v>
      </c>
      <c r="L65" s="206">
        <v>69.742992261392942</v>
      </c>
      <c r="M65" s="206">
        <v>73.564574376612214</v>
      </c>
      <c r="N65" s="206">
        <v>67.832244196044712</v>
      </c>
      <c r="O65" s="206">
        <v>79.296818572656917</v>
      </c>
      <c r="P65" s="206">
        <v>39.170765262252793</v>
      </c>
      <c r="Q65" s="206">
        <v>64.966122098022353</v>
      </c>
      <c r="R65" s="206">
        <v>80.252192605331032</v>
      </c>
      <c r="S65" s="206">
        <v>62.195442820292342</v>
      </c>
      <c r="T65" s="206">
        <v>75.915047291487525</v>
      </c>
      <c r="U65" s="206">
        <v>78.58873602751504</v>
      </c>
      <c r="V65" s="206">
        <v>61.400429922613917</v>
      </c>
      <c r="W65" s="206">
        <v>62.546345657781593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542.58383490971619</v>
      </c>
      <c r="C67" s="206">
        <f t="shared" si="13"/>
        <v>609.28632846087703</v>
      </c>
      <c r="D67" s="206">
        <f t="shared" si="13"/>
        <v>604.49269131556321</v>
      </c>
      <c r="E67" s="206">
        <f t="shared" si="13"/>
        <v>613.11263972484949</v>
      </c>
      <c r="F67" s="206">
        <f t="shared" si="13"/>
        <v>540.56319862424755</v>
      </c>
      <c r="G67" s="206">
        <f t="shared" si="13"/>
        <v>509.58727429062759</v>
      </c>
      <c r="H67" s="206">
        <f t="shared" si="13"/>
        <v>553.84780739466896</v>
      </c>
      <c r="I67" s="206">
        <f t="shared" si="13"/>
        <v>1045.356835769561</v>
      </c>
      <c r="J67" s="206">
        <f t="shared" si="13"/>
        <v>874.22613929492684</v>
      </c>
      <c r="K67" s="206">
        <f t="shared" si="13"/>
        <v>523.68873602751501</v>
      </c>
      <c r="L67" s="206">
        <f t="shared" si="13"/>
        <v>481.01891659501291</v>
      </c>
      <c r="M67" s="206">
        <f t="shared" si="13"/>
        <v>963.17712811693889</v>
      </c>
      <c r="N67" s="206">
        <f t="shared" si="13"/>
        <v>999.37661220980215</v>
      </c>
      <c r="O67" s="206">
        <f t="shared" si="13"/>
        <v>762.81169389509887</v>
      </c>
      <c r="P67" s="206">
        <f t="shared" si="13"/>
        <v>873.51676698194319</v>
      </c>
      <c r="Q67" s="206">
        <f t="shared" si="13"/>
        <v>941.80997420464314</v>
      </c>
      <c r="R67" s="206">
        <f t="shared" si="13"/>
        <v>840.73516766981936</v>
      </c>
      <c r="S67" s="206">
        <f t="shared" si="13"/>
        <v>995.47712811693884</v>
      </c>
      <c r="T67" s="206">
        <f t="shared" si="13"/>
        <v>857.71126397248497</v>
      </c>
      <c r="U67" s="206">
        <f t="shared" si="13"/>
        <v>958.63869303525371</v>
      </c>
      <c r="V67" s="206">
        <f t="shared" si="13"/>
        <v>905.51444539982799</v>
      </c>
      <c r="W67" s="206">
        <f t="shared" si="13"/>
        <v>789.59509888220111</v>
      </c>
      <c r="DA67" s="71"/>
    </row>
    <row r="68" spans="1:105" ht="12" customHeight="1" x14ac:dyDescent="0.25">
      <c r="A68" s="18" t="s">
        <v>72</v>
      </c>
      <c r="B68" s="206">
        <v>542.58383490971619</v>
      </c>
      <c r="C68" s="206">
        <v>609.28632846087703</v>
      </c>
      <c r="D68" s="206">
        <v>604.49269131556321</v>
      </c>
      <c r="E68" s="206">
        <v>613.11263972484949</v>
      </c>
      <c r="F68" s="206">
        <v>540.56319862424755</v>
      </c>
      <c r="G68" s="206">
        <v>509.58727429062759</v>
      </c>
      <c r="H68" s="206">
        <v>553.84780739466896</v>
      </c>
      <c r="I68" s="206">
        <v>1045.356835769561</v>
      </c>
      <c r="J68" s="206">
        <v>874.22613929492684</v>
      </c>
      <c r="K68" s="206">
        <v>523.68873602751501</v>
      </c>
      <c r="L68" s="206">
        <v>481.01891659501291</v>
      </c>
      <c r="M68" s="206">
        <v>963.17712811693889</v>
      </c>
      <c r="N68" s="206">
        <v>999.37661220980215</v>
      </c>
      <c r="O68" s="206">
        <v>762.81169389509887</v>
      </c>
      <c r="P68" s="206">
        <v>873.51676698194319</v>
      </c>
      <c r="Q68" s="206">
        <v>941.80997420464314</v>
      </c>
      <c r="R68" s="206">
        <v>840.73516766981936</v>
      </c>
      <c r="S68" s="206">
        <v>995.47712811693884</v>
      </c>
      <c r="T68" s="206">
        <v>857.71126397248497</v>
      </c>
      <c r="U68" s="206">
        <v>958.63869303525371</v>
      </c>
      <c r="V68" s="206">
        <v>905.51444539982799</v>
      </c>
      <c r="W68" s="206">
        <v>789.59509888220111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570.28993981083397</v>
      </c>
      <c r="C71" s="286">
        <f t="shared" si="14"/>
        <v>647.50163370593293</v>
      </c>
      <c r="D71" s="286">
        <f t="shared" si="14"/>
        <v>638.88650042992265</v>
      </c>
      <c r="E71" s="286">
        <f t="shared" si="14"/>
        <v>643.68495270851247</v>
      </c>
      <c r="F71" s="286">
        <f t="shared" si="14"/>
        <v>591.1985382631126</v>
      </c>
      <c r="G71" s="286">
        <f t="shared" si="14"/>
        <v>574.55339638864996</v>
      </c>
      <c r="H71" s="286">
        <f t="shared" si="14"/>
        <v>614.03697334479796</v>
      </c>
      <c r="I71" s="286">
        <f t="shared" si="14"/>
        <v>1083.572141014617</v>
      </c>
      <c r="J71" s="286">
        <f t="shared" si="14"/>
        <v>946.83525365434218</v>
      </c>
      <c r="K71" s="286">
        <f t="shared" si="14"/>
        <v>577.19019776440234</v>
      </c>
      <c r="L71" s="286">
        <f t="shared" si="14"/>
        <v>550.76190885640585</v>
      </c>
      <c r="M71" s="286">
        <f t="shared" si="14"/>
        <v>1036.741702493551</v>
      </c>
      <c r="N71" s="286">
        <f t="shared" si="14"/>
        <v>1067.208856405847</v>
      </c>
      <c r="O71" s="286">
        <f t="shared" si="14"/>
        <v>842.10851246775576</v>
      </c>
      <c r="P71" s="286">
        <f t="shared" si="14"/>
        <v>912.68753224419595</v>
      </c>
      <c r="Q71" s="286">
        <f t="shared" si="14"/>
        <v>1006.776096302665</v>
      </c>
      <c r="R71" s="286">
        <f t="shared" si="14"/>
        <v>920.98736027515042</v>
      </c>
      <c r="S71" s="286">
        <f t="shared" si="14"/>
        <v>1057.6725709372311</v>
      </c>
      <c r="T71" s="286">
        <f t="shared" si="14"/>
        <v>933.62631126397253</v>
      </c>
      <c r="U71" s="286">
        <f t="shared" si="14"/>
        <v>1037.227429062769</v>
      </c>
      <c r="V71" s="286">
        <f t="shared" si="14"/>
        <v>966.91487532244196</v>
      </c>
      <c r="W71" s="286">
        <f t="shared" si="14"/>
        <v>852.14144453998267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570.28993981083397</v>
      </c>
      <c r="C72" s="243">
        <f>CHI_fec!C16</f>
        <v>647.50163370593293</v>
      </c>
      <c r="D72" s="243">
        <f>CHI_fec!D16</f>
        <v>638.88650042992265</v>
      </c>
      <c r="E72" s="243">
        <f>CHI_fec!E16</f>
        <v>643.68495270851247</v>
      </c>
      <c r="F72" s="243">
        <f>CHI_fec!F16</f>
        <v>591.1985382631126</v>
      </c>
      <c r="G72" s="243">
        <f>CHI_fec!G16</f>
        <v>574.55339638864996</v>
      </c>
      <c r="H72" s="243">
        <f>CHI_fec!H16</f>
        <v>614.03697334479796</v>
      </c>
      <c r="I72" s="243">
        <f>CHI_fec!I16</f>
        <v>1083.572141014617</v>
      </c>
      <c r="J72" s="243">
        <f>CHI_fec!J16</f>
        <v>946.83525365434218</v>
      </c>
      <c r="K72" s="243">
        <f>CHI_fec!K16</f>
        <v>577.19019776440234</v>
      </c>
      <c r="L72" s="243">
        <f>CHI_fec!L16</f>
        <v>550.76190885640585</v>
      </c>
      <c r="M72" s="243">
        <f>CHI_fec!M16</f>
        <v>1036.741702493551</v>
      </c>
      <c r="N72" s="243">
        <f>CHI_fec!N16</f>
        <v>1067.208856405847</v>
      </c>
      <c r="O72" s="243">
        <f>CHI_fec!O16</f>
        <v>842.10851246775576</v>
      </c>
      <c r="P72" s="243">
        <f>CHI_fec!P16</f>
        <v>912.68753224419595</v>
      </c>
      <c r="Q72" s="243">
        <f>CHI_fec!Q16</f>
        <v>1006.776096302665</v>
      </c>
      <c r="R72" s="243">
        <f>CHI_fec!R16</f>
        <v>920.98736027515042</v>
      </c>
      <c r="S72" s="243">
        <f>CHI_fec!S16</f>
        <v>1057.6725709372311</v>
      </c>
      <c r="T72" s="243">
        <f>CHI_fec!T16</f>
        <v>933.62631126397253</v>
      </c>
      <c r="U72" s="243">
        <f>CHI_fec!U16</f>
        <v>1037.227429062769</v>
      </c>
      <c r="V72" s="243">
        <f>CHI_fec!V16</f>
        <v>966.91487532244196</v>
      </c>
      <c r="W72" s="243">
        <f>CHI_fec!W16</f>
        <v>852.14144453998267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1052.56936370311</v>
      </c>
      <c r="C76" s="205">
        <f t="shared" si="15"/>
        <v>1134.0316351616591</v>
      </c>
      <c r="D76" s="205">
        <f t="shared" si="15"/>
        <v>1164.2563661615291</v>
      </c>
      <c r="E76" s="205">
        <f t="shared" si="15"/>
        <v>1159.3023773890604</v>
      </c>
      <c r="F76" s="205">
        <f t="shared" si="15"/>
        <v>1147.1136909540139</v>
      </c>
      <c r="G76" s="205">
        <f t="shared" si="15"/>
        <v>1099.3828171721918</v>
      </c>
      <c r="H76" s="205">
        <f t="shared" si="15"/>
        <v>1256.7565991823208</v>
      </c>
      <c r="I76" s="205">
        <f t="shared" si="15"/>
        <v>2267.8432660347221</v>
      </c>
      <c r="J76" s="205">
        <f t="shared" si="15"/>
        <v>1931.2818988815495</v>
      </c>
      <c r="K76" s="205">
        <f t="shared" si="15"/>
        <v>1226.1697698958005</v>
      </c>
      <c r="L76" s="205">
        <f t="shared" si="15"/>
        <v>1221.3777786156083</v>
      </c>
      <c r="M76" s="205">
        <f t="shared" si="15"/>
        <v>2129.0445152016614</v>
      </c>
      <c r="N76" s="205">
        <f t="shared" si="15"/>
        <v>2228.6363745125641</v>
      </c>
      <c r="O76" s="205">
        <f t="shared" si="15"/>
        <v>1791.3697464807867</v>
      </c>
      <c r="P76" s="205">
        <f t="shared" si="15"/>
        <v>1958.0481647796169</v>
      </c>
      <c r="Q76" s="205">
        <f t="shared" si="15"/>
        <v>2107.3403413573596</v>
      </c>
      <c r="R76" s="205">
        <f t="shared" si="15"/>
        <v>1894.9926359546348</v>
      </c>
      <c r="S76" s="205">
        <f t="shared" si="15"/>
        <v>2146.1748806315222</v>
      </c>
      <c r="T76" s="205">
        <f t="shared" si="15"/>
        <v>1879.2041566509988</v>
      </c>
      <c r="U76" s="205">
        <f t="shared" si="15"/>
        <v>2066.168030269655</v>
      </c>
      <c r="V76" s="205">
        <f t="shared" si="15"/>
        <v>1913.5933171070556</v>
      </c>
      <c r="W76" s="205">
        <f t="shared" si="15"/>
        <v>1698.2812153434913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20.214132120236965</v>
      </c>
      <c r="C77" s="215">
        <f>(CHI_emi!C5-CHI_emi!C59)+(CHI_emi!C61-CHI_emi!C108)+CHI_emi!C110</f>
        <v>20.062662120189909</v>
      </c>
      <c r="D77" s="215">
        <f>(CHI_emi!D5-CHI_emi!D59)+(CHI_emi!D61-CHI_emi!D108)+CHI_emi!D110</f>
        <v>17.18128584015113</v>
      </c>
      <c r="E77" s="215">
        <f>(CHI_emi!E5-CHI_emi!E59)+(CHI_emi!E61-CHI_emi!E108)+CHI_emi!E110</f>
        <v>22.785675840167318</v>
      </c>
      <c r="F77" s="215">
        <f>(CHI_emi!F5-CHI_emi!F59)+(CHI_emi!F61-CHI_emi!F108)+CHI_emi!F110</f>
        <v>103.85792999982087</v>
      </c>
      <c r="G77" s="215">
        <f>(CHI_emi!G5-CHI_emi!G59)+(CHI_emi!G61-CHI_emi!G108)+CHI_emi!G110</f>
        <v>278.8562699989082</v>
      </c>
      <c r="H77" s="215">
        <f>(CHI_emi!H5-CHI_emi!H59)+(CHI_emi!H61-CHI_emi!H108)+CHI_emi!H110</f>
        <v>297.85519583906745</v>
      </c>
      <c r="I77" s="215">
        <f>(CHI_emi!I5-CHI_emi!I59)+(CHI_emi!I61-CHI_emi!I108)+CHI_emi!I110</f>
        <v>286.83427103940681</v>
      </c>
      <c r="J77" s="215">
        <f>(CHI_emi!J5-CHI_emi!J59)+(CHI_emi!J61-CHI_emi!J108)+CHI_emi!J110</f>
        <v>289.91416103914838</v>
      </c>
      <c r="K77" s="215">
        <f>(CHI_emi!K5-CHI_emi!K59)+(CHI_emi!K61-CHI_emi!K108)+CHI_emi!K110</f>
        <v>323.8434410389097</v>
      </c>
      <c r="L77" s="215">
        <f>(CHI_emi!L5-CHI_emi!L59)+(CHI_emi!L61-CHI_emi!L108)+CHI_emi!L110</f>
        <v>312.69144527904371</v>
      </c>
      <c r="M77" s="215">
        <f>(CHI_emi!M5-CHI_emi!M59)+(CHI_emi!M61-CHI_emi!M108)+CHI_emi!M110</f>
        <v>325.35755999923123</v>
      </c>
      <c r="N77" s="215">
        <f>(CHI_emi!N5-CHI_emi!N59)+(CHI_emi!N61-CHI_emi!N108)+CHI_emi!N110</f>
        <v>376.45402103895793</v>
      </c>
      <c r="O77" s="215">
        <f>(CHI_emi!O5-CHI_emi!O59)+(CHI_emi!O61-CHI_emi!O108)+CHI_emi!O110</f>
        <v>291.02494103912773</v>
      </c>
      <c r="P77" s="215">
        <f>(CHI_emi!P5-CHI_emi!P59)+(CHI_emi!P61-CHI_emi!P108)+CHI_emi!P110</f>
        <v>319.04689103933998</v>
      </c>
      <c r="Q77" s="215">
        <f>(CHI_emi!Q5-CHI_emi!Q59)+(CHI_emi!Q61-CHI_emi!Q108)+CHI_emi!Q110</f>
        <v>310.82525927934773</v>
      </c>
      <c r="R77" s="215">
        <f>(CHI_emi!R5-CHI_emi!R59)+(CHI_emi!R61-CHI_emi!R108)+CHI_emi!R110</f>
        <v>271.14011927913185</v>
      </c>
      <c r="S77" s="215">
        <f>(CHI_emi!S5-CHI_emi!S59)+(CHI_emi!S61-CHI_emi!S108)+CHI_emi!S110</f>
        <v>276.39774827941233</v>
      </c>
      <c r="T77" s="215">
        <f>(CHI_emi!T5-CHI_emi!T59)+(CHI_emi!T61-CHI_emi!T108)+CHI_emi!T110</f>
        <v>291.00988763941081</v>
      </c>
      <c r="U77" s="215">
        <f>(CHI_emi!U5-CHI_emi!U59)+(CHI_emi!U61-CHI_emi!U108)+CHI_emi!U110</f>
        <v>316.67448995946671</v>
      </c>
      <c r="V77" s="215">
        <f>(CHI_emi!V5-CHI_emi!V59)+(CHI_emi!V61-CHI_emi!V108)+CHI_emi!V110</f>
        <v>284.16809951929253</v>
      </c>
      <c r="W77" s="215">
        <f>(CHI_emi!W5-CHI_emi!W59)+(CHI_emi!W61-CHI_emi!W108)+CHI_emi!W110</f>
        <v>285.64364951936636</v>
      </c>
      <c r="DA77" s="85"/>
    </row>
    <row r="78" spans="1:105" ht="12" customHeight="1" x14ac:dyDescent="0.25">
      <c r="A78" s="14" t="s">
        <v>147</v>
      </c>
      <c r="B78" s="206">
        <f>CHI_emi!B59+CHI_emi!B108</f>
        <v>1032.3552315828731</v>
      </c>
      <c r="C78" s="206">
        <f>CHI_emi!C59+CHI_emi!C108</f>
        <v>1113.9689730414691</v>
      </c>
      <c r="D78" s="206">
        <f>CHI_emi!D59+CHI_emi!D108</f>
        <v>1147.075080321378</v>
      </c>
      <c r="E78" s="206">
        <f>CHI_emi!E59+CHI_emi!E108</f>
        <v>1136.516701548893</v>
      </c>
      <c r="F78" s="206">
        <f>CHI_emi!F59+CHI_emi!F108</f>
        <v>1043.255760954193</v>
      </c>
      <c r="G78" s="206">
        <f>CHI_emi!G59+CHI_emi!G108</f>
        <v>820.52654717328369</v>
      </c>
      <c r="H78" s="206">
        <f>CHI_emi!H59+CHI_emi!H108</f>
        <v>958.90140334325326</v>
      </c>
      <c r="I78" s="206">
        <f>CHI_emi!I59+CHI_emi!I108</f>
        <v>1981.0089949953151</v>
      </c>
      <c r="J78" s="206">
        <f>CHI_emi!J59+CHI_emi!J108</f>
        <v>1641.3677378424011</v>
      </c>
      <c r="K78" s="206">
        <f>CHI_emi!K59+CHI_emi!K108</f>
        <v>902.32632885689077</v>
      </c>
      <c r="L78" s="206">
        <f>CHI_emi!L59+CHI_emi!L108</f>
        <v>908.68633333656453</v>
      </c>
      <c r="M78" s="206">
        <f>CHI_emi!M59+CHI_emi!M108</f>
        <v>1803.68695520243</v>
      </c>
      <c r="N78" s="206">
        <f>CHI_emi!N59+CHI_emi!N108</f>
        <v>1852.1823534736061</v>
      </c>
      <c r="O78" s="206">
        <f>CHI_emi!O59+CHI_emi!O108</f>
        <v>1500.344805441659</v>
      </c>
      <c r="P78" s="206">
        <f>CHI_emi!P59+CHI_emi!P108</f>
        <v>1639.0012737402769</v>
      </c>
      <c r="Q78" s="206">
        <f>CHI_emi!Q59+CHI_emi!Q108</f>
        <v>1796.515082078012</v>
      </c>
      <c r="R78" s="206">
        <f>CHI_emi!R59+CHI_emi!R108</f>
        <v>1623.852516675503</v>
      </c>
      <c r="S78" s="206">
        <f>CHI_emi!S59+CHI_emi!S108</f>
        <v>1869.7771323521099</v>
      </c>
      <c r="T78" s="206">
        <f>CHI_emi!T59+CHI_emi!T108</f>
        <v>1588.1942690115879</v>
      </c>
      <c r="U78" s="206">
        <f>CHI_emi!U59+CHI_emi!U108</f>
        <v>1749.4935403101881</v>
      </c>
      <c r="V78" s="206">
        <f>CHI_emi!V59+CHI_emi!V108</f>
        <v>1629.425217587763</v>
      </c>
      <c r="W78" s="206">
        <f>CHI_emi!W59+CHI_emi!W108</f>
        <v>1412.637565824125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1052.56936370311</v>
      </c>
      <c r="C79" s="212">
        <f t="shared" si="16"/>
        <v>1134.0316351616591</v>
      </c>
      <c r="D79" s="212">
        <f t="shared" si="16"/>
        <v>1164.2563661615291</v>
      </c>
      <c r="E79" s="212">
        <f t="shared" si="16"/>
        <v>1159.3023773890604</v>
      </c>
      <c r="F79" s="212">
        <f t="shared" si="16"/>
        <v>1147.1136909540139</v>
      </c>
      <c r="G79" s="212">
        <f t="shared" si="16"/>
        <v>1099.3828171721918</v>
      </c>
      <c r="H79" s="212">
        <f t="shared" si="16"/>
        <v>1256.7565991823208</v>
      </c>
      <c r="I79" s="212">
        <f t="shared" si="16"/>
        <v>2267.8432660347221</v>
      </c>
      <c r="J79" s="212">
        <f t="shared" si="16"/>
        <v>1931.2818988815495</v>
      </c>
      <c r="K79" s="212">
        <f t="shared" si="16"/>
        <v>1226.1697698958005</v>
      </c>
      <c r="L79" s="212">
        <f t="shared" si="16"/>
        <v>1221.3777786156081</v>
      </c>
      <c r="M79" s="212">
        <f t="shared" si="16"/>
        <v>2129.0445152016614</v>
      </c>
      <c r="N79" s="212">
        <f t="shared" si="16"/>
        <v>2228.6363745125641</v>
      </c>
      <c r="O79" s="212">
        <f t="shared" si="16"/>
        <v>1791.3697464807867</v>
      </c>
      <c r="P79" s="212">
        <f t="shared" si="16"/>
        <v>1958.0481647796169</v>
      </c>
      <c r="Q79" s="212">
        <f t="shared" si="16"/>
        <v>2107.3403413573596</v>
      </c>
      <c r="R79" s="212">
        <f t="shared" si="16"/>
        <v>1894.9926359546348</v>
      </c>
      <c r="S79" s="212">
        <f t="shared" si="16"/>
        <v>2146.1748806315222</v>
      </c>
      <c r="T79" s="212">
        <f t="shared" si="16"/>
        <v>1879.2041566509988</v>
      </c>
      <c r="U79" s="212">
        <f t="shared" si="16"/>
        <v>2066.168030269655</v>
      </c>
      <c r="V79" s="212">
        <f t="shared" si="16"/>
        <v>1913.5933171070556</v>
      </c>
      <c r="W79" s="212">
        <f t="shared" si="16"/>
        <v>1698.2812153434913</v>
      </c>
      <c r="DA79" s="109"/>
    </row>
    <row r="80" spans="1:105" ht="12" customHeight="1" x14ac:dyDescent="0.25">
      <c r="A80" s="51" t="s">
        <v>46</v>
      </c>
      <c r="B80" s="243">
        <f>CHI_emi!B$5</f>
        <v>1052.1425081402188</v>
      </c>
      <c r="C80" s="243">
        <f>CHI_emi!C$5</f>
        <v>1133.7851518837201</v>
      </c>
      <c r="D80" s="243">
        <f>CHI_emi!D$5</f>
        <v>1163.9759548182176</v>
      </c>
      <c r="E80" s="243">
        <f>CHI_emi!E$5</f>
        <v>1158.8558042786897</v>
      </c>
      <c r="F80" s="243">
        <f>CHI_emi!F$5</f>
        <v>1145.4001085518057</v>
      </c>
      <c r="G80" s="243">
        <f>CHI_emi!G$5</f>
        <v>1095.1604690625304</v>
      </c>
      <c r="H80" s="243">
        <f>CHI_emi!H$5</f>
        <v>1253.0211299269015</v>
      </c>
      <c r="I80" s="243">
        <f>CHI_emi!I$5</f>
        <v>2265.8714423141168</v>
      </c>
      <c r="J80" s="243">
        <f>CHI_emi!J$5</f>
        <v>1927.8883046133112</v>
      </c>
      <c r="K80" s="243">
        <f>CHI_emi!K$5</f>
        <v>1214.1009147826817</v>
      </c>
      <c r="L80" s="243">
        <f>CHI_emi!L$5</f>
        <v>1217.9230083188986</v>
      </c>
      <c r="M80" s="243">
        <f>CHI_emi!M$5</f>
        <v>2126.1086259787089</v>
      </c>
      <c r="N80" s="243">
        <f>CHI_emi!N$5</f>
        <v>2223.3569334090221</v>
      </c>
      <c r="O80" s="243">
        <f>CHI_emi!O$5</f>
        <v>1778.5614375609312</v>
      </c>
      <c r="P80" s="243">
        <f>CHI_emi!P$5</f>
        <v>1947.7263508068629</v>
      </c>
      <c r="Q80" s="243">
        <f>CHI_emi!Q$5</f>
        <v>2103.2422642716724</v>
      </c>
      <c r="R80" s="243">
        <f>CHI_emi!R$5</f>
        <v>1890.430445992798</v>
      </c>
      <c r="S80" s="243">
        <f>CHI_emi!S$5</f>
        <v>2140.5773278827896</v>
      </c>
      <c r="T80" s="243">
        <f>CHI_emi!T$5</f>
        <v>1874.6143865776917</v>
      </c>
      <c r="U80" s="243">
        <f>CHI_emi!U$5</f>
        <v>2061.2967489077059</v>
      </c>
      <c r="V80" s="243">
        <f>CHI_emi!V$5</f>
        <v>1910.4209682376534</v>
      </c>
      <c r="W80" s="243">
        <f>CHI_emi!W$5</f>
        <v>1694.6745346917801</v>
      </c>
      <c r="DA80" s="83"/>
    </row>
    <row r="81" spans="1:105" ht="12" customHeight="1" x14ac:dyDescent="0.25">
      <c r="A81" s="99" t="s">
        <v>47</v>
      </c>
      <c r="B81" s="284">
        <f>CHI_emi!B$61</f>
        <v>0.42685556289131421</v>
      </c>
      <c r="C81" s="284">
        <f>CHI_emi!C$61</f>
        <v>0.24648327793889069</v>
      </c>
      <c r="D81" s="284">
        <f>CHI_emi!D$61</f>
        <v>0.28041134331152451</v>
      </c>
      <c r="E81" s="284">
        <f>CHI_emi!E$61</f>
        <v>0.44657311037066899</v>
      </c>
      <c r="F81" s="284">
        <f>CHI_emi!F$61</f>
        <v>1.713582402208119</v>
      </c>
      <c r="G81" s="284">
        <f>CHI_emi!G$61</f>
        <v>4.2223481096614934</v>
      </c>
      <c r="H81" s="284">
        <f>CHI_emi!H$61</f>
        <v>3.7354692554191939</v>
      </c>
      <c r="I81" s="284">
        <f>CHI_emi!I$61</f>
        <v>1.9718237206050739</v>
      </c>
      <c r="J81" s="284">
        <f>CHI_emi!J$61</f>
        <v>3.3935942682382425</v>
      </c>
      <c r="K81" s="284">
        <f>CHI_emi!K$61</f>
        <v>12.068855113118762</v>
      </c>
      <c r="L81" s="284">
        <f>CHI_emi!L$61</f>
        <v>3.454770296709607</v>
      </c>
      <c r="M81" s="284">
        <f>CHI_emi!M$61</f>
        <v>2.9358892229523272</v>
      </c>
      <c r="N81" s="284">
        <f>CHI_emi!N$61</f>
        <v>5.279441103541938</v>
      </c>
      <c r="O81" s="284">
        <f>CHI_emi!O$61</f>
        <v>12.808308919855559</v>
      </c>
      <c r="P81" s="284">
        <f>CHI_emi!P$61</f>
        <v>10.321813972754013</v>
      </c>
      <c r="Q81" s="284">
        <f>CHI_emi!Q$61</f>
        <v>4.0980770856873248</v>
      </c>
      <c r="R81" s="284">
        <f>CHI_emi!R$61</f>
        <v>4.5621899618368467</v>
      </c>
      <c r="S81" s="284">
        <f>CHI_emi!S$61</f>
        <v>5.5975527487326167</v>
      </c>
      <c r="T81" s="284">
        <f>CHI_emi!T$61</f>
        <v>4.5897700733070561</v>
      </c>
      <c r="U81" s="284">
        <f>CHI_emi!U$61</f>
        <v>4.8712813619489159</v>
      </c>
      <c r="V81" s="284">
        <f>CHI_emi!V$61</f>
        <v>3.1723488694021307</v>
      </c>
      <c r="W81" s="284">
        <f>CHI_emi!W$61</f>
        <v>3.6066806517112502</v>
      </c>
      <c r="DA81" s="94"/>
    </row>
    <row r="82" spans="1:105" ht="12" customHeight="1" x14ac:dyDescent="0.25">
      <c r="A82" s="52" t="s">
        <v>48</v>
      </c>
      <c r="B82" s="244">
        <f>CHI_emi!B$110</f>
        <v>0</v>
      </c>
      <c r="C82" s="244">
        <f>CHI_emi!C$110</f>
        <v>0</v>
      </c>
      <c r="D82" s="244">
        <f>CHI_emi!D$110</f>
        <v>0</v>
      </c>
      <c r="E82" s="244">
        <f>CHI_emi!E$110</f>
        <v>0</v>
      </c>
      <c r="F82" s="244">
        <f>CHI_emi!F$110</f>
        <v>0</v>
      </c>
      <c r="G82" s="244">
        <f>CHI_emi!G$110</f>
        <v>0</v>
      </c>
      <c r="H82" s="244">
        <f>CHI_emi!H$110</f>
        <v>0</v>
      </c>
      <c r="I82" s="244">
        <f>CHI_emi!I$110</f>
        <v>0</v>
      </c>
      <c r="J82" s="244">
        <f>CHI_emi!J$110</f>
        <v>0</v>
      </c>
      <c r="K82" s="244">
        <f>CHI_emi!K$110</f>
        <v>0</v>
      </c>
      <c r="L82" s="244">
        <f>CHI_emi!L$110</f>
        <v>0</v>
      </c>
      <c r="M82" s="244">
        <f>CHI_emi!M$110</f>
        <v>0</v>
      </c>
      <c r="N82" s="244">
        <f>CHI_emi!N$110</f>
        <v>0</v>
      </c>
      <c r="O82" s="244">
        <f>CHI_emi!O$110</f>
        <v>0</v>
      </c>
      <c r="P82" s="244">
        <f>CHI_emi!P$110</f>
        <v>0</v>
      </c>
      <c r="Q82" s="244">
        <f>CHI_emi!Q$110</f>
        <v>0</v>
      </c>
      <c r="R82" s="244">
        <f>CHI_emi!R$110</f>
        <v>0</v>
      </c>
      <c r="S82" s="244">
        <f>CHI_emi!S$110</f>
        <v>0</v>
      </c>
      <c r="T82" s="244">
        <f>CHI_emi!T$110</f>
        <v>0</v>
      </c>
      <c r="U82" s="244">
        <f>CHI_emi!U$110</f>
        <v>0</v>
      </c>
      <c r="V82" s="244">
        <f>CHI_emi!V$110</f>
        <v>0</v>
      </c>
      <c r="W82" s="244">
        <f>CHI_emi!W$110</f>
        <v>0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508.51391283788695</v>
      </c>
      <c r="C85" s="289">
        <f t="shared" si="17"/>
        <v>422.16213593950874</v>
      </c>
      <c r="D85" s="289">
        <f t="shared" si="17"/>
        <v>418.08087875435143</v>
      </c>
      <c r="E85" s="289">
        <f t="shared" si="17"/>
        <v>462.36147755077883</v>
      </c>
      <c r="F85" s="289">
        <f t="shared" si="17"/>
        <v>497.91412149039201</v>
      </c>
      <c r="G85" s="289">
        <f t="shared" si="17"/>
        <v>514.24363140133642</v>
      </c>
      <c r="H85" s="289">
        <f t="shared" si="17"/>
        <v>590.97272608576782</v>
      </c>
      <c r="I85" s="289">
        <f t="shared" si="17"/>
        <v>732.41461574980235</v>
      </c>
      <c r="J85" s="289">
        <f t="shared" si="17"/>
        <v>795.27513333644447</v>
      </c>
      <c r="K85" s="289">
        <f t="shared" si="17"/>
        <v>758.65169734487324</v>
      </c>
      <c r="L85" s="289">
        <f t="shared" si="17"/>
        <v>780.41474777055157</v>
      </c>
      <c r="M85" s="289">
        <f t="shared" si="17"/>
        <v>856.88532495872721</v>
      </c>
      <c r="N85" s="289">
        <f t="shared" si="17"/>
        <v>754.37490631829576</v>
      </c>
      <c r="O85" s="289">
        <f t="shared" si="17"/>
        <v>440.46138761821879</v>
      </c>
      <c r="P85" s="289">
        <f t="shared" si="17"/>
        <v>549.94871130820354</v>
      </c>
      <c r="Q85" s="289">
        <f t="shared" si="17"/>
        <v>545.36760243371862</v>
      </c>
      <c r="R85" s="289">
        <f t="shared" si="17"/>
        <v>602.22022627909496</v>
      </c>
      <c r="S85" s="289">
        <f t="shared" si="17"/>
        <v>558.746729960778</v>
      </c>
      <c r="T85" s="289">
        <f t="shared" si="17"/>
        <v>664.51740584866047</v>
      </c>
      <c r="U85" s="289">
        <f t="shared" si="17"/>
        <v>660.87985648576512</v>
      </c>
      <c r="V85" s="289">
        <f t="shared" si="17"/>
        <v>917.82287895171328</v>
      </c>
      <c r="W85" s="289">
        <f t="shared" si="17"/>
        <v>1210.3695311829492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4935.3371631231121</v>
      </c>
      <c r="C86" s="290">
        <f t="shared" si="18"/>
        <v>4051.0380366462932</v>
      </c>
      <c r="D86" s="290">
        <f t="shared" si="18"/>
        <v>3896.6412872653991</v>
      </c>
      <c r="E86" s="290">
        <f t="shared" si="18"/>
        <v>4249.1621761645074</v>
      </c>
      <c r="F86" s="290">
        <f t="shared" si="18"/>
        <v>4746.550113849672</v>
      </c>
      <c r="G86" s="290">
        <f t="shared" si="18"/>
        <v>4630.2751530421247</v>
      </c>
      <c r="H86" s="290">
        <f t="shared" si="18"/>
        <v>5693.3893541835841</v>
      </c>
      <c r="I86" s="290">
        <f t="shared" si="18"/>
        <v>7680.0388729067372</v>
      </c>
      <c r="J86" s="290">
        <f t="shared" si="18"/>
        <v>8867.242433342406</v>
      </c>
      <c r="K86" s="290">
        <f t="shared" si="18"/>
        <v>4952.0736537043995</v>
      </c>
      <c r="L86" s="290">
        <f t="shared" si="18"/>
        <v>7129.7700292131549</v>
      </c>
      <c r="M86" s="290">
        <f t="shared" si="18"/>
        <v>8076.7846926694165</v>
      </c>
      <c r="N86" s="290">
        <f t="shared" si="18"/>
        <v>7252.7037783663854</v>
      </c>
      <c r="O86" s="290">
        <f t="shared" si="18"/>
        <v>2935.2343816231628</v>
      </c>
      <c r="P86" s="290">
        <f t="shared" si="18"/>
        <v>4125.5087616210621</v>
      </c>
      <c r="Q86" s="290">
        <f t="shared" si="18"/>
        <v>4836.5159496539345</v>
      </c>
      <c r="R86" s="290">
        <f t="shared" si="18"/>
        <v>4180.3641515168219</v>
      </c>
      <c r="S86" s="290">
        <f t="shared" si="18"/>
        <v>3593.700039298119</v>
      </c>
      <c r="T86" s="290">
        <f t="shared" si="18"/>
        <v>4169.5798132416321</v>
      </c>
      <c r="U86" s="290">
        <f t="shared" si="18"/>
        <v>4230.2504418730623</v>
      </c>
      <c r="V86" s="290">
        <f t="shared" si="18"/>
        <v>6456.553315988047</v>
      </c>
      <c r="W86" s="290">
        <f t="shared" si="18"/>
        <v>8662.842952687728</v>
      </c>
      <c r="DA86" s="94"/>
    </row>
    <row r="87" spans="1:105" ht="12" customHeight="1" x14ac:dyDescent="0.25">
      <c r="A87" s="49" t="s">
        <v>48</v>
      </c>
      <c r="B87" s="291" t="str">
        <f t="shared" ref="B87:W87" si="19">IF(B$7=0,"",B$7/B$12*1000)</f>
        <v/>
      </c>
      <c r="C87" s="291" t="str">
        <f t="shared" si="19"/>
        <v/>
      </c>
      <c r="D87" s="291" t="str">
        <f t="shared" si="19"/>
        <v/>
      </c>
      <c r="E87" s="291" t="str">
        <f t="shared" si="19"/>
        <v/>
      </c>
      <c r="F87" s="291" t="str">
        <f t="shared" si="19"/>
        <v/>
      </c>
      <c r="G87" s="291" t="str">
        <f t="shared" si="19"/>
        <v/>
      </c>
      <c r="H87" s="291" t="str">
        <f t="shared" si="19"/>
        <v/>
      </c>
      <c r="I87" s="291" t="str">
        <f t="shared" si="19"/>
        <v/>
      </c>
      <c r="J87" s="291" t="str">
        <f t="shared" si="19"/>
        <v/>
      </c>
      <c r="K87" s="291" t="str">
        <f t="shared" si="19"/>
        <v/>
      </c>
      <c r="L87" s="291" t="str">
        <f t="shared" si="19"/>
        <v/>
      </c>
      <c r="M87" s="291" t="str">
        <f t="shared" si="19"/>
        <v/>
      </c>
      <c r="N87" s="291" t="str">
        <f t="shared" si="19"/>
        <v/>
      </c>
      <c r="O87" s="291" t="str">
        <f t="shared" si="19"/>
        <v/>
      </c>
      <c r="P87" s="291" t="str">
        <f t="shared" si="19"/>
        <v/>
      </c>
      <c r="Q87" s="291" t="str">
        <f t="shared" si="19"/>
        <v/>
      </c>
      <c r="R87" s="291" t="str">
        <f t="shared" si="19"/>
        <v/>
      </c>
      <c r="S87" s="291" t="str">
        <f t="shared" si="19"/>
        <v/>
      </c>
      <c r="T87" s="291" t="str">
        <f t="shared" si="19"/>
        <v/>
      </c>
      <c r="U87" s="291" t="str">
        <f t="shared" si="19"/>
        <v/>
      </c>
      <c r="V87" s="291" t="str">
        <f t="shared" si="19"/>
        <v/>
      </c>
      <c r="W87" s="291" t="str">
        <f t="shared" si="19"/>
        <v/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2.160727014609205</v>
      </c>
      <c r="C89" s="254">
        <f t="shared" si="20"/>
        <v>2.0880279631773879</v>
      </c>
      <c r="D89" s="254">
        <f t="shared" si="20"/>
        <v>2.0515397132500581</v>
      </c>
      <c r="E89" s="254">
        <f t="shared" si="20"/>
        <v>2.2691845943927458</v>
      </c>
      <c r="F89" s="254">
        <f t="shared" si="20"/>
        <v>1.8580567834506565</v>
      </c>
      <c r="G89" s="254">
        <f t="shared" si="20"/>
        <v>1.7256991058815303</v>
      </c>
      <c r="H89" s="254">
        <f t="shared" si="20"/>
        <v>1.5595122436696314</v>
      </c>
      <c r="I89" s="254">
        <f t="shared" si="20"/>
        <v>1.9794284901779731</v>
      </c>
      <c r="J89" s="254">
        <f t="shared" si="20"/>
        <v>1.6778016834124354</v>
      </c>
      <c r="K89" s="254">
        <f t="shared" si="20"/>
        <v>1.9335600048893382</v>
      </c>
      <c r="L89" s="254">
        <f t="shared" si="20"/>
        <v>1.4110529661392324</v>
      </c>
      <c r="M89" s="254">
        <f t="shared" si="20"/>
        <v>1.9260922241249268</v>
      </c>
      <c r="N89" s="254">
        <f t="shared" si="20"/>
        <v>1.875073595194698</v>
      </c>
      <c r="O89" s="254">
        <f t="shared" si="20"/>
        <v>1.4025729513438401</v>
      </c>
      <c r="P89" s="254">
        <f t="shared" si="20"/>
        <v>1.7988965615795329</v>
      </c>
      <c r="Q89" s="254">
        <f t="shared" si="20"/>
        <v>1.5674223669258518</v>
      </c>
      <c r="R89" s="254">
        <f t="shared" si="20"/>
        <v>1.8651007933040153</v>
      </c>
      <c r="S89" s="254">
        <f t="shared" si="20"/>
        <v>1.8673414525879335</v>
      </c>
      <c r="T89" s="254">
        <f t="shared" si="20"/>
        <v>1.7466159686097826</v>
      </c>
      <c r="U89" s="254">
        <f t="shared" si="20"/>
        <v>1.7856528458649232</v>
      </c>
      <c r="V89" s="254">
        <f t="shared" si="20"/>
        <v>1.6359382140331331</v>
      </c>
      <c r="W89" s="254">
        <f t="shared" si="20"/>
        <v>1.5591011765660441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1.6933065003250356</v>
      </c>
      <c r="C90" s="293">
        <f t="shared" si="21"/>
        <v>1.7078273185426169</v>
      </c>
      <c r="D90" s="293">
        <f t="shared" si="21"/>
        <v>1.6280182438998607</v>
      </c>
      <c r="E90" s="293">
        <f t="shared" si="21"/>
        <v>1.7670324877249801</v>
      </c>
      <c r="F90" s="293">
        <f t="shared" si="21"/>
        <v>1.3903191850109915</v>
      </c>
      <c r="G90" s="293">
        <f t="shared" si="21"/>
        <v>1.1506734694483631</v>
      </c>
      <c r="H90" s="293">
        <f t="shared" si="21"/>
        <v>1.040600124112167</v>
      </c>
      <c r="I90" s="293">
        <f t="shared" si="21"/>
        <v>1.5086922607990079</v>
      </c>
      <c r="J90" s="293">
        <f t="shared" si="21"/>
        <v>1.2490665310592735</v>
      </c>
      <c r="K90" s="293">
        <f t="shared" si="21"/>
        <v>1.2360293183624227</v>
      </c>
      <c r="L90" s="293">
        <f t="shared" si="21"/>
        <v>0.86744955557126058</v>
      </c>
      <c r="M90" s="293">
        <f t="shared" si="21"/>
        <v>1.4027971465209568</v>
      </c>
      <c r="N90" s="293">
        <f t="shared" si="21"/>
        <v>1.3567223306590959</v>
      </c>
      <c r="O90" s="293">
        <f t="shared" si="21"/>
        <v>0.99364013420692321</v>
      </c>
      <c r="P90" s="293">
        <f t="shared" si="21"/>
        <v>1.2658016319093466</v>
      </c>
      <c r="Q90" s="293">
        <f t="shared" si="21"/>
        <v>1.1600697099574109</v>
      </c>
      <c r="R90" s="293">
        <f t="shared" si="21"/>
        <v>1.3688477364499034</v>
      </c>
      <c r="S90" s="293">
        <f t="shared" si="21"/>
        <v>1.3458900588992835</v>
      </c>
      <c r="T90" s="293">
        <f t="shared" si="21"/>
        <v>1.2179002698797878</v>
      </c>
      <c r="U90" s="293">
        <f t="shared" si="21"/>
        <v>1.2786326573750031</v>
      </c>
      <c r="V90" s="293">
        <f t="shared" si="21"/>
        <v>1.2156409479479953</v>
      </c>
      <c r="W90" s="293">
        <f t="shared" si="21"/>
        <v>1.0924226128550272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0.46742051428416959</v>
      </c>
      <c r="C91" s="293">
        <f t="shared" si="22"/>
        <v>0.38020064463477105</v>
      </c>
      <c r="D91" s="293">
        <f t="shared" si="22"/>
        <v>0.42352146935019719</v>
      </c>
      <c r="E91" s="293">
        <f t="shared" si="22"/>
        <v>0.50215210666776566</v>
      </c>
      <c r="F91" s="293">
        <f t="shared" si="22"/>
        <v>0.46773759843966506</v>
      </c>
      <c r="G91" s="293">
        <f t="shared" si="22"/>
        <v>0.57502563643316718</v>
      </c>
      <c r="H91" s="293">
        <f t="shared" si="22"/>
        <v>0.51891211955746441</v>
      </c>
      <c r="I91" s="293">
        <f t="shared" si="22"/>
        <v>0.47073622937896525</v>
      </c>
      <c r="J91" s="293">
        <f t="shared" si="22"/>
        <v>0.42873515235316195</v>
      </c>
      <c r="K91" s="293">
        <f t="shared" si="22"/>
        <v>0.69753068652691552</v>
      </c>
      <c r="L91" s="293">
        <f t="shared" si="22"/>
        <v>0.54360341056797168</v>
      </c>
      <c r="M91" s="293">
        <f t="shared" si="22"/>
        <v>0.52329507760397009</v>
      </c>
      <c r="N91" s="293">
        <f t="shared" si="22"/>
        <v>0.51835126453560199</v>
      </c>
      <c r="O91" s="293">
        <f t="shared" si="22"/>
        <v>0.40893281713691687</v>
      </c>
      <c r="P91" s="293">
        <f t="shared" si="22"/>
        <v>0.53309492967018635</v>
      </c>
      <c r="Q91" s="293">
        <f t="shared" si="22"/>
        <v>0.40735265696844092</v>
      </c>
      <c r="R91" s="293">
        <f t="shared" si="22"/>
        <v>0.49625305685411192</v>
      </c>
      <c r="S91" s="293">
        <f t="shared" si="22"/>
        <v>0.52145139368865001</v>
      </c>
      <c r="T91" s="293">
        <f t="shared" si="22"/>
        <v>0.5287156987299948</v>
      </c>
      <c r="U91" s="293">
        <f t="shared" si="22"/>
        <v>0.50702018848992014</v>
      </c>
      <c r="V91" s="293">
        <f t="shared" si="22"/>
        <v>0.4202972660851379</v>
      </c>
      <c r="W91" s="293">
        <f t="shared" si="22"/>
        <v>0.46667856371101679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0.58894984799805672</v>
      </c>
      <c r="C92" s="293">
        <f t="shared" si="23"/>
        <v>0.48812531610708521</v>
      </c>
      <c r="D92" s="293">
        <f t="shared" si="23"/>
        <v>0.54880054377091325</v>
      </c>
      <c r="E92" s="293">
        <f t="shared" si="23"/>
        <v>0.62332026387277106</v>
      </c>
      <c r="F92" s="293">
        <f t="shared" si="23"/>
        <v>0.60990757084516967</v>
      </c>
      <c r="G92" s="293">
        <f t="shared" si="23"/>
        <v>0.75078939052187399</v>
      </c>
      <c r="H92" s="293">
        <f t="shared" si="23"/>
        <v>0.74761676927853715</v>
      </c>
      <c r="I92" s="293">
        <f t="shared" si="23"/>
        <v>0.72771361205138452</v>
      </c>
      <c r="J92" s="293">
        <f t="shared" si="23"/>
        <v>0.68180933966601953</v>
      </c>
      <c r="K92" s="293">
        <f t="shared" si="23"/>
        <v>0.80228439434767396</v>
      </c>
      <c r="L92" s="293">
        <f t="shared" si="23"/>
        <v>0.62524064021378167</v>
      </c>
      <c r="M92" s="293">
        <f t="shared" si="23"/>
        <v>0.6140583785087087</v>
      </c>
      <c r="N92" s="293">
        <f t="shared" si="23"/>
        <v>0.63125749221539129</v>
      </c>
      <c r="O92" s="293">
        <f t="shared" si="23"/>
        <v>0.37755267479607207</v>
      </c>
      <c r="P92" s="293">
        <f t="shared" si="23"/>
        <v>0.49218700036444862</v>
      </c>
      <c r="Q92" s="293">
        <f t="shared" si="23"/>
        <v>0.3830330572797373</v>
      </c>
      <c r="R92" s="293">
        <f t="shared" si="23"/>
        <v>0.46662596229481029</v>
      </c>
      <c r="S92" s="293">
        <f t="shared" si="23"/>
        <v>0.49031991845536843</v>
      </c>
      <c r="T92" s="293">
        <f t="shared" si="23"/>
        <v>0.49715053296445016</v>
      </c>
      <c r="U92" s="293">
        <f t="shared" si="23"/>
        <v>0.47675027909512591</v>
      </c>
      <c r="V92" s="293">
        <f t="shared" si="23"/>
        <v>0.40360837108176906</v>
      </c>
      <c r="W92" s="293">
        <f t="shared" si="23"/>
        <v>0.44814798980878578</v>
      </c>
      <c r="DA92" s="94"/>
    </row>
    <row r="93" spans="1:105" ht="12" customHeight="1" x14ac:dyDescent="0.25">
      <c r="A93" s="49" t="s">
        <v>48</v>
      </c>
      <c r="B93" s="255" t="str">
        <f t="shared" ref="B93:W93" si="24">IF(B$55=0,"",B$55/B$12)</f>
        <v/>
      </c>
      <c r="C93" s="255" t="str">
        <f t="shared" si="24"/>
        <v/>
      </c>
      <c r="D93" s="255" t="str">
        <f t="shared" si="24"/>
        <v/>
      </c>
      <c r="E93" s="255" t="str">
        <f t="shared" si="24"/>
        <v/>
      </c>
      <c r="F93" s="255" t="str">
        <f t="shared" si="24"/>
        <v/>
      </c>
      <c r="G93" s="255" t="str">
        <f t="shared" si="24"/>
        <v/>
      </c>
      <c r="H93" s="255" t="str">
        <f t="shared" si="24"/>
        <v/>
      </c>
      <c r="I93" s="255" t="str">
        <f t="shared" si="24"/>
        <v/>
      </c>
      <c r="J93" s="255" t="str">
        <f t="shared" si="24"/>
        <v/>
      </c>
      <c r="K93" s="255" t="str">
        <f t="shared" si="24"/>
        <v/>
      </c>
      <c r="L93" s="255" t="str">
        <f t="shared" si="24"/>
        <v/>
      </c>
      <c r="M93" s="255" t="str">
        <f t="shared" si="24"/>
        <v/>
      </c>
      <c r="N93" s="255" t="str">
        <f t="shared" si="24"/>
        <v/>
      </c>
      <c r="O93" s="255" t="str">
        <f t="shared" si="24"/>
        <v/>
      </c>
      <c r="P93" s="255" t="str">
        <f t="shared" si="24"/>
        <v/>
      </c>
      <c r="Q93" s="255" t="str">
        <f t="shared" si="24"/>
        <v/>
      </c>
      <c r="R93" s="255" t="str">
        <f t="shared" si="24"/>
        <v/>
      </c>
      <c r="S93" s="255" t="str">
        <f t="shared" si="24"/>
        <v/>
      </c>
      <c r="T93" s="255" t="str">
        <f t="shared" si="24"/>
        <v/>
      </c>
      <c r="U93" s="255" t="str">
        <f t="shared" si="24"/>
        <v/>
      </c>
      <c r="V93" s="255" t="str">
        <f t="shared" si="24"/>
        <v/>
      </c>
      <c r="W93" s="255" t="str">
        <f t="shared" si="24"/>
        <v/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1.9085374811993574</v>
      </c>
      <c r="C95" s="254">
        <f t="shared" si="25"/>
        <v>1.8814943018085424</v>
      </c>
      <c r="D95" s="254">
        <f t="shared" si="25"/>
        <v>1.8238416542383837</v>
      </c>
      <c r="E95" s="254">
        <f t="shared" si="25"/>
        <v>1.9985735669871283</v>
      </c>
      <c r="F95" s="254">
        <f t="shared" si="25"/>
        <v>1.5959506122628881</v>
      </c>
      <c r="G95" s="254">
        <f t="shared" si="25"/>
        <v>1.4001169638233157</v>
      </c>
      <c r="H95" s="254">
        <f t="shared" si="25"/>
        <v>1.2682127925938556</v>
      </c>
      <c r="I95" s="254">
        <f t="shared" si="25"/>
        <v>1.7189116360109207</v>
      </c>
      <c r="J95" s="254">
        <f t="shared" si="25"/>
        <v>1.4414158517900528</v>
      </c>
      <c r="K95" s="254">
        <f t="shared" si="25"/>
        <v>1.5508357790850833</v>
      </c>
      <c r="L95" s="254">
        <f t="shared" si="25"/>
        <v>1.1128745516015512</v>
      </c>
      <c r="M95" s="254">
        <f t="shared" si="25"/>
        <v>1.6415003926103795</v>
      </c>
      <c r="N95" s="254">
        <f t="shared" si="25"/>
        <v>1.5946656768266383</v>
      </c>
      <c r="O95" s="254">
        <f t="shared" si="25"/>
        <v>1.185025707664654</v>
      </c>
      <c r="P95" s="254">
        <f t="shared" si="25"/>
        <v>1.5163217756128369</v>
      </c>
      <c r="Q95" s="254">
        <f t="shared" si="25"/>
        <v>1.350713647199425</v>
      </c>
      <c r="R95" s="254">
        <f t="shared" si="25"/>
        <v>1.6007132829271835</v>
      </c>
      <c r="S95" s="254">
        <f t="shared" si="25"/>
        <v>1.5926128738232028</v>
      </c>
      <c r="T95" s="254">
        <f t="shared" si="25"/>
        <v>1.4677531769458543</v>
      </c>
      <c r="U95" s="254">
        <f t="shared" si="25"/>
        <v>1.5172663578548307</v>
      </c>
      <c r="V95" s="254">
        <f t="shared" si="25"/>
        <v>1.410590977882122</v>
      </c>
      <c r="W95" s="254">
        <f t="shared" si="25"/>
        <v>1.3119553583240022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1.6933065003250356</v>
      </c>
      <c r="C96" s="293">
        <f>IF(CHI_ued!C$16=0,"",CHI_ued!C$16/C$10)</f>
        <v>1.7078273185426169</v>
      </c>
      <c r="D96" s="293">
        <f>IF(CHI_ued!D$16=0,"",CHI_ued!D$16/D$10)</f>
        <v>1.6280182438998607</v>
      </c>
      <c r="E96" s="293">
        <f>IF(CHI_ued!E$16=0,"",CHI_ued!E$16/E$10)</f>
        <v>1.7670324877249801</v>
      </c>
      <c r="F96" s="293">
        <f>IF(CHI_ued!F$16=0,"",CHI_ued!F$16/F$10)</f>
        <v>1.3903191850109915</v>
      </c>
      <c r="G96" s="293">
        <f>IF(CHI_ued!G$16=0,"",CHI_ued!G$16/G$10)</f>
        <v>1.1506734694483631</v>
      </c>
      <c r="H96" s="293">
        <f>IF(CHI_ued!H$16=0,"",CHI_ued!H$16/H$10)</f>
        <v>1.040600124112167</v>
      </c>
      <c r="I96" s="293">
        <f>IF(CHI_ued!I$16=0,"",CHI_ued!I$16/I$10)</f>
        <v>1.5086922607990079</v>
      </c>
      <c r="J96" s="293">
        <f>IF(CHI_ued!J$16=0,"",CHI_ued!J$16/J$10)</f>
        <v>1.2490665310592735</v>
      </c>
      <c r="K96" s="293">
        <f>IF(CHI_ued!K$16=0,"",CHI_ued!K$16/K$10)</f>
        <v>1.2360293183624227</v>
      </c>
      <c r="L96" s="293">
        <f>IF(CHI_ued!L$16=0,"",CHI_ued!L$16/L$10)</f>
        <v>0.86744955557126058</v>
      </c>
      <c r="M96" s="293">
        <f>IF(CHI_ued!M$16=0,"",CHI_ued!M$16/M$10)</f>
        <v>1.4027971465209568</v>
      </c>
      <c r="N96" s="293">
        <f>IF(CHI_ued!N$16=0,"",CHI_ued!N$16/N$10)</f>
        <v>1.3567223306590959</v>
      </c>
      <c r="O96" s="293">
        <f>IF(CHI_ued!O$16=0,"",CHI_ued!O$16/O$10)</f>
        <v>0.99364013420692321</v>
      </c>
      <c r="P96" s="293">
        <f>IF(CHI_ued!P$16=0,"",CHI_ued!P$16/P$10)</f>
        <v>1.2658016319093466</v>
      </c>
      <c r="Q96" s="293">
        <f>IF(CHI_ued!Q$16=0,"",CHI_ued!Q$16/Q$10)</f>
        <v>1.1600697099574109</v>
      </c>
      <c r="R96" s="293">
        <f>IF(CHI_ued!R$16=0,"",CHI_ued!R$16/R$10)</f>
        <v>1.3688477364499034</v>
      </c>
      <c r="S96" s="293">
        <f>IF(CHI_ued!S$16=0,"",CHI_ued!S$16/S$10)</f>
        <v>1.3458900588992835</v>
      </c>
      <c r="T96" s="293">
        <f>IF(CHI_ued!T$16=0,"",CHI_ued!T$16/T$10)</f>
        <v>1.2179002698797878</v>
      </c>
      <c r="U96" s="293">
        <f>IF(CHI_ued!U$16=0,"",CHI_ued!U$16/U$10)</f>
        <v>1.2786326573750031</v>
      </c>
      <c r="V96" s="293">
        <f>IF(CHI_ued!V$16=0,"",CHI_ued!V$16/V$10)</f>
        <v>1.2156409479479953</v>
      </c>
      <c r="W96" s="293">
        <f>IF(CHI_ued!W$16=0,"",CHI_ued!W$16/W$10)</f>
        <v>1.0924226128550272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0.21523098087432174</v>
      </c>
      <c r="C97" s="293">
        <f>IF((CHI_ued!C$5-CHI_ued!C$16)=0,"",(CHI_ued!C$5-CHI_ued!C$16)/C$10)</f>
        <v>0.17366698326592539</v>
      </c>
      <c r="D97" s="293">
        <f>IF((CHI_ued!D$5-CHI_ued!D$16)=0,"",(CHI_ued!D$5-CHI_ued!D$16)/D$10)</f>
        <v>0.19582341033852313</v>
      </c>
      <c r="E97" s="293">
        <f>IF((CHI_ued!E$5-CHI_ued!E$16)=0,"",(CHI_ued!E$5-CHI_ued!E$16)/E$10)</f>
        <v>0.23154107926214815</v>
      </c>
      <c r="F97" s="293">
        <f>IF((CHI_ued!F$5-CHI_ued!F$16)=0,"",(CHI_ued!F$5-CHI_ued!F$16)/F$10)</f>
        <v>0.20563142725189659</v>
      </c>
      <c r="G97" s="293">
        <f>IF((CHI_ued!G$5-CHI_ued!G$16)=0,"",(CHI_ued!G$5-CHI_ued!G$16)/G$10)</f>
        <v>0.24944349437495253</v>
      </c>
      <c r="H97" s="293">
        <f>IF((CHI_ued!H$5-CHI_ued!H$16)=0,"",(CHI_ued!H$5-CHI_ued!H$16)/H$10)</f>
        <v>0.22761266848168857</v>
      </c>
      <c r="I97" s="293">
        <f>IF((CHI_ued!I$5-CHI_ued!I$16)=0,"",(CHI_ued!I$5-CHI_ued!I$16)/I$10)</f>
        <v>0.21021937521191272</v>
      </c>
      <c r="J97" s="293">
        <f>IF((CHI_ued!J$5-CHI_ued!J$16)=0,"",(CHI_ued!J$5-CHI_ued!J$16)/J$10)</f>
        <v>0.19234932073077937</v>
      </c>
      <c r="K97" s="293">
        <f>IF((CHI_ued!K$5-CHI_ued!K$16)=0,"",(CHI_ued!K$5-CHI_ued!K$16)/K$10)</f>
        <v>0.3148064607226605</v>
      </c>
      <c r="L97" s="293">
        <f>IF((CHI_ued!L$5-CHI_ued!L$16)=0,"",(CHI_ued!L$5-CHI_ued!L$16)/L$10)</f>
        <v>0.24542499603029064</v>
      </c>
      <c r="M97" s="293">
        <f>IF((CHI_ued!M$5-CHI_ued!M$16)=0,"",(CHI_ued!M$5-CHI_ued!M$16)/M$10)</f>
        <v>0.23870324608942278</v>
      </c>
      <c r="N97" s="293">
        <f>IF((CHI_ued!N$5-CHI_ued!N$16)=0,"",(CHI_ued!N$5-CHI_ued!N$16)/N$10)</f>
        <v>0.23794334616754248</v>
      </c>
      <c r="O97" s="293">
        <f>IF((CHI_ued!O$5-CHI_ued!O$16)=0,"",(CHI_ued!O$5-CHI_ued!O$16)/O$10)</f>
        <v>0.19138557345773069</v>
      </c>
      <c r="P97" s="293">
        <f>IF((CHI_ued!P$5-CHI_ued!P$16)=0,"",(CHI_ued!P$5-CHI_ued!P$16)/P$10)</f>
        <v>0.25052014370349029</v>
      </c>
      <c r="Q97" s="293">
        <f>IF((CHI_ued!Q$5-CHI_ued!Q$16)=0,"",(CHI_ued!Q$5-CHI_ued!Q$16)/Q$10)</f>
        <v>0.19064393724201414</v>
      </c>
      <c r="R97" s="293">
        <f>IF((CHI_ued!R$5-CHI_ued!R$16)=0,"",(CHI_ued!R$5-CHI_ued!R$16)/R$10)</f>
        <v>0.23186554647728</v>
      </c>
      <c r="S97" s="293">
        <f>IF((CHI_ued!S$5-CHI_ued!S$16)=0,"",(CHI_ued!S$5-CHI_ued!S$16)/S$10)</f>
        <v>0.24672281492391943</v>
      </c>
      <c r="T97" s="293">
        <f>IF((CHI_ued!T$5-CHI_ued!T$16)=0,"",(CHI_ued!T$5-CHI_ued!T$16)/T$10)</f>
        <v>0.24985290706606642</v>
      </c>
      <c r="U97" s="293">
        <f>IF((CHI_ued!U$5-CHI_ued!U$16)=0,"",(CHI_ued!U$5-CHI_ued!U$16)/U$10)</f>
        <v>0.23863370047982757</v>
      </c>
      <c r="V97" s="293">
        <f>IF((CHI_ued!V$5-CHI_ued!V$16)=0,"",(CHI_ued!V$5-CHI_ued!V$16)/V$10)</f>
        <v>0.19495002993412666</v>
      </c>
      <c r="W97" s="293">
        <f>IF((CHI_ued!W$5-CHI_ued!W$16)=0,"",(CHI_ued!W$5-CHI_ued!W$16)/W$10)</f>
        <v>0.21953274546897497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0.30428444912930341</v>
      </c>
      <c r="C98" s="293">
        <f>IF(CHI_ued!C$61=0,"",CHI_ued!C$61/C$11)</f>
        <v>0.249535419554237</v>
      </c>
      <c r="D98" s="293">
        <f>IF(CHI_ued!D$61=0,"",CHI_ued!D$61/D$11)</f>
        <v>0.28285729484706362</v>
      </c>
      <c r="E98" s="293">
        <f>IF(CHI_ued!E$61=0,"",CHI_ued!E$61/E$11)</f>
        <v>0.32347172972231197</v>
      </c>
      <c r="F98" s="293">
        <f>IF(CHI_ued!F$61=0,"",CHI_ued!F$61/F$11)</f>
        <v>0.29840779480974999</v>
      </c>
      <c r="G98" s="293">
        <f>IF(CHI_ued!G$61=0,"",CHI_ued!G$61/G$11)</f>
        <v>0.3620709991244811</v>
      </c>
      <c r="H98" s="293">
        <f>IF(CHI_ued!H$61=0,"",CHI_ued!H$61/H$11)</f>
        <v>0.35890710277385501</v>
      </c>
      <c r="I98" s="293">
        <f>IF(CHI_ued!I$61=0,"",CHI_ued!I$61/I$11)</f>
        <v>0.35140796598238705</v>
      </c>
      <c r="J98" s="293">
        <f>IF(CHI_ued!J$61=0,"",CHI_ued!J$61/J$11)</f>
        <v>0.32870317463660315</v>
      </c>
      <c r="K98" s="293">
        <f>IF(CHI_ued!K$61=0,"",CHI_ued!K$61/K$11)</f>
        <v>0.41425193275884026</v>
      </c>
      <c r="L98" s="293">
        <f>IF(CHI_ued!L$61=0,"",CHI_ued!L$61/L$11)</f>
        <v>0.32833178557214115</v>
      </c>
      <c r="M98" s="293">
        <f>IF(CHI_ued!M$61=0,"",CHI_ued!M$61/M$11)</f>
        <v>0.32428045406004541</v>
      </c>
      <c r="N98" s="293">
        <f>IF(CHI_ued!N$61=0,"",CHI_ued!N$61/N$11)</f>
        <v>0.33197049585648969</v>
      </c>
      <c r="O98" s="293">
        <f>IF(CHI_ued!O$61=0,"",CHI_ued!O$61/O$11)</f>
        <v>0.20941932143788083</v>
      </c>
      <c r="P98" s="293">
        <f>IF(CHI_ued!P$61=0,"",CHI_ued!P$61/P$11)</f>
        <v>0.27971947433112865</v>
      </c>
      <c r="Q98" s="293">
        <f>IF(CHI_ued!Q$61=0,"",CHI_ued!Q$61/Q$11)</f>
        <v>0.21529549456645242</v>
      </c>
      <c r="R98" s="293">
        <f>IF(CHI_ued!R$61=0,"",CHI_ued!R$61/R$11)</f>
        <v>0.26166185128237995</v>
      </c>
      <c r="S98" s="293">
        <f>IF(CHI_ued!S$61=0,"",CHI_ued!S$61/S$11)</f>
        <v>0.27890044538856573</v>
      </c>
      <c r="T98" s="293">
        <f>IF(CHI_ued!T$61=0,"",CHI_ued!T$61/T$11)</f>
        <v>0.28244489948304863</v>
      </c>
      <c r="U98" s="293">
        <f>IF(CHI_ued!U$61=0,"",CHI_ued!U$61/U$11)</f>
        <v>0.26967881031035884</v>
      </c>
      <c r="V98" s="293">
        <f>IF(CHI_ued!V$61=0,"",CHI_ued!V$61/V$11)</f>
        <v>0.22205110234471376</v>
      </c>
      <c r="W98" s="293">
        <f>IF(CHI_ued!W$61=0,"",CHI_ued!W$61/W$11)</f>
        <v>0.25057575942123073</v>
      </c>
      <c r="DA98" s="94"/>
    </row>
    <row r="99" spans="1:105" ht="12" customHeight="1" x14ac:dyDescent="0.25">
      <c r="A99" s="49" t="s">
        <v>48</v>
      </c>
      <c r="B99" s="255" t="str">
        <f>IF(CHI_ued!B$110=0,"",CHI_ued!B$110/B$12)</f>
        <v/>
      </c>
      <c r="C99" s="255" t="str">
        <f>IF(CHI_ued!C$110=0,"",CHI_ued!C$110/C$12)</f>
        <v/>
      </c>
      <c r="D99" s="255" t="str">
        <f>IF(CHI_ued!D$110=0,"",CHI_ued!D$110/D$12)</f>
        <v/>
      </c>
      <c r="E99" s="255" t="str">
        <f>IF(CHI_ued!E$110=0,"",CHI_ued!E$110/E$12)</f>
        <v/>
      </c>
      <c r="F99" s="255" t="str">
        <f>IF(CHI_ued!F$110=0,"",CHI_ued!F$110/F$12)</f>
        <v/>
      </c>
      <c r="G99" s="255" t="str">
        <f>IF(CHI_ued!G$110=0,"",CHI_ued!G$110/G$12)</f>
        <v/>
      </c>
      <c r="H99" s="255" t="str">
        <f>IF(CHI_ued!H$110=0,"",CHI_ued!H$110/H$12)</f>
        <v/>
      </c>
      <c r="I99" s="255" t="str">
        <f>IF(CHI_ued!I$110=0,"",CHI_ued!I$110/I$12)</f>
        <v/>
      </c>
      <c r="J99" s="255" t="str">
        <f>IF(CHI_ued!J$110=0,"",CHI_ued!J$110/J$12)</f>
        <v/>
      </c>
      <c r="K99" s="255" t="str">
        <f>IF(CHI_ued!K$110=0,"",CHI_ued!K$110/K$12)</f>
        <v/>
      </c>
      <c r="L99" s="255" t="str">
        <f>IF(CHI_ued!L$110=0,"",CHI_ued!L$110/L$12)</f>
        <v/>
      </c>
      <c r="M99" s="255" t="str">
        <f>IF(CHI_ued!M$110=0,"",CHI_ued!M$110/M$12)</f>
        <v/>
      </c>
      <c r="N99" s="255" t="str">
        <f>IF(CHI_ued!N$110=0,"",CHI_ued!N$110/N$12)</f>
        <v/>
      </c>
      <c r="O99" s="255" t="str">
        <f>IF(CHI_ued!O$110=0,"",CHI_ued!O$110/O$12)</f>
        <v/>
      </c>
      <c r="P99" s="255" t="str">
        <f>IF(CHI_ued!P$110=0,"",CHI_ued!P$110/P$12)</f>
        <v/>
      </c>
      <c r="Q99" s="255" t="str">
        <f>IF(CHI_ued!Q$110=0,"",CHI_ued!Q$110/Q$12)</f>
        <v/>
      </c>
      <c r="R99" s="255" t="str">
        <f>IF(CHI_ued!R$110=0,"",CHI_ued!R$110/R$12)</f>
        <v/>
      </c>
      <c r="S99" s="255" t="str">
        <f>IF(CHI_ued!S$110=0,"",CHI_ued!S$110/S$12)</f>
        <v/>
      </c>
      <c r="T99" s="255" t="str">
        <f>IF(CHI_ued!T$110=0,"",CHI_ued!T$110/T$12)</f>
        <v/>
      </c>
      <c r="U99" s="255" t="str">
        <f>IF(CHI_ued!U$110=0,"",CHI_ued!U$110/U$12)</f>
        <v/>
      </c>
      <c r="V99" s="255" t="str">
        <f>IF(CHI_ued!V$110=0,"",CHI_ued!V$110/V$12)</f>
        <v/>
      </c>
      <c r="W99" s="255" t="str">
        <f>IF(CHI_ued!W$110=0,"",CHI_ued!W$110/W$12)</f>
        <v/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6.5376071319524529</v>
      </c>
      <c r="C100" s="315">
        <f t="shared" si="26"/>
        <v>7.7650396953811658</v>
      </c>
      <c r="D100" s="315">
        <f t="shared" si="26"/>
        <v>6.8846248692426224</v>
      </c>
      <c r="E100" s="315">
        <f t="shared" si="26"/>
        <v>6.207195527766503</v>
      </c>
      <c r="F100" s="315">
        <f t="shared" si="26"/>
        <v>5.6704918811350717</v>
      </c>
      <c r="G100" s="315">
        <f t="shared" si="26"/>
        <v>3.7714743152751544</v>
      </c>
      <c r="H100" s="315">
        <f t="shared" si="26"/>
        <v>4.0532092442648162</v>
      </c>
      <c r="I100" s="315">
        <f t="shared" si="26"/>
        <v>6.6617036734652961</v>
      </c>
      <c r="J100" s="315">
        <f t="shared" si="26"/>
        <v>5.8731232657763082</v>
      </c>
      <c r="K100" s="315">
        <f t="shared" si="26"/>
        <v>3.6257132508105299</v>
      </c>
      <c r="L100" s="315">
        <f t="shared" si="26"/>
        <v>3.4999748836081577</v>
      </c>
      <c r="M100" s="315">
        <f t="shared" si="26"/>
        <v>5.4557205490349956</v>
      </c>
      <c r="N100" s="315">
        <f t="shared" si="26"/>
        <v>5.3899377525625809</v>
      </c>
      <c r="O100" s="315">
        <f t="shared" si="26"/>
        <v>4.9424693264613175</v>
      </c>
      <c r="P100" s="315">
        <f t="shared" si="26"/>
        <v>4.9304133536248163</v>
      </c>
      <c r="Q100" s="315">
        <f t="shared" si="26"/>
        <v>5.8829312750550899</v>
      </c>
      <c r="R100" s="315">
        <f t="shared" si="26"/>
        <v>5.580198289475196</v>
      </c>
      <c r="S100" s="315">
        <f t="shared" si="26"/>
        <v>5.1313982315897047</v>
      </c>
      <c r="T100" s="315">
        <f t="shared" si="26"/>
        <v>4.5636155509494341</v>
      </c>
      <c r="U100" s="315">
        <f t="shared" si="26"/>
        <v>4.9467023410994919</v>
      </c>
      <c r="V100" s="315">
        <f t="shared" si="26"/>
        <v>5.6601390218609673</v>
      </c>
      <c r="W100" s="315">
        <f t="shared" si="26"/>
        <v>4.6063725485200164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6.6835417187471329</v>
      </c>
      <c r="C101" s="257">
        <f t="shared" si="27"/>
        <v>7.8654034443648397</v>
      </c>
      <c r="D101" s="257">
        <f t="shared" si="27"/>
        <v>7.0033226287697641</v>
      </c>
      <c r="E101" s="257">
        <f t="shared" si="27"/>
        <v>6.3352723361907595</v>
      </c>
      <c r="F101" s="257">
        <f t="shared" si="27"/>
        <v>5.7588544532310584</v>
      </c>
      <c r="G101" s="257">
        <f t="shared" si="27"/>
        <v>3.8142772306548678</v>
      </c>
      <c r="H101" s="257">
        <f t="shared" si="27"/>
        <v>4.0921724912641659</v>
      </c>
      <c r="I101" s="257">
        <f t="shared" si="27"/>
        <v>6.7019390432496788</v>
      </c>
      <c r="J101" s="257">
        <f t="shared" si="27"/>
        <v>5.9320380409380675</v>
      </c>
      <c r="K101" s="257">
        <f t="shared" si="27"/>
        <v>3.7273595964381077</v>
      </c>
      <c r="L101" s="257">
        <f t="shared" si="27"/>
        <v>3.5287264644890053</v>
      </c>
      <c r="M101" s="257">
        <f t="shared" si="27"/>
        <v>5.4974730059741157</v>
      </c>
      <c r="N101" s="257">
        <f t="shared" si="27"/>
        <v>5.4528880221610398</v>
      </c>
      <c r="O101" s="257">
        <f t="shared" si="27"/>
        <v>5.1318975141700811</v>
      </c>
      <c r="P101" s="257">
        <f t="shared" si="27"/>
        <v>5.0671868770954989</v>
      </c>
      <c r="Q101" s="257">
        <f t="shared" si="27"/>
        <v>5.9493557446695844</v>
      </c>
      <c r="R101" s="257">
        <f t="shared" si="27"/>
        <v>5.661858095862832</v>
      </c>
      <c r="S101" s="257">
        <f t="shared" si="27"/>
        <v>5.223666382550114</v>
      </c>
      <c r="T101" s="257">
        <f t="shared" si="27"/>
        <v>4.6251772863247691</v>
      </c>
      <c r="U101" s="257">
        <f t="shared" si="27"/>
        <v>5.0117230699130371</v>
      </c>
      <c r="V101" s="257">
        <f t="shared" si="27"/>
        <v>5.7146493860509642</v>
      </c>
      <c r="W101" s="257">
        <f t="shared" si="27"/>
        <v>4.6552975441554505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0.1192554724554441</v>
      </c>
      <c r="C102" s="295">
        <f t="shared" si="28"/>
        <v>0.13007912968887506</v>
      </c>
      <c r="D102" s="295">
        <f t="shared" si="28"/>
        <v>9.6485911821391754E-2</v>
      </c>
      <c r="E102" s="295">
        <f t="shared" si="28"/>
        <v>0.11610554889165656</v>
      </c>
      <c r="F102" s="295">
        <f t="shared" si="28"/>
        <v>0.50376821417974205</v>
      </c>
      <c r="G102" s="295">
        <f t="shared" si="28"/>
        <v>0.96441965191389523</v>
      </c>
      <c r="H102" s="295">
        <f t="shared" si="28"/>
        <v>0.96646513177068261</v>
      </c>
      <c r="I102" s="295">
        <f t="shared" si="28"/>
        <v>0.84337979099136184</v>
      </c>
      <c r="J102" s="295">
        <f t="shared" si="28"/>
        <v>0.88422432526595196</v>
      </c>
      <c r="K102" s="295">
        <f t="shared" si="28"/>
        <v>0.96857779009354283</v>
      </c>
      <c r="L102" s="295">
        <f t="shared" si="28"/>
        <v>0.9038265741146726</v>
      </c>
      <c r="M102" s="295">
        <f t="shared" si="28"/>
        <v>0.83933830893515904</v>
      </c>
      <c r="N102" s="295">
        <f t="shared" si="28"/>
        <v>0.91951064798901327</v>
      </c>
      <c r="O102" s="295">
        <f t="shared" si="28"/>
        <v>0.80685628846134771</v>
      </c>
      <c r="P102" s="295">
        <f t="shared" si="28"/>
        <v>0.80914112749250977</v>
      </c>
      <c r="Q102" s="295">
        <f t="shared" si="28"/>
        <v>0.87411362102427614</v>
      </c>
      <c r="R102" s="295">
        <f t="shared" si="28"/>
        <v>0.79987254082178838</v>
      </c>
      <c r="S102" s="295">
        <f t="shared" si="28"/>
        <v>0.66171055990088234</v>
      </c>
      <c r="T102" s="295">
        <f t="shared" si="28"/>
        <v>0.70904322790923613</v>
      </c>
      <c r="U102" s="295">
        <f t="shared" si="28"/>
        <v>0.762219002528988</v>
      </c>
      <c r="V102" s="295">
        <f t="shared" si="28"/>
        <v>0.83924696470621396</v>
      </c>
      <c r="W102" s="295">
        <f t="shared" si="28"/>
        <v>0.7757286275969616</v>
      </c>
      <c r="DA102" s="94"/>
    </row>
    <row r="103" spans="1:105" ht="12" customHeight="1" x14ac:dyDescent="0.25">
      <c r="A103" s="49" t="s">
        <v>48</v>
      </c>
      <c r="B103" s="258" t="str">
        <f t="shared" ref="B103:W103" si="29">IF(B$55=0,"",B$82/B$55)</f>
        <v/>
      </c>
      <c r="C103" s="258" t="str">
        <f t="shared" si="29"/>
        <v/>
      </c>
      <c r="D103" s="258" t="str">
        <f t="shared" si="29"/>
        <v/>
      </c>
      <c r="E103" s="258" t="str">
        <f t="shared" si="29"/>
        <v/>
      </c>
      <c r="F103" s="258" t="str">
        <f t="shared" si="29"/>
        <v/>
      </c>
      <c r="G103" s="258" t="str">
        <f t="shared" si="29"/>
        <v/>
      </c>
      <c r="H103" s="258" t="str">
        <f t="shared" si="29"/>
        <v/>
      </c>
      <c r="I103" s="258" t="str">
        <f t="shared" si="29"/>
        <v/>
      </c>
      <c r="J103" s="258" t="str">
        <f t="shared" si="29"/>
        <v/>
      </c>
      <c r="K103" s="258" t="str">
        <f t="shared" si="29"/>
        <v/>
      </c>
      <c r="L103" s="258" t="str">
        <f t="shared" si="29"/>
        <v/>
      </c>
      <c r="M103" s="258" t="str">
        <f t="shared" si="29"/>
        <v/>
      </c>
      <c r="N103" s="258" t="str">
        <f t="shared" si="29"/>
        <v/>
      </c>
      <c r="O103" s="258" t="str">
        <f t="shared" si="29"/>
        <v/>
      </c>
      <c r="P103" s="258" t="str">
        <f t="shared" si="29"/>
        <v/>
      </c>
      <c r="Q103" s="258" t="str">
        <f t="shared" si="29"/>
        <v/>
      </c>
      <c r="R103" s="258" t="str">
        <f t="shared" si="29"/>
        <v/>
      </c>
      <c r="S103" s="258" t="str">
        <f t="shared" si="29"/>
        <v/>
      </c>
      <c r="T103" s="258" t="str">
        <f t="shared" si="29"/>
        <v/>
      </c>
      <c r="U103" s="258" t="str">
        <f t="shared" si="29"/>
        <v/>
      </c>
      <c r="V103" s="258" t="str">
        <f t="shared" si="29"/>
        <v/>
      </c>
      <c r="W103" s="258" t="str">
        <f t="shared" si="29"/>
        <v/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727.71283809079694</v>
      </c>
      <c r="C5" s="225">
        <f t="shared" si="0"/>
        <v>791.6500120953491</v>
      </c>
      <c r="D5" s="225">
        <f t="shared" si="0"/>
        <v>805.08988938084508</v>
      </c>
      <c r="E5" s="225">
        <f t="shared" si="0"/>
        <v>826.6061821020196</v>
      </c>
      <c r="F5" s="225">
        <f t="shared" si="0"/>
        <v>790.09227969274161</v>
      </c>
      <c r="G5" s="225">
        <f t="shared" si="0"/>
        <v>861.67475722232587</v>
      </c>
      <c r="H5" s="225">
        <f t="shared" si="0"/>
        <v>920.23646337162586</v>
      </c>
      <c r="I5" s="225">
        <f t="shared" si="0"/>
        <v>1421.6640615307169</v>
      </c>
      <c r="J5" s="225">
        <f t="shared" si="0"/>
        <v>1271.8311979332907</v>
      </c>
      <c r="K5" s="225">
        <f t="shared" si="0"/>
        <v>902.91699802882692</v>
      </c>
      <c r="L5" s="225">
        <f t="shared" si="0"/>
        <v>895.90711083659562</v>
      </c>
      <c r="M5" s="225">
        <f t="shared" si="0"/>
        <v>1423.4845975779401</v>
      </c>
      <c r="N5" s="225">
        <f t="shared" si="0"/>
        <v>1474.948190933366</v>
      </c>
      <c r="O5" s="225">
        <f t="shared" si="0"/>
        <v>1188.6784571422172</v>
      </c>
      <c r="P5" s="225">
        <f t="shared" si="0"/>
        <v>1297.0677412337045</v>
      </c>
      <c r="Q5" s="225">
        <f t="shared" si="0"/>
        <v>1360.300470123495</v>
      </c>
      <c r="R5" s="225">
        <f t="shared" si="0"/>
        <v>1254.8760614727576</v>
      </c>
      <c r="S5" s="225">
        <f t="shared" si="0"/>
        <v>1467.457034783062</v>
      </c>
      <c r="T5" s="225">
        <f t="shared" si="0"/>
        <v>1338.9328045135073</v>
      </c>
      <c r="U5" s="225">
        <f t="shared" si="0"/>
        <v>1448.5224507854025</v>
      </c>
      <c r="V5" s="225">
        <f t="shared" si="0"/>
        <v>1301.2172689042511</v>
      </c>
      <c r="W5" s="225">
        <f t="shared" si="0"/>
        <v>1216.1728557694066</v>
      </c>
      <c r="DA5" s="89"/>
    </row>
    <row r="6" spans="1:105" ht="12" customHeight="1" x14ac:dyDescent="0.25">
      <c r="A6" s="55" t="s">
        <v>92</v>
      </c>
      <c r="B6" s="261">
        <v>0.66662742341716996</v>
      </c>
      <c r="C6" s="261">
        <v>0.68448301211766394</v>
      </c>
      <c r="D6" s="261">
        <v>0.74322628019532955</v>
      </c>
      <c r="E6" s="261">
        <v>0.8286997485312827</v>
      </c>
      <c r="F6" s="261">
        <v>1.03802844179988</v>
      </c>
      <c r="G6" s="261">
        <v>1.1059196796443711</v>
      </c>
      <c r="H6" s="261">
        <v>1.2638397663569161</v>
      </c>
      <c r="I6" s="261">
        <v>1.489638798511121</v>
      </c>
      <c r="J6" s="261">
        <v>1.3945849500152681</v>
      </c>
      <c r="K6" s="261">
        <v>1.091291609861661</v>
      </c>
      <c r="L6" s="261">
        <v>1.237625484215064</v>
      </c>
      <c r="M6" s="261">
        <v>1.405730416333149</v>
      </c>
      <c r="N6" s="261">
        <v>1.412565221920576</v>
      </c>
      <c r="O6" s="261">
        <v>1.299282222321041</v>
      </c>
      <c r="P6" s="261">
        <v>1.3202286079781049</v>
      </c>
      <c r="Q6" s="261">
        <v>1.303359434129056</v>
      </c>
      <c r="R6" s="261">
        <v>1.3943414508794809</v>
      </c>
      <c r="S6" s="261">
        <v>1.490089151505902</v>
      </c>
      <c r="T6" s="261">
        <v>1.4456327032099989</v>
      </c>
      <c r="U6" s="261">
        <v>1.449615697858639</v>
      </c>
      <c r="V6" s="261">
        <v>1.598660590311523</v>
      </c>
      <c r="W6" s="261">
        <v>1.501168399821067</v>
      </c>
      <c r="DA6" s="67" t="s">
        <v>989</v>
      </c>
    </row>
    <row r="7" spans="1:105" ht="12" customHeight="1" x14ac:dyDescent="0.25">
      <c r="A7" s="202" t="s">
        <v>93</v>
      </c>
      <c r="B7" s="226">
        <v>5.2745557639242886</v>
      </c>
      <c r="C7" s="226">
        <v>5.4158345277286308</v>
      </c>
      <c r="D7" s="226">
        <v>5.8806288526343193</v>
      </c>
      <c r="E7" s="226">
        <v>6.5569205250695717</v>
      </c>
      <c r="F7" s="226">
        <v>8.2131918197229776</v>
      </c>
      <c r="G7" s="226">
        <v>8.7503676203478484</v>
      </c>
      <c r="H7" s="226">
        <v>9.9998786280698049</v>
      </c>
      <c r="I7" s="226">
        <v>11.78646817524506</v>
      </c>
      <c r="J7" s="226">
        <v>11.03437366659591</v>
      </c>
      <c r="K7" s="226">
        <v>8.6346259525479123</v>
      </c>
      <c r="L7" s="226">
        <v>9.792463379144591</v>
      </c>
      <c r="M7" s="226">
        <v>11.1225599330823</v>
      </c>
      <c r="N7" s="226">
        <v>11.176638961247191</v>
      </c>
      <c r="O7" s="226">
        <v>10.280309951214189</v>
      </c>
      <c r="P7" s="226">
        <v>10.446044025930931</v>
      </c>
      <c r="Q7" s="226">
        <v>10.31257007176618</v>
      </c>
      <c r="R7" s="226">
        <v>11.032447028529329</v>
      </c>
      <c r="S7" s="226">
        <v>11.790031502976539</v>
      </c>
      <c r="T7" s="226">
        <v>11.43827877369222</v>
      </c>
      <c r="U7" s="226">
        <v>11.469793419870401</v>
      </c>
      <c r="V7" s="226">
        <v>12.649081233355499</v>
      </c>
      <c r="W7" s="226">
        <v>11.877693832799601</v>
      </c>
      <c r="DA7" s="174" t="s">
        <v>990</v>
      </c>
    </row>
    <row r="8" spans="1:105" ht="12" customHeight="1" x14ac:dyDescent="0.25">
      <c r="A8" s="202" t="s">
        <v>94</v>
      </c>
      <c r="B8" s="226">
        <v>5.8211663039017472</v>
      </c>
      <c r="C8" s="226">
        <v>5.9770860090150464</v>
      </c>
      <c r="D8" s="226">
        <v>6.4900477035128494</v>
      </c>
      <c r="E8" s="226">
        <v>7.2364245495243233</v>
      </c>
      <c r="F8" s="226">
        <v>9.064337852953475</v>
      </c>
      <c r="G8" s="226">
        <v>9.6571820297571822</v>
      </c>
      <c r="H8" s="226">
        <v>11.036181835627801</v>
      </c>
      <c r="I8" s="226">
        <v>13.00791847780182</v>
      </c>
      <c r="J8" s="226">
        <v>12.17788322800086</v>
      </c>
      <c r="K8" s="226">
        <v>9.5294458702188667</v>
      </c>
      <c r="L8" s="226">
        <v>10.807271817040659</v>
      </c>
      <c r="M8" s="226">
        <v>12.27520837648987</v>
      </c>
      <c r="N8" s="226">
        <v>12.334891699710059</v>
      </c>
      <c r="O8" s="226">
        <v>11.34567469946515</v>
      </c>
      <c r="P8" s="226">
        <v>11.528584057964681</v>
      </c>
      <c r="Q8" s="226">
        <v>11.381277987234229</v>
      </c>
      <c r="R8" s="226">
        <v>12.17575692939015</v>
      </c>
      <c r="S8" s="226">
        <v>13.011851078811009</v>
      </c>
      <c r="T8" s="226">
        <v>12.62364565893089</v>
      </c>
      <c r="U8" s="226">
        <v>12.65842621764002</v>
      </c>
      <c r="V8" s="226">
        <v>13.959925488804039</v>
      </c>
      <c r="W8" s="226">
        <v>13.108597994253209</v>
      </c>
      <c r="DA8" s="174" t="s">
        <v>991</v>
      </c>
    </row>
    <row r="9" spans="1:105" ht="12" customHeight="1" x14ac:dyDescent="0.25">
      <c r="A9" s="202" t="s">
        <v>95</v>
      </c>
      <c r="B9" s="226">
        <v>9.4712188948387883</v>
      </c>
      <c r="C9" s="226">
        <v>9.7249051116639205</v>
      </c>
      <c r="D9" s="226">
        <v>10.55950976640462</v>
      </c>
      <c r="E9" s="226">
        <v>11.77388814310137</v>
      </c>
      <c r="F9" s="226">
        <v>14.74796002384481</v>
      </c>
      <c r="G9" s="226">
        <v>15.71253596548641</v>
      </c>
      <c r="H9" s="226">
        <v>17.95621160289031</v>
      </c>
      <c r="I9" s="226">
        <v>21.164288535598349</v>
      </c>
      <c r="J9" s="226">
        <v>19.813795330134049</v>
      </c>
      <c r="K9" s="226">
        <v>15.50470525517626</v>
      </c>
      <c r="L9" s="226">
        <v>17.583767872532139</v>
      </c>
      <c r="M9" s="226">
        <v>19.97214637822114</v>
      </c>
      <c r="N9" s="226">
        <v>20.06925300412373</v>
      </c>
      <c r="O9" s="226">
        <v>18.459766132474751</v>
      </c>
      <c r="P9" s="226">
        <v>18.757365356036249</v>
      </c>
      <c r="Q9" s="226">
        <v>18.51769379065054</v>
      </c>
      <c r="R9" s="226">
        <v>19.81033577606421</v>
      </c>
      <c r="S9" s="226">
        <v>21.17068699993343</v>
      </c>
      <c r="T9" s="226">
        <v>20.539064689919211</v>
      </c>
      <c r="U9" s="226">
        <v>20.595653742288011</v>
      </c>
      <c r="V9" s="226">
        <v>22.713233595728251</v>
      </c>
      <c r="W9" s="226">
        <v>21.3280972448425</v>
      </c>
      <c r="DA9" s="174" t="s">
        <v>992</v>
      </c>
    </row>
    <row r="10" spans="1:105" ht="12" customHeight="1" x14ac:dyDescent="0.25">
      <c r="A10" s="56" t="s">
        <v>96</v>
      </c>
      <c r="B10" s="262">
        <v>1.8219616182463749</v>
      </c>
      <c r="C10" s="262">
        <v>1.867821620942574</v>
      </c>
      <c r="D10" s="262">
        <v>2.0234449083092589</v>
      </c>
      <c r="E10" s="262">
        <v>2.2517224235549498</v>
      </c>
      <c r="F10" s="262">
        <v>3.6477228278895431</v>
      </c>
      <c r="G10" s="262">
        <v>7.2970405577385637</v>
      </c>
      <c r="H10" s="262">
        <v>7.7255237506907317</v>
      </c>
      <c r="I10" s="262">
        <v>7.9345364358983899</v>
      </c>
      <c r="J10" s="262">
        <v>7.8256859469343176</v>
      </c>
      <c r="K10" s="262">
        <v>8.3840660127610001</v>
      </c>
      <c r="L10" s="262">
        <v>8.56453785268838</v>
      </c>
      <c r="M10" s="262">
        <v>9.193715538470892</v>
      </c>
      <c r="N10" s="262">
        <v>10.21941474048862</v>
      </c>
      <c r="O10" s="262">
        <v>8.0628933728734271</v>
      </c>
      <c r="P10" s="262">
        <v>8.9883907552654012</v>
      </c>
      <c r="Q10" s="262">
        <v>8.6155096875057637</v>
      </c>
      <c r="R10" s="262">
        <v>7.7127761337435654</v>
      </c>
      <c r="S10" s="262">
        <v>8.5055760324957976</v>
      </c>
      <c r="T10" s="262">
        <v>8.9338473593805396</v>
      </c>
      <c r="U10" s="262">
        <v>9.4996149492627406</v>
      </c>
      <c r="V10" s="262">
        <v>8.045444614198491</v>
      </c>
      <c r="W10" s="262">
        <v>8.6245147513037725</v>
      </c>
      <c r="DA10" s="68" t="s">
        <v>993</v>
      </c>
    </row>
    <row r="11" spans="1:105" ht="12" customHeight="1" x14ac:dyDescent="0.25">
      <c r="A11" s="37" t="s">
        <v>160</v>
      </c>
      <c r="B11" s="228">
        <v>2.8264100648159349E-2</v>
      </c>
      <c r="C11" s="228">
        <v>2.790599347470181E-2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6.9790803238725012E-3</v>
      </c>
      <c r="U11" s="228">
        <v>6.8776995582714214E-3</v>
      </c>
      <c r="V11" s="228">
        <v>1.210525642898373E-2</v>
      </c>
      <c r="W11" s="228">
        <v>1.284138590978256E-2</v>
      </c>
      <c r="DA11" s="69" t="s">
        <v>994</v>
      </c>
    </row>
    <row r="12" spans="1:105" ht="12" customHeight="1" x14ac:dyDescent="0.25">
      <c r="A12" s="37" t="s">
        <v>162</v>
      </c>
      <c r="B12" s="228">
        <v>0.1243852367891054</v>
      </c>
      <c r="C12" s="228">
        <v>0.12117646234772809</v>
      </c>
      <c r="D12" s="228">
        <v>0.14201887174081229</v>
      </c>
      <c r="E12" s="228">
        <v>0.22012692206903431</v>
      </c>
      <c r="F12" s="228">
        <v>2.4467045926660749</v>
      </c>
      <c r="G12" s="228">
        <v>6.8999160117461669</v>
      </c>
      <c r="H12" s="228">
        <v>7.2150032991526176</v>
      </c>
      <c r="I12" s="228">
        <v>7.1520972906043712</v>
      </c>
      <c r="J12" s="228">
        <v>7.1608549420175462</v>
      </c>
      <c r="K12" s="228">
        <v>8.0700540584430147</v>
      </c>
      <c r="L12" s="228">
        <v>8.1366657413641779</v>
      </c>
      <c r="M12" s="228">
        <v>8.6507245766068905</v>
      </c>
      <c r="N12" s="228">
        <v>9.7655921367347442</v>
      </c>
      <c r="O12" s="228">
        <v>7.5119219367343923</v>
      </c>
      <c r="P12" s="228">
        <v>8.499131178786655</v>
      </c>
      <c r="Q12" s="228">
        <v>8.128052461854157</v>
      </c>
      <c r="R12" s="228">
        <v>7.0106691897904012</v>
      </c>
      <c r="S12" s="228">
        <v>7.7366355555705306</v>
      </c>
      <c r="T12" s="228">
        <v>7.9783140051429466</v>
      </c>
      <c r="U12" s="228">
        <v>8.5746094586999018</v>
      </c>
      <c r="V12" s="228">
        <v>6.8163855586189266</v>
      </c>
      <c r="W12" s="228">
        <v>7.2377241116622688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0.29652430826420773</v>
      </c>
      <c r="U14" s="228">
        <v>0.33415911835055789</v>
      </c>
      <c r="V14" s="228">
        <v>0.30325278882888229</v>
      </c>
      <c r="W14" s="228">
        <v>0.64052526161447554</v>
      </c>
      <c r="DA14" s="69" t="s">
        <v>997</v>
      </c>
    </row>
    <row r="15" spans="1:105" ht="12" customHeight="1" x14ac:dyDescent="0.25">
      <c r="A15" s="37" t="s">
        <v>38</v>
      </c>
      <c r="B15" s="228">
        <v>1.669312280809111</v>
      </c>
      <c r="C15" s="228">
        <v>1.718739165120144</v>
      </c>
      <c r="D15" s="228">
        <v>1.881426036568447</v>
      </c>
      <c r="E15" s="228">
        <v>2.0315955014859148</v>
      </c>
      <c r="F15" s="228">
        <v>1.201018235223468</v>
      </c>
      <c r="G15" s="228">
        <v>0.39712454599239733</v>
      </c>
      <c r="H15" s="228">
        <v>0.51052045153811454</v>
      </c>
      <c r="I15" s="228">
        <v>0.78243914529401837</v>
      </c>
      <c r="J15" s="228">
        <v>0.66483100491677172</v>
      </c>
      <c r="K15" s="228">
        <v>0.31401195431798579</v>
      </c>
      <c r="L15" s="228">
        <v>0.4278721113242025</v>
      </c>
      <c r="M15" s="228">
        <v>0.5429909618640012</v>
      </c>
      <c r="N15" s="228">
        <v>0.45382260375387951</v>
      </c>
      <c r="O15" s="228">
        <v>0.55097143613903399</v>
      </c>
      <c r="P15" s="228">
        <v>0.48925957647874557</v>
      </c>
      <c r="Q15" s="228">
        <v>0.48745722565160599</v>
      </c>
      <c r="R15" s="228">
        <v>0.70210694395316298</v>
      </c>
      <c r="S15" s="228">
        <v>0.76894047692526712</v>
      </c>
      <c r="T15" s="228">
        <v>0.6520299656495121</v>
      </c>
      <c r="U15" s="228">
        <v>0.58396867265400942</v>
      </c>
      <c r="V15" s="228">
        <v>0.91370101032169782</v>
      </c>
      <c r="W15" s="228">
        <v>0.73342399211724707</v>
      </c>
      <c r="DA15" s="69" t="s">
        <v>998</v>
      </c>
    </row>
    <row r="16" spans="1:105" ht="12" customHeight="1" x14ac:dyDescent="0.25">
      <c r="A16" s="134" t="s">
        <v>999</v>
      </c>
      <c r="B16" s="316">
        <v>570.28993981083397</v>
      </c>
      <c r="C16" s="316">
        <v>647.50163370593293</v>
      </c>
      <c r="D16" s="316">
        <v>638.88650042992265</v>
      </c>
      <c r="E16" s="316">
        <v>643.68495270851247</v>
      </c>
      <c r="F16" s="316">
        <v>591.1985382631126</v>
      </c>
      <c r="G16" s="316">
        <v>574.55339638864996</v>
      </c>
      <c r="H16" s="316">
        <v>614.03697334479796</v>
      </c>
      <c r="I16" s="316">
        <v>1083.572141014617</v>
      </c>
      <c r="J16" s="316">
        <v>946.83525365434218</v>
      </c>
      <c r="K16" s="316">
        <v>577.19019776440234</v>
      </c>
      <c r="L16" s="316">
        <v>550.76190885640585</v>
      </c>
      <c r="M16" s="316">
        <v>1036.741702493551</v>
      </c>
      <c r="N16" s="316">
        <v>1067.208856405847</v>
      </c>
      <c r="O16" s="316">
        <v>842.10851246775576</v>
      </c>
      <c r="P16" s="316">
        <v>912.68753224419595</v>
      </c>
      <c r="Q16" s="316">
        <v>1006.776096302665</v>
      </c>
      <c r="R16" s="316">
        <v>920.98736027515042</v>
      </c>
      <c r="S16" s="316">
        <v>1057.6725709372311</v>
      </c>
      <c r="T16" s="316">
        <v>933.62631126397253</v>
      </c>
      <c r="U16" s="316">
        <v>1037.227429062769</v>
      </c>
      <c r="V16" s="316">
        <v>966.91487532244196</v>
      </c>
      <c r="W16" s="316">
        <v>852.14144453998267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27.70610490111779</v>
      </c>
      <c r="C22" s="317">
        <v>38.215305245055887</v>
      </c>
      <c r="D22" s="317">
        <v>34.393809114359406</v>
      </c>
      <c r="E22" s="317">
        <v>30.57231298366294</v>
      </c>
      <c r="F22" s="317">
        <v>50.635339638864998</v>
      </c>
      <c r="G22" s="317">
        <v>64.966122098022353</v>
      </c>
      <c r="H22" s="317">
        <v>60.189165950128967</v>
      </c>
      <c r="I22" s="317">
        <v>38.215305245055887</v>
      </c>
      <c r="J22" s="317">
        <v>72.609114359415301</v>
      </c>
      <c r="K22" s="317">
        <v>53.501461736887357</v>
      </c>
      <c r="L22" s="317">
        <v>69.742992261392942</v>
      </c>
      <c r="M22" s="317">
        <v>73.564574376612214</v>
      </c>
      <c r="N22" s="317">
        <v>67.832244196044712</v>
      </c>
      <c r="O22" s="317">
        <v>79.296818572656917</v>
      </c>
      <c r="P22" s="317">
        <v>39.170765262252793</v>
      </c>
      <c r="Q22" s="317">
        <v>64.966122098022353</v>
      </c>
      <c r="R22" s="317">
        <v>80.252192605331032</v>
      </c>
      <c r="S22" s="317">
        <v>62.195442820292342</v>
      </c>
      <c r="T22" s="317">
        <v>75.915047291487525</v>
      </c>
      <c r="U22" s="317">
        <v>78.58873602751504</v>
      </c>
      <c r="V22" s="317">
        <v>61.400429922613917</v>
      </c>
      <c r="W22" s="317">
        <v>62.546345657781593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542.58383490971619</v>
      </c>
      <c r="C24" s="317">
        <v>609.28632846087703</v>
      </c>
      <c r="D24" s="317">
        <v>604.49269131556321</v>
      </c>
      <c r="E24" s="317">
        <v>613.11263972484949</v>
      </c>
      <c r="F24" s="317">
        <v>540.56319862424755</v>
      </c>
      <c r="G24" s="317">
        <v>509.58727429062759</v>
      </c>
      <c r="H24" s="317">
        <v>553.84780739466896</v>
      </c>
      <c r="I24" s="317">
        <v>1045.356835769561</v>
      </c>
      <c r="J24" s="317">
        <v>874.22613929492684</v>
      </c>
      <c r="K24" s="317">
        <v>523.68873602751501</v>
      </c>
      <c r="L24" s="317">
        <v>481.01891659501291</v>
      </c>
      <c r="M24" s="317">
        <v>963.17712811693889</v>
      </c>
      <c r="N24" s="317">
        <v>999.37661220980215</v>
      </c>
      <c r="O24" s="317">
        <v>762.81169389509887</v>
      </c>
      <c r="P24" s="317">
        <v>873.51676698194319</v>
      </c>
      <c r="Q24" s="317">
        <v>941.80997420464314</v>
      </c>
      <c r="R24" s="317">
        <v>840.73516766981936</v>
      </c>
      <c r="S24" s="317">
        <v>995.47712811693884</v>
      </c>
      <c r="T24" s="317">
        <v>857.71126397248497</v>
      </c>
      <c r="U24" s="317">
        <v>958.63869303525371</v>
      </c>
      <c r="V24" s="317">
        <v>905.51444539982799</v>
      </c>
      <c r="W24" s="317">
        <v>789.59509888220111</v>
      </c>
      <c r="DA24" s="137" t="s">
        <v>981</v>
      </c>
    </row>
    <row r="25" spans="1:105" ht="12" customHeight="1" x14ac:dyDescent="0.25">
      <c r="A25" s="57" t="s">
        <v>1000</v>
      </c>
      <c r="B25" s="296">
        <v>109.5395618397945</v>
      </c>
      <c r="C25" s="296">
        <v>96.411315772642766</v>
      </c>
      <c r="D25" s="296">
        <v>113.8374905022193</v>
      </c>
      <c r="E25" s="296">
        <v>124.5124351593585</v>
      </c>
      <c r="F25" s="296">
        <v>113.7930988638951</v>
      </c>
      <c r="G25" s="296">
        <v>155.46194578415671</v>
      </c>
      <c r="H25" s="296">
        <v>163.55816300079019</v>
      </c>
      <c r="I25" s="296">
        <v>183.1315555139073</v>
      </c>
      <c r="J25" s="296">
        <v>175.3414502441276</v>
      </c>
      <c r="K25" s="296">
        <v>180.59815347822641</v>
      </c>
      <c r="L25" s="296">
        <v>191.53785575969059</v>
      </c>
      <c r="M25" s="296">
        <v>217.83442137135799</v>
      </c>
      <c r="N25" s="296">
        <v>227.01948268514801</v>
      </c>
      <c r="O25" s="296">
        <v>195.4844076741704</v>
      </c>
      <c r="P25" s="296">
        <v>220.25817299389769</v>
      </c>
      <c r="Q25" s="296">
        <v>196.505899047658</v>
      </c>
      <c r="R25" s="296">
        <v>184.3610310119559</v>
      </c>
      <c r="S25" s="296">
        <v>242.2786864055937</v>
      </c>
      <c r="T25" s="296">
        <v>236.77467207750101</v>
      </c>
      <c r="U25" s="296">
        <v>236.86979449668101</v>
      </c>
      <c r="V25" s="296">
        <v>176.640638357131</v>
      </c>
      <c r="W25" s="296">
        <v>202.13674992167469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0.18855645404352511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1.4683699215386739E-2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0.37505170621342709</v>
      </c>
      <c r="J28" s="231">
        <v>0.3885489130477397</v>
      </c>
      <c r="K28" s="231">
        <v>0.39206912640599523</v>
      </c>
      <c r="L28" s="231">
        <v>0</v>
      </c>
      <c r="M28" s="231">
        <v>0</v>
      </c>
      <c r="N28" s="231">
        <v>0.38630941878859432</v>
      </c>
      <c r="O28" s="231">
        <v>0.33423802792212159</v>
      </c>
      <c r="P28" s="231">
        <v>0.331104486445708</v>
      </c>
      <c r="Q28" s="231">
        <v>0.36959748917992719</v>
      </c>
      <c r="R28" s="231">
        <v>0.34774496332957372</v>
      </c>
      <c r="S28" s="231">
        <v>0.24082949658703071</v>
      </c>
      <c r="T28" s="231">
        <v>0.26189519894789998</v>
      </c>
      <c r="U28" s="231">
        <v>0.38048688904781508</v>
      </c>
      <c r="V28" s="231">
        <v>0.46253681702115651</v>
      </c>
      <c r="W28" s="231">
        <v>0.51160594704293494</v>
      </c>
      <c r="DA28" s="73" t="s">
        <v>1004</v>
      </c>
    </row>
    <row r="29" spans="1:105" ht="12" customHeight="1" x14ac:dyDescent="0.25">
      <c r="A29" s="46" t="s">
        <v>160</v>
      </c>
      <c r="B29" s="231">
        <v>2.8960967914890039E-2</v>
      </c>
      <c r="C29" s="231">
        <v>3.7791292997984137E-2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2.5377773316566009E-2</v>
      </c>
      <c r="U29" s="231">
        <v>2.7684156235054099E-2</v>
      </c>
      <c r="V29" s="231">
        <v>6.79245715896903E-2</v>
      </c>
      <c r="W29" s="231">
        <v>5.9864158152955781E-2</v>
      </c>
      <c r="DA29" s="73" t="s">
        <v>1005</v>
      </c>
    </row>
    <row r="30" spans="1:105" ht="12" customHeight="1" x14ac:dyDescent="0.25">
      <c r="A30" s="46" t="s">
        <v>70</v>
      </c>
      <c r="B30" s="231">
        <v>5.5712981101175257E-2</v>
      </c>
      <c r="C30" s="231">
        <v>7.2650936776315081E-2</v>
      </c>
      <c r="D30" s="231">
        <v>2.825572635878348E-2</v>
      </c>
      <c r="E30" s="231">
        <v>3.245734194589877E-2</v>
      </c>
      <c r="F30" s="231">
        <v>0</v>
      </c>
      <c r="G30" s="231">
        <v>0</v>
      </c>
      <c r="H30" s="231">
        <v>0.36025023779836812</v>
      </c>
      <c r="I30" s="231">
        <v>0</v>
      </c>
      <c r="J30" s="231">
        <v>0</v>
      </c>
      <c r="K30" s="231">
        <v>0</v>
      </c>
      <c r="L30" s="231">
        <v>0.33026528425857321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0.12745202462226149</v>
      </c>
      <c r="C32" s="231">
        <v>0.16410149300700069</v>
      </c>
      <c r="D32" s="231">
        <v>0.1690533148159275</v>
      </c>
      <c r="E32" s="231">
        <v>0.26991984067740049</v>
      </c>
      <c r="F32" s="231">
        <v>7.8952159636210437</v>
      </c>
      <c r="G32" s="231">
        <v>38.902840559458767</v>
      </c>
      <c r="H32" s="231">
        <v>41.929442036429997</v>
      </c>
      <c r="I32" s="231">
        <v>36.110656173834293</v>
      </c>
      <c r="J32" s="231">
        <v>37.834584765107657</v>
      </c>
      <c r="K32" s="231">
        <v>42.466656906607817</v>
      </c>
      <c r="L32" s="231">
        <v>40.674223207174578</v>
      </c>
      <c r="M32" s="231">
        <v>39.240694471828149</v>
      </c>
      <c r="N32" s="231">
        <v>49.031871562882863</v>
      </c>
      <c r="O32" s="231">
        <v>32.77069553719528</v>
      </c>
      <c r="P32" s="231">
        <v>35.413974535352587</v>
      </c>
      <c r="Q32" s="231">
        <v>39.552243886721072</v>
      </c>
      <c r="R32" s="231">
        <v>32.585322952891602</v>
      </c>
      <c r="S32" s="231">
        <v>25.261077149335019</v>
      </c>
      <c r="T32" s="231">
        <v>29.01125003223282</v>
      </c>
      <c r="U32" s="231">
        <v>34.514567828676967</v>
      </c>
      <c r="V32" s="231">
        <v>38.247853036039537</v>
      </c>
      <c r="W32" s="231">
        <v>33.740926713988003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4.5580014533149672E-2</v>
      </c>
      <c r="C34" s="231">
        <v>2.3012119651435899E-2</v>
      </c>
      <c r="D34" s="231">
        <v>2.2911177365379211E-2</v>
      </c>
      <c r="E34" s="231">
        <v>0</v>
      </c>
      <c r="F34" s="231">
        <v>0</v>
      </c>
      <c r="G34" s="231">
        <v>0</v>
      </c>
      <c r="H34" s="231">
        <v>4.6041517246443807E-2</v>
      </c>
      <c r="I34" s="231">
        <v>0</v>
      </c>
      <c r="J34" s="231">
        <v>0</v>
      </c>
      <c r="K34" s="231">
        <v>4.4858300092921792E-2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1.5170817849577489</v>
      </c>
      <c r="R34" s="231">
        <v>2.5875419969634459</v>
      </c>
      <c r="S34" s="231">
        <v>13.84848847338937</v>
      </c>
      <c r="T34" s="231">
        <v>10.52165946287894</v>
      </c>
      <c r="U34" s="231">
        <v>10.34275355219091</v>
      </c>
      <c r="V34" s="231">
        <v>10.250405848792701</v>
      </c>
      <c r="W34" s="231">
        <v>10.44157953752458</v>
      </c>
      <c r="DA34" s="73" t="s">
        <v>1010</v>
      </c>
    </row>
    <row r="35" spans="1:105" ht="12" customHeight="1" x14ac:dyDescent="0.25">
      <c r="A35" s="46" t="s">
        <v>79</v>
      </c>
      <c r="B35" s="231">
        <v>109.28185585162301</v>
      </c>
      <c r="C35" s="231">
        <v>96.113759930210037</v>
      </c>
      <c r="D35" s="231">
        <v>113.6172702836792</v>
      </c>
      <c r="E35" s="231">
        <v>124.2100579767352</v>
      </c>
      <c r="F35" s="231">
        <v>105.8978829002741</v>
      </c>
      <c r="G35" s="231">
        <v>116.559105224698</v>
      </c>
      <c r="H35" s="231">
        <v>121.22242920931539</v>
      </c>
      <c r="I35" s="231">
        <v>146.6458476338596</v>
      </c>
      <c r="J35" s="231">
        <v>137.11831656597221</v>
      </c>
      <c r="K35" s="231">
        <v>137.69456914511969</v>
      </c>
      <c r="L35" s="231">
        <v>150.3448108142139</v>
      </c>
      <c r="M35" s="231">
        <v>178.5937268995298</v>
      </c>
      <c r="N35" s="231">
        <v>177.60130170347659</v>
      </c>
      <c r="O35" s="231">
        <v>162.37947410905301</v>
      </c>
      <c r="P35" s="231">
        <v>184.5130939720994</v>
      </c>
      <c r="Q35" s="231">
        <v>155.06697588679921</v>
      </c>
      <c r="R35" s="231">
        <v>148.84042109877129</v>
      </c>
      <c r="S35" s="231">
        <v>202.91360758706691</v>
      </c>
      <c r="T35" s="231">
        <v>196.95448961012471</v>
      </c>
      <c r="U35" s="231">
        <v>191.6043020705302</v>
      </c>
      <c r="V35" s="231">
        <v>127.611918083688</v>
      </c>
      <c r="W35" s="231">
        <v>157.38277356496619</v>
      </c>
      <c r="DA35" s="73" t="s">
        <v>1011</v>
      </c>
    </row>
    <row r="36" spans="1:105" ht="12" customHeight="1" x14ac:dyDescent="0.25">
      <c r="A36" s="57" t="s">
        <v>1012</v>
      </c>
      <c r="B36" s="263">
        <v>12.46720550230123</v>
      </c>
      <c r="C36" s="263">
        <v>12.653209386977521</v>
      </c>
      <c r="D36" s="263">
        <v>13.57556538575515</v>
      </c>
      <c r="E36" s="263">
        <v>15.34627818428862</v>
      </c>
      <c r="F36" s="263">
        <v>32.105111953992619</v>
      </c>
      <c r="G36" s="263">
        <v>63.900918500612242</v>
      </c>
      <c r="H36" s="263">
        <v>67.857283594118897</v>
      </c>
      <c r="I36" s="263">
        <v>70.491219078952298</v>
      </c>
      <c r="J36" s="263">
        <v>69.275606379516617</v>
      </c>
      <c r="K36" s="263">
        <v>73.148723911474804</v>
      </c>
      <c r="L36" s="263">
        <v>75.368703448872665</v>
      </c>
      <c r="M36" s="263">
        <v>81.346203656174055</v>
      </c>
      <c r="N36" s="263">
        <v>89.651483343101603</v>
      </c>
      <c r="O36" s="263">
        <v>71.695820731854255</v>
      </c>
      <c r="P36" s="263">
        <v>79.742984662996065</v>
      </c>
      <c r="Q36" s="263">
        <v>76.043175333003788</v>
      </c>
      <c r="R36" s="263">
        <v>68.707801619152875</v>
      </c>
      <c r="S36" s="263">
        <v>76.841851138734768</v>
      </c>
      <c r="T36" s="263">
        <v>78.944387463193436</v>
      </c>
      <c r="U36" s="263">
        <v>83.318253930005554</v>
      </c>
      <c r="V36" s="263">
        <v>69.997052270385311</v>
      </c>
      <c r="W36" s="263">
        <v>74.236794203964322</v>
      </c>
      <c r="DA36" s="70" t="s">
        <v>1013</v>
      </c>
    </row>
    <row r="37" spans="1:105" ht="12" customHeight="1" x14ac:dyDescent="0.25">
      <c r="A37" s="60" t="s">
        <v>1014</v>
      </c>
      <c r="B37" s="264">
        <v>6.9018908177001634</v>
      </c>
      <c r="C37" s="264">
        <v>6.8477208944092114</v>
      </c>
      <c r="D37" s="264">
        <v>6.3584079051565023</v>
      </c>
      <c r="E37" s="264">
        <v>8.4142065419578671</v>
      </c>
      <c r="F37" s="264">
        <v>30.602901866880011</v>
      </c>
      <c r="G37" s="264">
        <v>63.535241528550692</v>
      </c>
      <c r="H37" s="264">
        <v>67.384544557011523</v>
      </c>
      <c r="I37" s="264">
        <v>69.736148208932292</v>
      </c>
      <c r="J37" s="264">
        <v>68.644770295169764</v>
      </c>
      <c r="K37" s="264">
        <v>72.867783565132783</v>
      </c>
      <c r="L37" s="264">
        <v>74.979385208523695</v>
      </c>
      <c r="M37" s="264">
        <v>80.838792590707328</v>
      </c>
      <c r="N37" s="264">
        <v>89.240012676837821</v>
      </c>
      <c r="O37" s="264">
        <v>71.179020187819745</v>
      </c>
      <c r="P37" s="264">
        <v>79.290768750298056</v>
      </c>
      <c r="Q37" s="264">
        <v>75.594018501778095</v>
      </c>
      <c r="R37" s="264">
        <v>68.033650272052355</v>
      </c>
      <c r="S37" s="264">
        <v>76.093138260815053</v>
      </c>
      <c r="T37" s="264">
        <v>78.310666512074306</v>
      </c>
      <c r="U37" s="264">
        <v>82.761201425949722</v>
      </c>
      <c r="V37" s="264">
        <v>69.083688856683537</v>
      </c>
      <c r="W37" s="264">
        <v>73.504354118495087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0.34320956413869569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4.3788325143118798E-2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0.71684675699591449</v>
      </c>
      <c r="J39" s="297">
        <v>0.69779341247060001</v>
      </c>
      <c r="K39" s="297">
        <v>0.66659023470543766</v>
      </c>
      <c r="L39" s="297">
        <v>0</v>
      </c>
      <c r="M39" s="297">
        <v>0</v>
      </c>
      <c r="N39" s="297">
        <v>0.69760271918268424</v>
      </c>
      <c r="O39" s="297">
        <v>0.71864621900567716</v>
      </c>
      <c r="P39" s="297">
        <v>0.73446555401214031</v>
      </c>
      <c r="Q39" s="297">
        <v>0.69985147158427108</v>
      </c>
      <c r="R39" s="297">
        <v>0.71837702090848832</v>
      </c>
      <c r="S39" s="297">
        <v>0.71817871953928969</v>
      </c>
      <c r="T39" s="297">
        <v>0.70000755952012383</v>
      </c>
      <c r="U39" s="297">
        <v>0.90169193710918816</v>
      </c>
      <c r="V39" s="297">
        <v>0.82401079123589116</v>
      </c>
      <c r="W39" s="297">
        <v>1.0959672942330581</v>
      </c>
      <c r="DA39" s="122" t="s">
        <v>1017</v>
      </c>
    </row>
    <row r="40" spans="1:105" ht="12" customHeight="1" x14ac:dyDescent="0.25">
      <c r="A40" s="59" t="s">
        <v>160</v>
      </c>
      <c r="B40" s="297">
        <v>0.9422959154652687</v>
      </c>
      <c r="C40" s="297">
        <v>0.9425974998349631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6.7831076082147973E-2</v>
      </c>
      <c r="U40" s="297">
        <v>6.5606939900844582E-2</v>
      </c>
      <c r="V40" s="297">
        <v>0.1210078374743076</v>
      </c>
      <c r="W40" s="297">
        <v>0.12824158869077559</v>
      </c>
      <c r="DA40" s="122" t="s">
        <v>1018</v>
      </c>
    </row>
    <row r="41" spans="1:105" ht="12" customHeight="1" x14ac:dyDescent="0.25">
      <c r="A41" s="59" t="s">
        <v>70</v>
      </c>
      <c r="B41" s="297">
        <v>1.81271961228339</v>
      </c>
      <c r="C41" s="297">
        <v>1.8120732563893871</v>
      </c>
      <c r="D41" s="297">
        <v>0.91055854701834604</v>
      </c>
      <c r="E41" s="297">
        <v>0.90318580445263141</v>
      </c>
      <c r="F41" s="297">
        <v>0</v>
      </c>
      <c r="G41" s="297">
        <v>0</v>
      </c>
      <c r="H41" s="297">
        <v>0.57402399722335329</v>
      </c>
      <c r="I41" s="297">
        <v>0</v>
      </c>
      <c r="J41" s="297">
        <v>0</v>
      </c>
      <c r="K41" s="297">
        <v>0</v>
      </c>
      <c r="L41" s="297">
        <v>0.60114730538134986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4.1468752899515033</v>
      </c>
      <c r="C42" s="297">
        <v>4.0930501381848599</v>
      </c>
      <c r="D42" s="297">
        <v>5.4478493581381562</v>
      </c>
      <c r="E42" s="297">
        <v>7.5110207375052349</v>
      </c>
      <c r="F42" s="297">
        <v>30.602901866880011</v>
      </c>
      <c r="G42" s="297">
        <v>63.535241528550692</v>
      </c>
      <c r="H42" s="297">
        <v>66.810520559788174</v>
      </c>
      <c r="I42" s="297">
        <v>69.019301451936371</v>
      </c>
      <c r="J42" s="297">
        <v>67.946976882699161</v>
      </c>
      <c r="K42" s="297">
        <v>72.201193330427344</v>
      </c>
      <c r="L42" s="297">
        <v>74.035028339003645</v>
      </c>
      <c r="M42" s="297">
        <v>80.838792590707328</v>
      </c>
      <c r="N42" s="297">
        <v>88.542409957655138</v>
      </c>
      <c r="O42" s="297">
        <v>70.460373968814068</v>
      </c>
      <c r="P42" s="297">
        <v>78.55630319628591</v>
      </c>
      <c r="Q42" s="297">
        <v>74.894167030193827</v>
      </c>
      <c r="R42" s="297">
        <v>67.315273251143864</v>
      </c>
      <c r="S42" s="297">
        <v>75.331171216132645</v>
      </c>
      <c r="T42" s="297">
        <v>77.542827876472032</v>
      </c>
      <c r="U42" s="297">
        <v>81.793902548939684</v>
      </c>
      <c r="V42" s="297">
        <v>68.138670227973336</v>
      </c>
      <c r="W42" s="297">
        <v>72.280145235571254</v>
      </c>
      <c r="DA42" s="122" t="s">
        <v>1020</v>
      </c>
    </row>
    <row r="43" spans="1:105" ht="12" customHeight="1" x14ac:dyDescent="0.25">
      <c r="A43" s="60" t="s">
        <v>1021</v>
      </c>
      <c r="B43" s="264">
        <v>5.5653146846010646</v>
      </c>
      <c r="C43" s="264">
        <v>5.8054884925683128</v>
      </c>
      <c r="D43" s="264">
        <v>7.2171574805986456</v>
      </c>
      <c r="E43" s="264">
        <v>6.9320716423307518</v>
      </c>
      <c r="F43" s="264">
        <v>1.5022100871126081</v>
      </c>
      <c r="G43" s="264">
        <v>0.36567697206154343</v>
      </c>
      <c r="H43" s="264">
        <v>0.47273903710737658</v>
      </c>
      <c r="I43" s="264">
        <v>0.75507087001999995</v>
      </c>
      <c r="J43" s="264">
        <v>0.63083608434685223</v>
      </c>
      <c r="K43" s="264">
        <v>0.28094034634202192</v>
      </c>
      <c r="L43" s="264">
        <v>0.38931824034897161</v>
      </c>
      <c r="M43" s="264">
        <v>0.50741106546672288</v>
      </c>
      <c r="N43" s="264">
        <v>0.41147066626378731</v>
      </c>
      <c r="O43" s="264">
        <v>0.51680054403450748</v>
      </c>
      <c r="P43" s="264">
        <v>0.4522159126980046</v>
      </c>
      <c r="Q43" s="264">
        <v>0.44915683122569577</v>
      </c>
      <c r="R43" s="264">
        <v>0.67415134710051416</v>
      </c>
      <c r="S43" s="264">
        <v>0.74871287791971364</v>
      </c>
      <c r="T43" s="264">
        <v>0.63372095111912341</v>
      </c>
      <c r="U43" s="264">
        <v>0.5570525040558284</v>
      </c>
      <c r="V43" s="264">
        <v>0.9133634137017691</v>
      </c>
      <c r="W43" s="264">
        <v>0.73244008546924255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4.489456019547422</v>
      </c>
      <c r="C44" s="263">
        <f t="shared" si="1"/>
        <v>4.2063040288621929</v>
      </c>
      <c r="D44" s="263">
        <f t="shared" si="1"/>
        <v>4.7833061043504745</v>
      </c>
      <c r="E44" s="263">
        <f t="shared" si="1"/>
        <v>5.268799190408151</v>
      </c>
      <c r="F44" s="263">
        <f t="shared" si="1"/>
        <v>6.3396025740548563</v>
      </c>
      <c r="G44" s="263">
        <f t="shared" si="1"/>
        <v>10.879382654260359</v>
      </c>
      <c r="H44" s="263">
        <f t="shared" si="1"/>
        <v>11.492433346951197</v>
      </c>
      <c r="I44" s="263">
        <f t="shared" si="1"/>
        <v>12.181699474387228</v>
      </c>
      <c r="J44" s="263">
        <f t="shared" si="1"/>
        <v>11.882767319685959</v>
      </c>
      <c r="K44" s="263">
        <f t="shared" si="1"/>
        <v>12.549448160948552</v>
      </c>
      <c r="L44" s="263">
        <f t="shared" si="1"/>
        <v>12.995716267007591</v>
      </c>
      <c r="M44" s="263">
        <f t="shared" si="1"/>
        <v>14.255764660050199</v>
      </c>
      <c r="N44" s="263">
        <f t="shared" si="1"/>
        <v>15.468638145415863</v>
      </c>
      <c r="O44" s="263">
        <f t="shared" si="1"/>
        <v>12.613292656376512</v>
      </c>
      <c r="P44" s="263">
        <f t="shared" si="1"/>
        <v>14.119428079972886</v>
      </c>
      <c r="Q44" s="263">
        <f t="shared" si="1"/>
        <v>13.168669777848756</v>
      </c>
      <c r="R44" s="263">
        <f t="shared" si="1"/>
        <v>11.999776188022251</v>
      </c>
      <c r="S44" s="263">
        <f t="shared" si="1"/>
        <v>14.206468343498663</v>
      </c>
      <c r="T44" s="263">
        <f t="shared" si="1"/>
        <v>14.34163986124037</v>
      </c>
      <c r="U44" s="263">
        <f t="shared" si="1"/>
        <v>14.869118182903291</v>
      </c>
      <c r="V44" s="263">
        <f t="shared" si="1"/>
        <v>11.983237752812235</v>
      </c>
      <c r="W44" s="263">
        <f t="shared" si="1"/>
        <v>13.016224319301996</v>
      </c>
      <c r="DA44" s="70"/>
    </row>
    <row r="45" spans="1:105" ht="12" customHeight="1" x14ac:dyDescent="0.25">
      <c r="A45" s="60" t="s">
        <v>1024</v>
      </c>
      <c r="B45" s="264">
        <v>0.1216068469056765</v>
      </c>
      <c r="C45" s="264">
        <v>0.1184400475107361</v>
      </c>
      <c r="D45" s="264">
        <v>0.1361718483929176</v>
      </c>
      <c r="E45" s="264">
        <v>0.21106413177179259</v>
      </c>
      <c r="F45" s="264">
        <v>2.3459719315530618</v>
      </c>
      <c r="G45" s="264">
        <v>6.6158413002330301</v>
      </c>
      <c r="H45" s="264">
        <v>6.917956207958472</v>
      </c>
      <c r="I45" s="264">
        <v>6.857640086910358</v>
      </c>
      <c r="J45" s="264">
        <v>6.866037179253758</v>
      </c>
      <c r="K45" s="264">
        <v>7.7378038868981767</v>
      </c>
      <c r="L45" s="264">
        <v>7.8016731169290443</v>
      </c>
      <c r="M45" s="264">
        <v>8.2945677647999485</v>
      </c>
      <c r="N45" s="264">
        <v>9.3635353922359368</v>
      </c>
      <c r="O45" s="264">
        <v>7.2026504827841933</v>
      </c>
      <c r="P45" s="264">
        <v>8.14921558073938</v>
      </c>
      <c r="Q45" s="264">
        <v>7.7934144525893858</v>
      </c>
      <c r="R45" s="264">
        <v>6.7220346869626271</v>
      </c>
      <c r="S45" s="264">
        <v>7.4181124735809014</v>
      </c>
      <c r="T45" s="264">
        <v>7.7912878726792192</v>
      </c>
      <c r="U45" s="264">
        <v>8.38226638774122</v>
      </c>
      <c r="V45" s="264">
        <v>6.6765607119545818</v>
      </c>
      <c r="W45" s="264">
        <v>7.2346141060053846</v>
      </c>
      <c r="DA45" s="72" t="s">
        <v>1025</v>
      </c>
    </row>
    <row r="46" spans="1:105" ht="12" customHeight="1" x14ac:dyDescent="0.25">
      <c r="A46" s="60" t="s">
        <v>1026</v>
      </c>
      <c r="B46" s="264">
        <v>2.7358242779647002</v>
      </c>
      <c r="C46" s="264">
        <v>2.4079374970212331</v>
      </c>
      <c r="D46" s="264">
        <v>2.8431679388496982</v>
      </c>
      <c r="E46" s="264">
        <v>3.109781865986307</v>
      </c>
      <c r="F46" s="264">
        <v>2.842059227806621</v>
      </c>
      <c r="G46" s="264">
        <v>3.882766723112959</v>
      </c>
      <c r="H46" s="264">
        <v>4.0849751969183989</v>
      </c>
      <c r="I46" s="264">
        <v>4.5738338479858207</v>
      </c>
      <c r="J46" s="264">
        <v>4.3792707260688806</v>
      </c>
      <c r="K46" s="264">
        <v>4.5105604271445223</v>
      </c>
      <c r="L46" s="264">
        <v>4.7837868541326793</v>
      </c>
      <c r="M46" s="264">
        <v>5.440561278086558</v>
      </c>
      <c r="N46" s="264">
        <v>5.6699643660194159</v>
      </c>
      <c r="O46" s="264">
        <v>4.8823546442583412</v>
      </c>
      <c r="P46" s="264">
        <v>5.5010961060640398</v>
      </c>
      <c r="Q46" s="264">
        <v>4.9078670787831964</v>
      </c>
      <c r="R46" s="264">
        <v>4.6045408259965939</v>
      </c>
      <c r="S46" s="264">
        <v>6.0510732485057304</v>
      </c>
      <c r="T46" s="264">
        <v>5.9136067864152162</v>
      </c>
      <c r="U46" s="264">
        <v>5.9159825328523983</v>
      </c>
      <c r="V46" s="264">
        <v>4.4117188235553053</v>
      </c>
      <c r="W46" s="264">
        <v>5.0485013689701876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4.7093243397638472E-3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3.6673527015325559E-4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9.3671687755283364E-3</v>
      </c>
      <c r="J49" s="231">
        <v>9.7042705999452455E-3</v>
      </c>
      <c r="K49" s="231">
        <v>9.7921902976998917E-3</v>
      </c>
      <c r="L49" s="231">
        <v>0</v>
      </c>
      <c r="M49" s="231">
        <v>0</v>
      </c>
      <c r="N49" s="231">
        <v>9.6483377236252395E-3</v>
      </c>
      <c r="O49" s="231">
        <v>8.3478196922656192E-3</v>
      </c>
      <c r="P49" s="231">
        <v>8.2695573849932962E-3</v>
      </c>
      <c r="Q49" s="231">
        <v>9.2309460343842631E-3</v>
      </c>
      <c r="R49" s="231">
        <v>8.6851644943440956E-3</v>
      </c>
      <c r="S49" s="231">
        <v>6.0148787574705884E-3</v>
      </c>
      <c r="T49" s="231">
        <v>6.5410088513222836E-3</v>
      </c>
      <c r="U49" s="231">
        <v>9.5029161247394203E-3</v>
      </c>
      <c r="V49" s="231">
        <v>1.1552168296142329E-2</v>
      </c>
      <c r="W49" s="231">
        <v>1.277770284235976E-2</v>
      </c>
      <c r="DA49" s="73" t="s">
        <v>1030</v>
      </c>
    </row>
    <row r="50" spans="1:105" ht="12" customHeight="1" x14ac:dyDescent="0.25">
      <c r="A50" s="64" t="s">
        <v>160</v>
      </c>
      <c r="B50" s="231">
        <v>7.233196646412801E-4</v>
      </c>
      <c r="C50" s="231">
        <v>9.4386297647213943E-4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6.3382696802903626E-4</v>
      </c>
      <c r="U50" s="231">
        <v>6.9143043363273447E-4</v>
      </c>
      <c r="V50" s="231">
        <v>1.6964618892415201E-3</v>
      </c>
      <c r="W50" s="231">
        <v>1.495147638935291E-3</v>
      </c>
      <c r="DA50" s="73" t="s">
        <v>1031</v>
      </c>
    </row>
    <row r="51" spans="1:105" ht="12" customHeight="1" x14ac:dyDescent="0.25">
      <c r="A51" s="64" t="s">
        <v>70</v>
      </c>
      <c r="B51" s="231">
        <v>1.39146919829116E-3</v>
      </c>
      <c r="C51" s="231">
        <v>1.814506040659677E-3</v>
      </c>
      <c r="D51" s="231">
        <v>7.0570578214421685E-4</v>
      </c>
      <c r="E51" s="231">
        <v>8.1064395915387665E-4</v>
      </c>
      <c r="F51" s="231">
        <v>0</v>
      </c>
      <c r="G51" s="231">
        <v>0</v>
      </c>
      <c r="H51" s="231">
        <v>8.9974921403536412E-3</v>
      </c>
      <c r="I51" s="231">
        <v>0</v>
      </c>
      <c r="J51" s="231">
        <v>0</v>
      </c>
      <c r="K51" s="231">
        <v>0</v>
      </c>
      <c r="L51" s="231">
        <v>8.2485977455797072E-3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3.1832000911899208E-3</v>
      </c>
      <c r="C53" s="231">
        <v>4.0985452294890184E-3</v>
      </c>
      <c r="D53" s="231">
        <v>4.2222203117833071E-3</v>
      </c>
      <c r="E53" s="231">
        <v>6.7414296791656926E-3</v>
      </c>
      <c r="F53" s="231">
        <v>0.19718833223597881</v>
      </c>
      <c r="G53" s="231">
        <v>0.97162462490051638</v>
      </c>
      <c r="H53" s="231">
        <v>1.0472160337152769</v>
      </c>
      <c r="I53" s="231">
        <v>0.90188794070674838</v>
      </c>
      <c r="J53" s="231">
        <v>0.9449442174917605</v>
      </c>
      <c r="K53" s="231">
        <v>1.0606333366479439</v>
      </c>
      <c r="L53" s="231">
        <v>1.0158660986821439</v>
      </c>
      <c r="M53" s="231">
        <v>0.98006275374037155</v>
      </c>
      <c r="N53" s="231">
        <v>1.2246039911312609</v>
      </c>
      <c r="O53" s="231">
        <v>0.81847017598602201</v>
      </c>
      <c r="P53" s="231">
        <v>0.88448784791326041</v>
      </c>
      <c r="Q53" s="231">
        <v>0.9878439100526113</v>
      </c>
      <c r="R53" s="231">
        <v>0.81384037093578132</v>
      </c>
      <c r="S53" s="231">
        <v>0.63091240271497295</v>
      </c>
      <c r="T53" s="231">
        <v>0.72457549436219015</v>
      </c>
      <c r="U53" s="231">
        <v>0.8620245601060097</v>
      </c>
      <c r="V53" s="231">
        <v>0.95526587069119084</v>
      </c>
      <c r="W53" s="231">
        <v>0.84270235259989135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1.138391538685825E-3</v>
      </c>
      <c r="C55" s="231">
        <v>5.7474317563825899E-4</v>
      </c>
      <c r="D55" s="231">
        <v>5.7222207410901368E-4</v>
      </c>
      <c r="E55" s="231">
        <v>0</v>
      </c>
      <c r="F55" s="231">
        <v>0</v>
      </c>
      <c r="G55" s="231">
        <v>0</v>
      </c>
      <c r="H55" s="231">
        <v>1.1499178795454259E-3</v>
      </c>
      <c r="I55" s="231">
        <v>0</v>
      </c>
      <c r="J55" s="231">
        <v>0</v>
      </c>
      <c r="K55" s="231">
        <v>1.1203662348214479E-3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3.7890138587697117E-2</v>
      </c>
      <c r="R55" s="231">
        <v>6.4625602810966506E-2</v>
      </c>
      <c r="S55" s="231">
        <v>0.34587531976825059</v>
      </c>
      <c r="T55" s="231">
        <v>0.26278552624777651</v>
      </c>
      <c r="U55" s="231">
        <v>0.25831723072321028</v>
      </c>
      <c r="V55" s="231">
        <v>0.25601078468008448</v>
      </c>
      <c r="W55" s="231">
        <v>0.26078547621761028</v>
      </c>
      <c r="DA55" s="73" t="s">
        <v>1036</v>
      </c>
    </row>
    <row r="56" spans="1:105" ht="12" customHeight="1" x14ac:dyDescent="0.25">
      <c r="A56" s="64" t="s">
        <v>79</v>
      </c>
      <c r="B56" s="231">
        <v>2.7293878974718919</v>
      </c>
      <c r="C56" s="231">
        <v>2.4005058395989729</v>
      </c>
      <c r="D56" s="231">
        <v>2.8376677906816612</v>
      </c>
      <c r="E56" s="231">
        <v>3.102229792347988</v>
      </c>
      <c r="F56" s="231">
        <v>2.6448708955706421</v>
      </c>
      <c r="G56" s="231">
        <v>2.911142098212443</v>
      </c>
      <c r="H56" s="231">
        <v>3.0276117531832232</v>
      </c>
      <c r="I56" s="231">
        <v>3.662578738503544</v>
      </c>
      <c r="J56" s="231">
        <v>3.424622237977176</v>
      </c>
      <c r="K56" s="231">
        <v>3.4390145339640559</v>
      </c>
      <c r="L56" s="231">
        <v>3.7549628333651919</v>
      </c>
      <c r="M56" s="231">
        <v>4.4604985243461863</v>
      </c>
      <c r="N56" s="231">
        <v>4.4357120371645298</v>
      </c>
      <c r="O56" s="231">
        <v>4.0555366485800537</v>
      </c>
      <c r="P56" s="231">
        <v>4.6083387007657874</v>
      </c>
      <c r="Q56" s="231">
        <v>3.8729020841085031</v>
      </c>
      <c r="R56" s="231">
        <v>3.7173896877555022</v>
      </c>
      <c r="S56" s="231">
        <v>5.0679039119948834</v>
      </c>
      <c r="T56" s="231">
        <v>4.9190709299858986</v>
      </c>
      <c r="U56" s="231">
        <v>4.7854463954648061</v>
      </c>
      <c r="V56" s="231">
        <v>3.1871935379986458</v>
      </c>
      <c r="W56" s="231">
        <v>3.9307406896713908</v>
      </c>
      <c r="DA56" s="73" t="s">
        <v>1037</v>
      </c>
    </row>
    <row r="57" spans="1:105" ht="12" customHeight="1" x14ac:dyDescent="0.25">
      <c r="A57" s="60" t="s">
        <v>1038</v>
      </c>
      <c r="B57" s="264">
        <v>1.632024894677045</v>
      </c>
      <c r="C57" s="264">
        <v>1.679926484330224</v>
      </c>
      <c r="D57" s="264">
        <v>1.803966317107859</v>
      </c>
      <c r="E57" s="264">
        <v>1.9479531926500511</v>
      </c>
      <c r="F57" s="264">
        <v>1.151571414695173</v>
      </c>
      <c r="G57" s="264">
        <v>0.38077463091436942</v>
      </c>
      <c r="H57" s="264">
        <v>0.48950194207432429</v>
      </c>
      <c r="I57" s="264">
        <v>0.75022553949104953</v>
      </c>
      <c r="J57" s="264">
        <v>0.63745941436332021</v>
      </c>
      <c r="K57" s="264">
        <v>0.30108384690585172</v>
      </c>
      <c r="L57" s="264">
        <v>0.41025629594586738</v>
      </c>
      <c r="M57" s="264">
        <v>0.52063561716369366</v>
      </c>
      <c r="N57" s="264">
        <v>0.43513838716051001</v>
      </c>
      <c r="O57" s="264">
        <v>0.52828752933397671</v>
      </c>
      <c r="P57" s="264">
        <v>0.46911639316946557</v>
      </c>
      <c r="Q57" s="264">
        <v>0.46738824647617261</v>
      </c>
      <c r="R57" s="264">
        <v>0.6732006750630305</v>
      </c>
      <c r="S57" s="264">
        <v>0.73728262141203194</v>
      </c>
      <c r="T57" s="264">
        <v>0.63674520214593544</v>
      </c>
      <c r="U57" s="264">
        <v>0.57086926230967316</v>
      </c>
      <c r="V57" s="264">
        <v>0.89495821730234704</v>
      </c>
      <c r="W57" s="264">
        <v>0.73310884432642398</v>
      </c>
      <c r="DA57" s="72" t="s">
        <v>1039</v>
      </c>
    </row>
    <row r="58" spans="1:105" ht="12" customHeight="1" x14ac:dyDescent="0.25">
      <c r="A58" s="132" t="s">
        <v>1040</v>
      </c>
      <c r="B58" s="318">
        <v>7.8711449139914382</v>
      </c>
      <c r="C58" s="318">
        <v>7.2074189194657698</v>
      </c>
      <c r="D58" s="318">
        <v>8.3101694475411421</v>
      </c>
      <c r="E58" s="318">
        <v>9.1460614696704727</v>
      </c>
      <c r="F58" s="318">
        <v>9.9446870714758013</v>
      </c>
      <c r="G58" s="318">
        <v>14.35606804167228</v>
      </c>
      <c r="H58" s="318">
        <v>15.30997450133197</v>
      </c>
      <c r="I58" s="318">
        <v>16.904596025798181</v>
      </c>
      <c r="J58" s="318">
        <v>16.24979721393812</v>
      </c>
      <c r="K58" s="318">
        <v>16.28634001320907</v>
      </c>
      <c r="L58" s="318">
        <v>17.257260098998088</v>
      </c>
      <c r="M58" s="318">
        <v>19.337144754209518</v>
      </c>
      <c r="N58" s="318">
        <v>20.386966726363571</v>
      </c>
      <c r="O58" s="318">
        <v>17.328497233711921</v>
      </c>
      <c r="P58" s="318">
        <v>19.21901044946647</v>
      </c>
      <c r="Q58" s="318">
        <v>17.676218691033579</v>
      </c>
      <c r="R58" s="318">
        <v>16.694435059869519</v>
      </c>
      <c r="S58" s="318">
        <v>20.489223192281319</v>
      </c>
      <c r="T58" s="318">
        <v>20.265324662467339</v>
      </c>
      <c r="U58" s="318">
        <v>20.564751086123881</v>
      </c>
      <c r="V58" s="318">
        <v>16.715119679082829</v>
      </c>
      <c r="W58" s="318">
        <v>18.201570561462908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3.5793373176295522</v>
      </c>
      <c r="C61" s="225">
        <v>1.8948718255452091</v>
      </c>
      <c r="D61" s="225">
        <v>2.9062413156296141</v>
      </c>
      <c r="E61" s="225">
        <v>3.8462684568795842</v>
      </c>
      <c r="F61" s="225">
        <v>3.40152942161754</v>
      </c>
      <c r="G61" s="225">
        <v>4.3781232591872472</v>
      </c>
      <c r="H61" s="225">
        <v>3.8650843497844112</v>
      </c>
      <c r="I61" s="225">
        <v>2.3380020978298139</v>
      </c>
      <c r="J61" s="225">
        <v>3.8379336230289032</v>
      </c>
      <c r="K61" s="225">
        <v>12.46038804168035</v>
      </c>
      <c r="L61" s="225">
        <v>3.8223818547199349</v>
      </c>
      <c r="M61" s="225">
        <v>3.4978615794112788</v>
      </c>
      <c r="N61" s="225">
        <v>5.7415769084220756</v>
      </c>
      <c r="O61" s="225">
        <v>15.874337354773109</v>
      </c>
      <c r="P61" s="225">
        <v>12.756506401721079</v>
      </c>
      <c r="Q61" s="225">
        <v>4.6882659040197154</v>
      </c>
      <c r="R61" s="225">
        <v>5.7036461798646778</v>
      </c>
      <c r="S61" s="225">
        <v>8.4592162917440437</v>
      </c>
      <c r="T61" s="225">
        <v>6.4731879420680221</v>
      </c>
      <c r="U61" s="225">
        <v>6.3909209109013991</v>
      </c>
      <c r="V61" s="225">
        <v>3.7799944507546002</v>
      </c>
      <c r="W61" s="225">
        <v>4.6494102749359163</v>
      </c>
      <c r="DA61" s="89" t="s">
        <v>1042</v>
      </c>
    </row>
    <row r="62" spans="1:105" ht="12" customHeight="1" x14ac:dyDescent="0.25">
      <c r="A62" s="55" t="s">
        <v>92</v>
      </c>
      <c r="B62" s="261">
        <v>1.7173899443356459E-2</v>
      </c>
      <c r="C62" s="261">
        <v>1.016191115465127E-2</v>
      </c>
      <c r="D62" s="261">
        <v>1.4701705962327959E-2</v>
      </c>
      <c r="E62" s="261">
        <v>1.9706857408003559E-2</v>
      </c>
      <c r="F62" s="261">
        <v>2.0077503348951621E-2</v>
      </c>
      <c r="G62" s="261">
        <v>1.9309433213302751E-2</v>
      </c>
      <c r="H62" s="261">
        <v>1.823187962012562E-2</v>
      </c>
      <c r="I62" s="261">
        <v>1.1743566933354139E-2</v>
      </c>
      <c r="J62" s="261">
        <v>1.879341522659727E-2</v>
      </c>
      <c r="K62" s="261">
        <v>4.7971584913734579E-2</v>
      </c>
      <c r="L62" s="261">
        <v>1.572082226990917E-2</v>
      </c>
      <c r="M62" s="261">
        <v>1.4572543334641591E-2</v>
      </c>
      <c r="N62" s="261">
        <v>2.283484342036354E-2</v>
      </c>
      <c r="O62" s="261">
        <v>6.8149058330428336E-2</v>
      </c>
      <c r="P62" s="261">
        <v>5.0283313275260241E-2</v>
      </c>
      <c r="Q62" s="261">
        <v>1.9808297756467318E-2</v>
      </c>
      <c r="R62" s="261">
        <v>2.7193799349861929E-2</v>
      </c>
      <c r="S62" s="261">
        <v>3.5221616616864383E-2</v>
      </c>
      <c r="T62" s="261">
        <v>2.645741810006871E-2</v>
      </c>
      <c r="U62" s="261">
        <v>2.5828026419908449E-2</v>
      </c>
      <c r="V62" s="261">
        <v>2.055326853540523E-2</v>
      </c>
      <c r="W62" s="261">
        <v>2.1893963638167851E-2</v>
      </c>
      <c r="DA62" s="67" t="s">
        <v>1043</v>
      </c>
    </row>
    <row r="63" spans="1:105" ht="12" customHeight="1" x14ac:dyDescent="0.25">
      <c r="A63" s="202" t="s">
        <v>93</v>
      </c>
      <c r="B63" s="226">
        <v>0.13629328102456531</v>
      </c>
      <c r="C63" s="226">
        <v>8.0645645871842031E-2</v>
      </c>
      <c r="D63" s="226">
        <v>0.1166737786530605</v>
      </c>
      <c r="E63" s="226">
        <v>0.15639501463711439</v>
      </c>
      <c r="F63" s="226">
        <v>0.15933648704743469</v>
      </c>
      <c r="G63" s="226">
        <v>0.1532410281104685</v>
      </c>
      <c r="H63" s="226">
        <v>0.1446894865588069</v>
      </c>
      <c r="I63" s="226">
        <v>9.3197778032733922E-2</v>
      </c>
      <c r="J63" s="226">
        <v>0.14914587286004069</v>
      </c>
      <c r="K63" s="226">
        <v>0.38070589183347397</v>
      </c>
      <c r="L63" s="226">
        <v>0.1247615577718335</v>
      </c>
      <c r="M63" s="226">
        <v>0.1156487349015706</v>
      </c>
      <c r="N63" s="226">
        <v>0.181218932934156</v>
      </c>
      <c r="O63" s="226">
        <v>0.54083574841132676</v>
      </c>
      <c r="P63" s="226">
        <v>0.39905193166380248</v>
      </c>
      <c r="Q63" s="226">
        <v>0.15720005241936089</v>
      </c>
      <c r="R63" s="226">
        <v>0.21581191558391999</v>
      </c>
      <c r="S63" s="226">
        <v>0.27952124137764223</v>
      </c>
      <c r="T63" s="226">
        <v>0.20996794188707191</v>
      </c>
      <c r="U63" s="226">
        <v>0.20497304498427271</v>
      </c>
      <c r="V63" s="226">
        <v>0.1631121932272046</v>
      </c>
      <c r="W63" s="226">
        <v>0.17375204441602529</v>
      </c>
      <c r="DA63" s="174" t="s">
        <v>1044</v>
      </c>
    </row>
    <row r="64" spans="1:105" ht="12" customHeight="1" x14ac:dyDescent="0.25">
      <c r="A64" s="202" t="s">
        <v>94</v>
      </c>
      <c r="B64" s="226">
        <v>0.15256425282504291</v>
      </c>
      <c r="C64" s="226">
        <v>9.0273288701685855E-2</v>
      </c>
      <c r="D64" s="226">
        <v>0.1306025339669557</v>
      </c>
      <c r="E64" s="226">
        <v>0.17506577268011089</v>
      </c>
      <c r="F64" s="226">
        <v>0.17835840410781201</v>
      </c>
      <c r="G64" s="226">
        <v>0.1715352567644271</v>
      </c>
      <c r="H64" s="226">
        <v>0.16196281461963491</v>
      </c>
      <c r="I64" s="226">
        <v>0.10432392017883479</v>
      </c>
      <c r="J64" s="226">
        <v>0.16695121346979491</v>
      </c>
      <c r="K64" s="226">
        <v>0.42615534307371278</v>
      </c>
      <c r="L64" s="226">
        <v>0.1396558487671708</v>
      </c>
      <c r="M64" s="226">
        <v>0.12945511838723339</v>
      </c>
      <c r="N64" s="226">
        <v>0.2028532213254732</v>
      </c>
      <c r="O64" s="226">
        <v>0.60540183079586352</v>
      </c>
      <c r="P64" s="226">
        <v>0.44669157081708982</v>
      </c>
      <c r="Q64" s="226">
        <v>0.17596691752614491</v>
      </c>
      <c r="R64" s="226">
        <v>0.24157598528916169</v>
      </c>
      <c r="S64" s="226">
        <v>0.3128910612389042</v>
      </c>
      <c r="T64" s="226">
        <v>0.23503434601034709</v>
      </c>
      <c r="U64" s="226">
        <v>0.2294431480570428</v>
      </c>
      <c r="V64" s="226">
        <v>0.18258486184566389</v>
      </c>
      <c r="W64" s="226">
        <v>0.19449492032095661</v>
      </c>
      <c r="DA64" s="174" t="s">
        <v>1045</v>
      </c>
    </row>
    <row r="65" spans="1:105" ht="12" customHeight="1" x14ac:dyDescent="0.25">
      <c r="A65" s="202" t="s">
        <v>95</v>
      </c>
      <c r="B65" s="226">
        <v>0.24561549145726669</v>
      </c>
      <c r="C65" s="226">
        <v>0.14533232889984529</v>
      </c>
      <c r="D65" s="226">
        <v>0.21025898906111701</v>
      </c>
      <c r="E65" s="226">
        <v>0.28184102761923963</v>
      </c>
      <c r="F65" s="226">
        <v>0.28714188461114498</v>
      </c>
      <c r="G65" s="226">
        <v>0.27615719680257511</v>
      </c>
      <c r="H65" s="226">
        <v>0.26074637783087512</v>
      </c>
      <c r="I65" s="226">
        <v>0.1679526524136534</v>
      </c>
      <c r="J65" s="226">
        <v>0.26877727637020721</v>
      </c>
      <c r="K65" s="226">
        <v>0.68607391369866666</v>
      </c>
      <c r="L65" s="226">
        <v>0.22483405709177939</v>
      </c>
      <c r="M65" s="226">
        <v>0.20841174741505211</v>
      </c>
      <c r="N65" s="226">
        <v>0.32657646025824072</v>
      </c>
      <c r="O65" s="226">
        <v>0.9746455375137989</v>
      </c>
      <c r="P65" s="226">
        <v>0.71913549645129393</v>
      </c>
      <c r="Q65" s="226">
        <v>0.28329179429711038</v>
      </c>
      <c r="R65" s="226">
        <v>0.38891682194461807</v>
      </c>
      <c r="S65" s="226">
        <v>0.5037280382247209</v>
      </c>
      <c r="T65" s="226">
        <v>0.37838533821464632</v>
      </c>
      <c r="U65" s="226">
        <v>0.36938398430829872</v>
      </c>
      <c r="V65" s="226">
        <v>0.29394612266287462</v>
      </c>
      <c r="W65" s="226">
        <v>0.31312030541883418</v>
      </c>
      <c r="DA65" s="174" t="s">
        <v>1046</v>
      </c>
    </row>
    <row r="66" spans="1:105" ht="12" customHeight="1" x14ac:dyDescent="0.25">
      <c r="A66" s="56" t="s">
        <v>96</v>
      </c>
      <c r="B66" s="262">
        <v>4.6938041434033947E-2</v>
      </c>
      <c r="C66" s="262">
        <v>2.7729888147307959E-2</v>
      </c>
      <c r="D66" s="262">
        <v>4.0025619203231583E-2</v>
      </c>
      <c r="E66" s="262">
        <v>5.3546984661268733E-2</v>
      </c>
      <c r="F66" s="262">
        <v>7.0554104631286446E-2</v>
      </c>
      <c r="G66" s="262">
        <v>0.12740682700367961</v>
      </c>
      <c r="H66" s="262">
        <v>0.11144673777042589</v>
      </c>
      <c r="I66" s="262">
        <v>6.2551915144290482E-2</v>
      </c>
      <c r="J66" s="262">
        <v>0.1054588789532501</v>
      </c>
      <c r="K66" s="262">
        <v>0.36855129373211942</v>
      </c>
      <c r="L66" s="262">
        <v>0.1087902431901018</v>
      </c>
      <c r="M66" s="262">
        <v>9.5306907024329549E-2</v>
      </c>
      <c r="N66" s="262">
        <v>0.1652020960345682</v>
      </c>
      <c r="O66" s="262">
        <v>0.42290934282036768</v>
      </c>
      <c r="P66" s="262">
        <v>0.3423392475032333</v>
      </c>
      <c r="Q66" s="262">
        <v>0.13093746570982009</v>
      </c>
      <c r="R66" s="262">
        <v>0.15042204079863949</v>
      </c>
      <c r="S66" s="262">
        <v>0.20104846600580889</v>
      </c>
      <c r="T66" s="262">
        <v>0.16350386533486669</v>
      </c>
      <c r="U66" s="262">
        <v>0.16925610439439581</v>
      </c>
      <c r="V66" s="262">
        <v>0.10343670485436141</v>
      </c>
      <c r="W66" s="262">
        <v>0.12578522994781621</v>
      </c>
      <c r="DA66" s="68" t="s">
        <v>1047</v>
      </c>
    </row>
    <row r="67" spans="1:105" ht="12" customHeight="1" x14ac:dyDescent="0.25">
      <c r="A67" s="37" t="s">
        <v>160</v>
      </c>
      <c r="B67" s="228">
        <v>7.2815009604643112E-4</v>
      </c>
      <c r="C67" s="228">
        <v>4.1429549214795088E-4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1.2772846496392231E-4</v>
      </c>
      <c r="U67" s="228">
        <v>1.2254103357298951E-4</v>
      </c>
      <c r="V67" s="228">
        <v>1.556319005939601E-4</v>
      </c>
      <c r="W67" s="228">
        <v>1.872866736376636E-4</v>
      </c>
      <c r="DA67" s="69" t="s">
        <v>1048</v>
      </c>
    </row>
    <row r="68" spans="1:105" ht="12" customHeight="1" x14ac:dyDescent="0.25">
      <c r="A68" s="37" t="s">
        <v>162</v>
      </c>
      <c r="B68" s="228">
        <v>3.2044579532957301E-3</v>
      </c>
      <c r="C68" s="228">
        <v>1.798999277721866E-3</v>
      </c>
      <c r="D68" s="228">
        <v>2.8092651579627531E-3</v>
      </c>
      <c r="E68" s="228">
        <v>5.234718452087765E-3</v>
      </c>
      <c r="F68" s="228">
        <v>4.7324059413989712E-2</v>
      </c>
      <c r="G68" s="228">
        <v>0.1204730052810485</v>
      </c>
      <c r="H68" s="228">
        <v>0.1040820799523821</v>
      </c>
      <c r="I68" s="228">
        <v>5.6383556423222861E-2</v>
      </c>
      <c r="J68" s="228">
        <v>9.6499621841820538E-2</v>
      </c>
      <c r="K68" s="228">
        <v>0.35474778695687481</v>
      </c>
      <c r="L68" s="228">
        <v>0.1033552376070965</v>
      </c>
      <c r="M68" s="228">
        <v>8.9677976163800563E-2</v>
      </c>
      <c r="N68" s="228">
        <v>0.1578658202035296</v>
      </c>
      <c r="O68" s="228">
        <v>0.39401016764904673</v>
      </c>
      <c r="P68" s="228">
        <v>0.32370490462629881</v>
      </c>
      <c r="Q68" s="228">
        <v>0.1235291502318256</v>
      </c>
      <c r="R68" s="228">
        <v>0.1367288702026106</v>
      </c>
      <c r="S68" s="228">
        <v>0.18287282419801501</v>
      </c>
      <c r="T68" s="228">
        <v>0.14601605850434241</v>
      </c>
      <c r="U68" s="228">
        <v>0.15277513893292269</v>
      </c>
      <c r="V68" s="228">
        <v>8.7635238947032137E-2</v>
      </c>
      <c r="W68" s="228">
        <v>0.1055594219427437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5.4268747401463599E-3</v>
      </c>
      <c r="U70" s="228">
        <v>5.9537645390849011E-3</v>
      </c>
      <c r="V70" s="228">
        <v>3.8987862969062292E-3</v>
      </c>
      <c r="W70" s="228">
        <v>9.3418145417841943E-3</v>
      </c>
      <c r="DA70" s="69" t="s">
        <v>1051</v>
      </c>
    </row>
    <row r="71" spans="1:105" ht="12" customHeight="1" x14ac:dyDescent="0.25">
      <c r="A71" s="37" t="s">
        <v>38</v>
      </c>
      <c r="B71" s="228">
        <v>4.3005433384691788E-2</v>
      </c>
      <c r="C71" s="228">
        <v>2.551659337743814E-2</v>
      </c>
      <c r="D71" s="228">
        <v>3.721635404526883E-2</v>
      </c>
      <c r="E71" s="228">
        <v>4.8312266209180957E-2</v>
      </c>
      <c r="F71" s="228">
        <v>2.323004521729673E-2</v>
      </c>
      <c r="G71" s="228">
        <v>6.93382172263115E-3</v>
      </c>
      <c r="H71" s="228">
        <v>7.3646578180438186E-3</v>
      </c>
      <c r="I71" s="228">
        <v>6.1683587210676176E-3</v>
      </c>
      <c r="J71" s="228">
        <v>8.9592571114295305E-3</v>
      </c>
      <c r="K71" s="228">
        <v>1.380350677524465E-2</v>
      </c>
      <c r="L71" s="228">
        <v>5.4350055830053876E-3</v>
      </c>
      <c r="M71" s="228">
        <v>5.6289308605289813E-3</v>
      </c>
      <c r="N71" s="228">
        <v>7.3362758310385884E-3</v>
      </c>
      <c r="O71" s="228">
        <v>2.8899175171321081E-2</v>
      </c>
      <c r="P71" s="228">
        <v>1.8634342876934568E-2</v>
      </c>
      <c r="Q71" s="228">
        <v>7.4083154779945853E-3</v>
      </c>
      <c r="R71" s="228">
        <v>1.369317059602889E-2</v>
      </c>
      <c r="S71" s="228">
        <v>1.8175641807793859E-2</v>
      </c>
      <c r="T71" s="228">
        <v>1.193320362541405E-2</v>
      </c>
      <c r="U71" s="228">
        <v>1.0404659888815251E-2</v>
      </c>
      <c r="V71" s="228">
        <v>1.174704770982911E-2</v>
      </c>
      <c r="W71" s="228">
        <v>1.0696706789650651E-2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2.5616542323032183</v>
      </c>
      <c r="C72" s="263">
        <f t="shared" si="2"/>
        <v>1.2993467570571144</v>
      </c>
      <c r="D72" s="263">
        <f t="shared" si="2"/>
        <v>2.044112277546529</v>
      </c>
      <c r="E72" s="263">
        <f t="shared" si="2"/>
        <v>2.6878697732862133</v>
      </c>
      <c r="F72" s="263">
        <f t="shared" si="2"/>
        <v>1.9982128182527819</v>
      </c>
      <c r="G72" s="263">
        <f t="shared" si="2"/>
        <v>2.4640792039160582</v>
      </c>
      <c r="H72" s="263">
        <f t="shared" si="2"/>
        <v>2.1419469974123175</v>
      </c>
      <c r="I72" s="263">
        <f t="shared" si="2"/>
        <v>1.3106525047147419</v>
      </c>
      <c r="J72" s="263">
        <f t="shared" si="2"/>
        <v>2.1450972639994119</v>
      </c>
      <c r="K72" s="263">
        <f t="shared" si="2"/>
        <v>7.2064180479476558</v>
      </c>
      <c r="L72" s="263">
        <f t="shared" si="2"/>
        <v>2.2085743736187879</v>
      </c>
      <c r="M72" s="263">
        <f t="shared" si="2"/>
        <v>2.0498923010268633</v>
      </c>
      <c r="N72" s="263">
        <f t="shared" si="2"/>
        <v>3.331341819438252</v>
      </c>
      <c r="O72" s="263">
        <f t="shared" si="2"/>
        <v>9.3077268731046559</v>
      </c>
      <c r="P72" s="263">
        <f t="shared" si="2"/>
        <v>7.6149786248597424</v>
      </c>
      <c r="Q72" s="263">
        <f t="shared" si="2"/>
        <v>2.7110243177603484</v>
      </c>
      <c r="R72" s="263">
        <f t="shared" si="2"/>
        <v>3.2641012232299289</v>
      </c>
      <c r="S72" s="263">
        <f t="shared" si="2"/>
        <v>5.1984913142545972</v>
      </c>
      <c r="T72" s="263">
        <f t="shared" si="2"/>
        <v>3.9335883677156533</v>
      </c>
      <c r="U72" s="263">
        <f t="shared" si="2"/>
        <v>3.8310029321425989</v>
      </c>
      <c r="V72" s="263">
        <f t="shared" si="2"/>
        <v>2.0617649899373016</v>
      </c>
      <c r="W72" s="263">
        <f t="shared" si="2"/>
        <v>2.6762780102896664</v>
      </c>
      <c r="DA72" s="70"/>
    </row>
    <row r="73" spans="1:105" ht="12" customHeight="1" x14ac:dyDescent="0.25">
      <c r="A73" s="60" t="s">
        <v>1054</v>
      </c>
      <c r="B73" s="264">
        <v>2.5609260188920282</v>
      </c>
      <c r="C73" s="264">
        <v>1.2989158683116351</v>
      </c>
      <c r="D73" s="264">
        <v>2.0434888909077258</v>
      </c>
      <c r="E73" s="264">
        <v>2.6870341565467388</v>
      </c>
      <c r="F73" s="264">
        <v>1.9973614852605199</v>
      </c>
      <c r="G73" s="264">
        <v>2.4632604388898169</v>
      </c>
      <c r="H73" s="264">
        <v>2.1411739231728668</v>
      </c>
      <c r="I73" s="264">
        <v>1.3101545500734979</v>
      </c>
      <c r="J73" s="264">
        <v>2.1443003793399198</v>
      </c>
      <c r="K73" s="264">
        <v>7.2043839408070243</v>
      </c>
      <c r="L73" s="264">
        <v>2.2079077740704651</v>
      </c>
      <c r="M73" s="264">
        <v>2.0492743911848712</v>
      </c>
      <c r="N73" s="264">
        <v>3.33037356879279</v>
      </c>
      <c r="O73" s="264">
        <v>9.3048371940076127</v>
      </c>
      <c r="P73" s="264">
        <v>7.6128464950422314</v>
      </c>
      <c r="Q73" s="264">
        <v>2.7101843997133912</v>
      </c>
      <c r="R73" s="264">
        <v>3.2629481426815601</v>
      </c>
      <c r="S73" s="264">
        <v>5.1969978355214304</v>
      </c>
      <c r="T73" s="264">
        <v>3.9324665114505999</v>
      </c>
      <c r="U73" s="264">
        <v>3.8299077635534511</v>
      </c>
      <c r="V73" s="264">
        <v>2.06089348339095</v>
      </c>
      <c r="W73" s="264">
        <v>2.6753496551424849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2.173540364032171E-3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3.1497262170252042E-4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2.6831842171025212E-3</v>
      </c>
      <c r="J76" s="231">
        <v>4.7516749774817466E-3</v>
      </c>
      <c r="K76" s="231">
        <v>1.564033996785098E-2</v>
      </c>
      <c r="L76" s="231">
        <v>0</v>
      </c>
      <c r="M76" s="231">
        <v>0</v>
      </c>
      <c r="N76" s="231">
        <v>5.6671553581749369E-3</v>
      </c>
      <c r="O76" s="231">
        <v>1.590935292928964E-2</v>
      </c>
      <c r="P76" s="231">
        <v>1.144405946380387E-2</v>
      </c>
      <c r="Q76" s="231">
        <v>5.0974416249241639E-3</v>
      </c>
      <c r="R76" s="231">
        <v>6.1546291859775684E-3</v>
      </c>
      <c r="S76" s="231">
        <v>5.1659119960608211E-3</v>
      </c>
      <c r="T76" s="231">
        <v>4.3496801846913966E-3</v>
      </c>
      <c r="U76" s="231">
        <v>6.1520283470121633E-3</v>
      </c>
      <c r="V76" s="231">
        <v>5.3964881518376324E-3</v>
      </c>
      <c r="W76" s="231">
        <v>6.7712812960558791E-3</v>
      </c>
      <c r="DA76" s="73" t="s">
        <v>1058</v>
      </c>
    </row>
    <row r="77" spans="1:105" ht="12" customHeight="1" x14ac:dyDescent="0.25">
      <c r="A77" s="64" t="s">
        <v>160</v>
      </c>
      <c r="B77" s="231">
        <v>6.7707862821298154E-4</v>
      </c>
      <c r="C77" s="231">
        <v>5.0914884591819721E-4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4.2148614472545812E-4</v>
      </c>
      <c r="U77" s="231">
        <v>4.4762045374909968E-4</v>
      </c>
      <c r="V77" s="231">
        <v>7.9248641905546808E-4</v>
      </c>
      <c r="W77" s="231">
        <v>7.9232279598818317E-4</v>
      </c>
      <c r="DA77" s="73" t="s">
        <v>1059</v>
      </c>
    </row>
    <row r="78" spans="1:105" ht="12" customHeight="1" x14ac:dyDescent="0.25">
      <c r="A78" s="64" t="s">
        <v>70</v>
      </c>
      <c r="B78" s="231">
        <v>1.3025140916731941E-3</v>
      </c>
      <c r="C78" s="231">
        <v>9.7880060934961563E-4</v>
      </c>
      <c r="D78" s="231">
        <v>5.0721658272655798E-4</v>
      </c>
      <c r="E78" s="231">
        <v>7.0044398639963529E-4</v>
      </c>
      <c r="F78" s="231">
        <v>0</v>
      </c>
      <c r="G78" s="231">
        <v>0</v>
      </c>
      <c r="H78" s="231">
        <v>4.716110775754824E-3</v>
      </c>
      <c r="I78" s="231">
        <v>0</v>
      </c>
      <c r="J78" s="231">
        <v>0</v>
      </c>
      <c r="K78" s="231">
        <v>0</v>
      </c>
      <c r="L78" s="231">
        <v>3.807055716103281E-3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2.9797015848299769E-3</v>
      </c>
      <c r="C80" s="231">
        <v>2.2108819029405622E-3</v>
      </c>
      <c r="D80" s="231">
        <v>3.0346643208086139E-3</v>
      </c>
      <c r="E80" s="231">
        <v>5.8249911384478763E-3</v>
      </c>
      <c r="F80" s="231">
        <v>0.1385813414081665</v>
      </c>
      <c r="G80" s="231">
        <v>0.61640697745800965</v>
      </c>
      <c r="H80" s="231">
        <v>0.54890704477500429</v>
      </c>
      <c r="I80" s="231">
        <v>0.25834182623264951</v>
      </c>
      <c r="J80" s="231">
        <v>0.46268987938124922</v>
      </c>
      <c r="K80" s="231">
        <v>1.694071036416289</v>
      </c>
      <c r="L80" s="231">
        <v>0.46886258211050552</v>
      </c>
      <c r="M80" s="231">
        <v>0.36915630581788561</v>
      </c>
      <c r="N80" s="231">
        <v>0.71929707155548406</v>
      </c>
      <c r="O80" s="231">
        <v>1.5598481246455149</v>
      </c>
      <c r="P80" s="231">
        <v>1.224023373354882</v>
      </c>
      <c r="Q80" s="231">
        <v>0.54549952380540656</v>
      </c>
      <c r="R80" s="231">
        <v>0.5767174246325476</v>
      </c>
      <c r="S80" s="231">
        <v>0.54186261786254664</v>
      </c>
      <c r="T80" s="231">
        <v>0.48183265636509143</v>
      </c>
      <c r="U80" s="231">
        <v>0.55806022698514368</v>
      </c>
      <c r="V80" s="231">
        <v>0.44624358136829861</v>
      </c>
      <c r="W80" s="231">
        <v>0.44657281114608599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1.065615410532107E-3</v>
      </c>
      <c r="C82" s="231">
        <v>3.1003422304934217E-4</v>
      </c>
      <c r="D82" s="231">
        <v>4.1127695469407967E-4</v>
      </c>
      <c r="E82" s="231">
        <v>0</v>
      </c>
      <c r="F82" s="231">
        <v>0</v>
      </c>
      <c r="G82" s="231">
        <v>0</v>
      </c>
      <c r="H82" s="231">
        <v>6.027390764404896E-4</v>
      </c>
      <c r="I82" s="231">
        <v>0</v>
      </c>
      <c r="J82" s="231">
        <v>0</v>
      </c>
      <c r="K82" s="231">
        <v>1.789477968501552E-3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2.0923399280164449E-2</v>
      </c>
      <c r="R82" s="231">
        <v>4.5796095339447708E-2</v>
      </c>
      <c r="S82" s="231">
        <v>0.29705693756719342</v>
      </c>
      <c r="T82" s="231">
        <v>0.17474873101763</v>
      </c>
      <c r="U82" s="231">
        <v>0.16723023807331019</v>
      </c>
      <c r="V82" s="231">
        <v>0.1195930608741288</v>
      </c>
      <c r="W82" s="231">
        <v>0.13819790921583339</v>
      </c>
      <c r="DA82" s="73" t="s">
        <v>1064</v>
      </c>
    </row>
    <row r="83" spans="1:105" ht="12" customHeight="1" x14ac:dyDescent="0.25">
      <c r="A83" s="64" t="s">
        <v>79</v>
      </c>
      <c r="B83" s="231">
        <v>2.5549011091767801</v>
      </c>
      <c r="C83" s="231">
        <v>1.2949070027303771</v>
      </c>
      <c r="D83" s="231">
        <v>2.039535733049497</v>
      </c>
      <c r="E83" s="231">
        <v>2.6805087214218908</v>
      </c>
      <c r="F83" s="231">
        <v>1.858780143852353</v>
      </c>
      <c r="G83" s="231">
        <v>1.846853461431808</v>
      </c>
      <c r="H83" s="231">
        <v>1.5869480285456681</v>
      </c>
      <c r="I83" s="231">
        <v>1.0491295396237461</v>
      </c>
      <c r="J83" s="231">
        <v>1.6768588249811891</v>
      </c>
      <c r="K83" s="231">
        <v>5.4928830864543823</v>
      </c>
      <c r="L83" s="231">
        <v>1.7330645958798241</v>
      </c>
      <c r="M83" s="231">
        <v>1.680118085366985</v>
      </c>
      <c r="N83" s="231">
        <v>2.605409341879132</v>
      </c>
      <c r="O83" s="231">
        <v>7.7290797164328078</v>
      </c>
      <c r="P83" s="231">
        <v>6.3773790622235449</v>
      </c>
      <c r="Q83" s="231">
        <v>2.138664035002896</v>
      </c>
      <c r="R83" s="231">
        <v>2.6342799935235872</v>
      </c>
      <c r="S83" s="231">
        <v>4.3525973954739268</v>
      </c>
      <c r="T83" s="231">
        <v>3.271113957738462</v>
      </c>
      <c r="U83" s="231">
        <v>3.0980176496942362</v>
      </c>
      <c r="V83" s="231">
        <v>1.4888678665776289</v>
      </c>
      <c r="W83" s="231">
        <v>2.083015330688522</v>
      </c>
      <c r="DA83" s="73" t="s">
        <v>1065</v>
      </c>
    </row>
    <row r="84" spans="1:105" ht="12" customHeight="1" x14ac:dyDescent="0.25">
      <c r="A84" s="60" t="s">
        <v>1066</v>
      </c>
      <c r="B84" s="264">
        <v>7.2821341119000806E-4</v>
      </c>
      <c r="C84" s="264">
        <v>4.3088874547946791E-4</v>
      </c>
      <c r="D84" s="264">
        <v>6.2338663880326969E-4</v>
      </c>
      <c r="E84" s="264">
        <v>8.3561673947431974E-4</v>
      </c>
      <c r="F84" s="264">
        <v>8.5133299226197213E-4</v>
      </c>
      <c r="G84" s="264">
        <v>8.1876502624127906E-4</v>
      </c>
      <c r="H84" s="264">
        <v>7.7307423945079774E-4</v>
      </c>
      <c r="I84" s="264">
        <v>4.9795464124393631E-4</v>
      </c>
      <c r="J84" s="264">
        <v>7.9688465949209763E-4</v>
      </c>
      <c r="K84" s="264">
        <v>2.0341071406316789E-3</v>
      </c>
      <c r="L84" s="264">
        <v>6.6659954832278868E-4</v>
      </c>
      <c r="M84" s="264">
        <v>6.1790984199215626E-4</v>
      </c>
      <c r="N84" s="264">
        <v>9.6825064546219057E-4</v>
      </c>
      <c r="O84" s="264">
        <v>2.889679097043144E-3</v>
      </c>
      <c r="P84" s="264">
        <v>2.1321298175108381E-3</v>
      </c>
      <c r="Q84" s="264">
        <v>8.3991804695726787E-4</v>
      </c>
      <c r="R84" s="264">
        <v>1.153080548369004E-3</v>
      </c>
      <c r="S84" s="264">
        <v>1.4934787331665369E-3</v>
      </c>
      <c r="T84" s="264">
        <v>1.121856265053677E-3</v>
      </c>
      <c r="U84" s="264">
        <v>1.0951685891478181E-3</v>
      </c>
      <c r="V84" s="264">
        <v>8.715065463517429E-4</v>
      </c>
      <c r="W84" s="264">
        <v>9.2835514718165972E-4</v>
      </c>
      <c r="DA84" s="72" t="s">
        <v>1067</v>
      </c>
    </row>
    <row r="85" spans="1:105" ht="12" customHeight="1" x14ac:dyDescent="0.25">
      <c r="A85" s="57" t="s">
        <v>1012</v>
      </c>
      <c r="B85" s="263">
        <v>0.26580018508978198</v>
      </c>
      <c r="C85" s="263">
        <v>0.1554582716569736</v>
      </c>
      <c r="D85" s="263">
        <v>0.22223119481707171</v>
      </c>
      <c r="E85" s="263">
        <v>0.30201162092463701</v>
      </c>
      <c r="F85" s="263">
        <v>0.51389579385732853</v>
      </c>
      <c r="G85" s="263">
        <v>0.9233225901075971</v>
      </c>
      <c r="H85" s="263">
        <v>0.81009568603834636</v>
      </c>
      <c r="I85" s="263">
        <v>0.45989055905203402</v>
      </c>
      <c r="J85" s="263">
        <v>0.77257649637200398</v>
      </c>
      <c r="K85" s="263">
        <v>2.661034013621943</v>
      </c>
      <c r="L85" s="263">
        <v>0.79227778607864818</v>
      </c>
      <c r="M85" s="263">
        <v>0.69786436708547317</v>
      </c>
      <c r="N85" s="263">
        <v>1.1993541128690921</v>
      </c>
      <c r="O85" s="263">
        <v>3.1120790813033432</v>
      </c>
      <c r="P85" s="263">
        <v>2.5134349779667162</v>
      </c>
      <c r="Q85" s="263">
        <v>0.95640892421919177</v>
      </c>
      <c r="R85" s="263">
        <v>1.1089378940629959</v>
      </c>
      <c r="S85" s="263">
        <v>1.5031256015731751</v>
      </c>
      <c r="T85" s="263">
        <v>1.19566956890506</v>
      </c>
      <c r="U85" s="263">
        <v>1.2285106318230641</v>
      </c>
      <c r="V85" s="263">
        <v>0.74474020405335384</v>
      </c>
      <c r="W85" s="263">
        <v>0.89601361457951856</v>
      </c>
      <c r="DA85" s="70" t="s">
        <v>1068</v>
      </c>
    </row>
    <row r="86" spans="1:105" ht="12" customHeight="1" x14ac:dyDescent="0.25">
      <c r="A86" s="60" t="s">
        <v>1014</v>
      </c>
      <c r="B86" s="264">
        <v>0.14714796002003411</v>
      </c>
      <c r="C86" s="264">
        <v>8.4131608232912269E-2</v>
      </c>
      <c r="D86" s="264">
        <v>0.1040867577699522</v>
      </c>
      <c r="E86" s="264">
        <v>0.1655898665471231</v>
      </c>
      <c r="F86" s="264">
        <v>0.48985041920286593</v>
      </c>
      <c r="G86" s="264">
        <v>0.91803881928068276</v>
      </c>
      <c r="H86" s="264">
        <v>0.80445201988640802</v>
      </c>
      <c r="I86" s="264">
        <v>0.45496441407859439</v>
      </c>
      <c r="J86" s="264">
        <v>0.76554127636743641</v>
      </c>
      <c r="K86" s="264">
        <v>2.65081385149964</v>
      </c>
      <c r="L86" s="264">
        <v>0.78818526253201504</v>
      </c>
      <c r="M86" s="264">
        <v>0.69351131695973167</v>
      </c>
      <c r="N86" s="264">
        <v>1.1938494740443251</v>
      </c>
      <c r="O86" s="264">
        <v>3.089646474411079</v>
      </c>
      <c r="P86" s="264">
        <v>2.4991814947622459</v>
      </c>
      <c r="Q86" s="264">
        <v>0.95075979660350385</v>
      </c>
      <c r="R86" s="264">
        <v>1.098057150428128</v>
      </c>
      <c r="S86" s="264">
        <v>1.48847981313431</v>
      </c>
      <c r="T86" s="264">
        <v>1.186071408975274</v>
      </c>
      <c r="U86" s="264">
        <v>1.220297006459633</v>
      </c>
      <c r="V86" s="264">
        <v>0.73502238833066358</v>
      </c>
      <c r="W86" s="264">
        <v>0.88717330438722874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3.60782793379592E-3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8.5655605112633414E-4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4.6767676901749572E-3</v>
      </c>
      <c r="J88" s="297">
        <v>7.7819425620704709E-3</v>
      </c>
      <c r="K88" s="297">
        <v>2.424949052899535E-2</v>
      </c>
      <c r="L88" s="297">
        <v>0</v>
      </c>
      <c r="M88" s="297">
        <v>0</v>
      </c>
      <c r="N88" s="297">
        <v>9.3325024773814203E-3</v>
      </c>
      <c r="O88" s="297">
        <v>3.1194061832276999E-2</v>
      </c>
      <c r="P88" s="297">
        <v>2.3149765730081179E-2</v>
      </c>
      <c r="Q88" s="297">
        <v>8.8021599587336848E-3</v>
      </c>
      <c r="R88" s="297">
        <v>1.1594542132569691E-2</v>
      </c>
      <c r="S88" s="297">
        <v>1.4048500964604979E-2</v>
      </c>
      <c r="T88" s="297">
        <v>1.060211832426894E-2</v>
      </c>
      <c r="U88" s="297">
        <v>1.3295263392081719E-2</v>
      </c>
      <c r="V88" s="297">
        <v>8.7671401137961839E-3</v>
      </c>
      <c r="W88" s="297">
        <v>1.322796367080001E-2</v>
      </c>
      <c r="DA88" s="122" t="s">
        <v>1071</v>
      </c>
    </row>
    <row r="89" spans="1:105" ht="12" customHeight="1" x14ac:dyDescent="0.25">
      <c r="A89" s="59" t="s">
        <v>160</v>
      </c>
      <c r="B89" s="297">
        <v>2.008970083101486E-2</v>
      </c>
      <c r="C89" s="297">
        <v>1.158082299209707E-2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1.027350469155536E-3</v>
      </c>
      <c r="U89" s="297">
        <v>9.6736092498138837E-4</v>
      </c>
      <c r="V89" s="297">
        <v>1.287474238551601E-3</v>
      </c>
      <c r="W89" s="297">
        <v>1.5478336673124501E-3</v>
      </c>
      <c r="DA89" s="122" t="s">
        <v>1072</v>
      </c>
    </row>
    <row r="90" spans="1:105" ht="12" customHeight="1" x14ac:dyDescent="0.25">
      <c r="A90" s="59" t="s">
        <v>70</v>
      </c>
      <c r="B90" s="297">
        <v>3.8647089628214379E-2</v>
      </c>
      <c r="C90" s="297">
        <v>2.2263266807553261E-2</v>
      </c>
      <c r="D90" s="297">
        <v>1.490578904854413E-2</v>
      </c>
      <c r="E90" s="297">
        <v>1.7774512199193911E-2</v>
      </c>
      <c r="F90" s="297">
        <v>0</v>
      </c>
      <c r="G90" s="297">
        <v>0</v>
      </c>
      <c r="H90" s="297">
        <v>6.8528290435933151E-3</v>
      </c>
      <c r="I90" s="297">
        <v>0</v>
      </c>
      <c r="J90" s="297">
        <v>0</v>
      </c>
      <c r="K90" s="297">
        <v>0</v>
      </c>
      <c r="L90" s="297">
        <v>6.3192762303224256E-3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8.8411169560804873E-2</v>
      </c>
      <c r="C91" s="297">
        <v>5.028751843326193E-2</v>
      </c>
      <c r="D91" s="297">
        <v>8.9180968721408044E-2</v>
      </c>
      <c r="E91" s="297">
        <v>0.1478153543479292</v>
      </c>
      <c r="F91" s="297">
        <v>0.48985041920286593</v>
      </c>
      <c r="G91" s="297">
        <v>0.91803881928068276</v>
      </c>
      <c r="H91" s="297">
        <v>0.79759919084281472</v>
      </c>
      <c r="I91" s="297">
        <v>0.4502876463884195</v>
      </c>
      <c r="J91" s="297">
        <v>0.75775933380536598</v>
      </c>
      <c r="K91" s="297">
        <v>2.6265643609706451</v>
      </c>
      <c r="L91" s="297">
        <v>0.77825815836789669</v>
      </c>
      <c r="M91" s="297">
        <v>0.69351131695973167</v>
      </c>
      <c r="N91" s="297">
        <v>1.184516971566943</v>
      </c>
      <c r="O91" s="297">
        <v>3.0584524125788022</v>
      </c>
      <c r="P91" s="297">
        <v>2.4760317290321652</v>
      </c>
      <c r="Q91" s="297">
        <v>0.94195763664477017</v>
      </c>
      <c r="R91" s="297">
        <v>1.0864626082955591</v>
      </c>
      <c r="S91" s="297">
        <v>1.473574756118579</v>
      </c>
      <c r="T91" s="297">
        <v>1.17444194018185</v>
      </c>
      <c r="U91" s="297">
        <v>1.2060343821425701</v>
      </c>
      <c r="V91" s="297">
        <v>0.7249677739783158</v>
      </c>
      <c r="W91" s="297">
        <v>0.87239750704911634</v>
      </c>
      <c r="DA91" s="122" t="s">
        <v>1074</v>
      </c>
    </row>
    <row r="92" spans="1:105" ht="12" customHeight="1" x14ac:dyDescent="0.25">
      <c r="A92" s="60" t="s">
        <v>1021</v>
      </c>
      <c r="B92" s="264">
        <v>0.1186522250697479</v>
      </c>
      <c r="C92" s="264">
        <v>7.1326663424061298E-2</v>
      </c>
      <c r="D92" s="264">
        <v>0.11814443704711949</v>
      </c>
      <c r="E92" s="264">
        <v>0.1364217543775138</v>
      </c>
      <c r="F92" s="264">
        <v>2.4045374654462659E-2</v>
      </c>
      <c r="G92" s="264">
        <v>5.2837708269143696E-3</v>
      </c>
      <c r="H92" s="264">
        <v>5.6436661519383086E-3</v>
      </c>
      <c r="I92" s="264">
        <v>4.9261449734395004E-3</v>
      </c>
      <c r="J92" s="264">
        <v>7.0352200045675859E-3</v>
      </c>
      <c r="K92" s="264">
        <v>1.022016212230293E-2</v>
      </c>
      <c r="L92" s="264">
        <v>4.0925235466330954E-3</v>
      </c>
      <c r="M92" s="264">
        <v>4.3530501257414761E-3</v>
      </c>
      <c r="N92" s="264">
        <v>5.504638824767781E-3</v>
      </c>
      <c r="O92" s="264">
        <v>2.243260689226485E-2</v>
      </c>
      <c r="P92" s="264">
        <v>1.42534832044698E-2</v>
      </c>
      <c r="Q92" s="264">
        <v>5.6491276156879003E-3</v>
      </c>
      <c r="R92" s="264">
        <v>1.088074363486808E-2</v>
      </c>
      <c r="S92" s="264">
        <v>1.4645788438864819E-2</v>
      </c>
      <c r="T92" s="264">
        <v>9.5981599297857937E-3</v>
      </c>
      <c r="U92" s="264">
        <v>8.213625363430609E-3</v>
      </c>
      <c r="V92" s="264">
        <v>9.7178157226902786E-3</v>
      </c>
      <c r="W92" s="264">
        <v>8.84031019228982E-3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0.10671249769297073</v>
      </c>
      <c r="C93" s="263">
        <f t="shared" si="3"/>
        <v>5.8358819812207044E-2</v>
      </c>
      <c r="D93" s="263">
        <f t="shared" si="3"/>
        <v>8.775578252951996E-2</v>
      </c>
      <c r="E93" s="263">
        <f t="shared" si="3"/>
        <v>0.11637513880580372</v>
      </c>
      <c r="F93" s="263">
        <f t="shared" si="3"/>
        <v>0.11949075515410726</v>
      </c>
      <c r="G93" s="263">
        <f t="shared" si="3"/>
        <v>0.19069349809903902</v>
      </c>
      <c r="H93" s="263">
        <f t="shared" si="3"/>
        <v>0.16650908631844749</v>
      </c>
      <c r="I93" s="263">
        <f t="shared" si="3"/>
        <v>9.5833932158816207E-2</v>
      </c>
      <c r="J93" s="263">
        <f t="shared" si="3"/>
        <v>0.16015471647757146</v>
      </c>
      <c r="K93" s="263">
        <f t="shared" si="3"/>
        <v>0.55335158153463126</v>
      </c>
      <c r="L93" s="263">
        <f t="shared" si="3"/>
        <v>0.16512330582372733</v>
      </c>
      <c r="M93" s="263">
        <f t="shared" si="3"/>
        <v>0.14718078925556255</v>
      </c>
      <c r="N93" s="263">
        <f t="shared" si="3"/>
        <v>0.25025426844862414</v>
      </c>
      <c r="O93" s="263">
        <f t="shared" si="3"/>
        <v>0.65773066456960128</v>
      </c>
      <c r="P93" s="263">
        <f t="shared" si="3"/>
        <v>0.53419413855771591</v>
      </c>
      <c r="Q93" s="263">
        <f t="shared" si="3"/>
        <v>0.19989670323935038</v>
      </c>
      <c r="R93" s="263">
        <f t="shared" si="3"/>
        <v>0.23292136471819919</v>
      </c>
      <c r="S93" s="263">
        <f t="shared" si="3"/>
        <v>0.32964778634797953</v>
      </c>
      <c r="T93" s="263">
        <f t="shared" si="3"/>
        <v>0.25881344806949802</v>
      </c>
      <c r="U93" s="263">
        <f t="shared" si="3"/>
        <v>0.26246266110163069</v>
      </c>
      <c r="V93" s="263">
        <f t="shared" si="3"/>
        <v>0.15410388777492401</v>
      </c>
      <c r="W93" s="263">
        <f t="shared" si="3"/>
        <v>0.18868323665260778</v>
      </c>
      <c r="DA93" s="70"/>
    </row>
    <row r="94" spans="1:105" ht="12" customHeight="1" x14ac:dyDescent="0.25">
      <c r="A94" s="60" t="s">
        <v>1024</v>
      </c>
      <c r="B94" s="264">
        <v>3.5048156252824509E-3</v>
      </c>
      <c r="C94" s="264">
        <v>1.9671283645981831E-3</v>
      </c>
      <c r="D94" s="264">
        <v>3.0133905054253261E-3</v>
      </c>
      <c r="E94" s="264">
        <v>5.6150808112166023E-3</v>
      </c>
      <c r="F94" s="264">
        <v>5.0762695330517242E-2</v>
      </c>
      <c r="G94" s="264">
        <v>0.12922675143176349</v>
      </c>
      <c r="H94" s="264">
        <v>0.1116448373071612</v>
      </c>
      <c r="I94" s="264">
        <v>6.0480468746875619E-2</v>
      </c>
      <c r="J94" s="264">
        <v>0.10351142661312709</v>
      </c>
      <c r="K94" s="264">
        <v>0.38052428408421041</v>
      </c>
      <c r="L94" s="264">
        <v>0.1108651815256424</v>
      </c>
      <c r="M94" s="264">
        <v>9.6194110104482464E-2</v>
      </c>
      <c r="N94" s="264">
        <v>0.16933658340655819</v>
      </c>
      <c r="O94" s="264">
        <v>0.42263952723341308</v>
      </c>
      <c r="P94" s="264">
        <v>0.34722578016376487</v>
      </c>
      <c r="Q94" s="264">
        <v>0.13250496037966999</v>
      </c>
      <c r="R94" s="264">
        <v>0.14666379146099151</v>
      </c>
      <c r="S94" s="264">
        <v>0.19616063317363769</v>
      </c>
      <c r="T94" s="264">
        <v>0.1595218418112587</v>
      </c>
      <c r="U94" s="264">
        <v>0.1670787453772147</v>
      </c>
      <c r="V94" s="264">
        <v>9.6028211032226751E-2</v>
      </c>
      <c r="W94" s="264">
        <v>0.11804069495747201</v>
      </c>
      <c r="DA94" s="72" t="s">
        <v>1076</v>
      </c>
    </row>
    <row r="95" spans="1:105" ht="12" customHeight="1" x14ac:dyDescent="0.25">
      <c r="A95" s="60" t="s">
        <v>1026</v>
      </c>
      <c r="B95" s="264">
        <v>5.6171298037842557E-2</v>
      </c>
      <c r="C95" s="264">
        <v>2.84903936415088E-2</v>
      </c>
      <c r="D95" s="264">
        <v>4.4821842833968152E-2</v>
      </c>
      <c r="E95" s="264">
        <v>5.8937351306442953E-2</v>
      </c>
      <c r="F95" s="264">
        <v>4.3810085277831222E-2</v>
      </c>
      <c r="G95" s="264">
        <v>5.402910323726165E-2</v>
      </c>
      <c r="H95" s="264">
        <v>4.696446430007966E-2</v>
      </c>
      <c r="I95" s="264">
        <v>2.8736902653538472E-2</v>
      </c>
      <c r="J95" s="264">
        <v>4.7033039924625722E-2</v>
      </c>
      <c r="K95" s="264">
        <v>0.15802080752539691</v>
      </c>
      <c r="L95" s="264">
        <v>4.8428203197778727E-2</v>
      </c>
      <c r="M95" s="264">
        <v>4.4948741876723833E-2</v>
      </c>
      <c r="N95" s="264">
        <v>7.3048344594877732E-2</v>
      </c>
      <c r="O95" s="264">
        <v>0.20409210549718759</v>
      </c>
      <c r="P95" s="264">
        <v>0.16698001669504359</v>
      </c>
      <c r="Q95" s="264">
        <v>5.9445128258596033E-2</v>
      </c>
      <c r="R95" s="264">
        <v>7.1569436700825773E-2</v>
      </c>
      <c r="S95" s="264">
        <v>0.1139908424404215</v>
      </c>
      <c r="T95" s="264">
        <v>8.6254638677182277E-2</v>
      </c>
      <c r="U95" s="264">
        <v>8.400511723375878E-2</v>
      </c>
      <c r="V95" s="264">
        <v>4.5203594803525357E-2</v>
      </c>
      <c r="W95" s="264">
        <v>5.8681063695648968E-2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4.7674389140750647E-5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6.908602933819793E-6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5.8852906814742117E-5</v>
      </c>
      <c r="J98" s="231">
        <v>1.042231401337249E-4</v>
      </c>
      <c r="K98" s="231">
        <v>3.4305489157684981E-4</v>
      </c>
      <c r="L98" s="231">
        <v>0</v>
      </c>
      <c r="M98" s="231">
        <v>0</v>
      </c>
      <c r="N98" s="231">
        <v>1.2430326776426189E-4</v>
      </c>
      <c r="O98" s="231">
        <v>3.4895541627828238E-4</v>
      </c>
      <c r="P98" s="231">
        <v>2.5101376227269399E-4</v>
      </c>
      <c r="Q98" s="231">
        <v>1.118071785876887E-4</v>
      </c>
      <c r="R98" s="231">
        <v>1.3499550856510941E-4</v>
      </c>
      <c r="S98" s="231">
        <v>1.133090062841963E-4</v>
      </c>
      <c r="T98" s="231">
        <v>9.5405794709097261E-5</v>
      </c>
      <c r="U98" s="231">
        <v>1.3493846181733291E-4</v>
      </c>
      <c r="V98" s="231">
        <v>1.183664588896263E-4</v>
      </c>
      <c r="W98" s="231">
        <v>1.4852114312282279E-4</v>
      </c>
      <c r="DA98" s="73" t="s">
        <v>1080</v>
      </c>
    </row>
    <row r="99" spans="1:105" ht="12" customHeight="1" x14ac:dyDescent="0.25">
      <c r="A99" s="64" t="s">
        <v>160</v>
      </c>
      <c r="B99" s="231">
        <v>1.485102854976635E-5</v>
      </c>
      <c r="C99" s="231">
        <v>1.116766019741097E-5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9.2448683326033798E-6</v>
      </c>
      <c r="U99" s="231">
        <v>9.8180977232029461E-6</v>
      </c>
      <c r="V99" s="231">
        <v>1.7382380633926509E-5</v>
      </c>
      <c r="W99" s="231">
        <v>1.737879172897161E-5</v>
      </c>
      <c r="DA99" s="73" t="s">
        <v>1081</v>
      </c>
    </row>
    <row r="100" spans="1:105" ht="12" customHeight="1" x14ac:dyDescent="0.25">
      <c r="A100" s="64" t="s">
        <v>70</v>
      </c>
      <c r="B100" s="231">
        <v>2.856931699788765E-5</v>
      </c>
      <c r="C100" s="231">
        <v>2.146899220899252E-5</v>
      </c>
      <c r="D100" s="231">
        <v>1.1125277976751549E-5</v>
      </c>
      <c r="E100" s="231">
        <v>1.5363523830294328E-5</v>
      </c>
      <c r="F100" s="231">
        <v>0</v>
      </c>
      <c r="G100" s="231">
        <v>0</v>
      </c>
      <c r="H100" s="231">
        <v>1.0344307567268859E-4</v>
      </c>
      <c r="I100" s="231">
        <v>0</v>
      </c>
      <c r="J100" s="231">
        <v>0</v>
      </c>
      <c r="K100" s="231">
        <v>0</v>
      </c>
      <c r="L100" s="231">
        <v>8.3503880900249341E-5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6.5356712591693635E-5</v>
      </c>
      <c r="C102" s="231">
        <v>4.849343767856136E-5</v>
      </c>
      <c r="D102" s="231">
        <v>6.6562264099568499E-5</v>
      </c>
      <c r="E102" s="231">
        <v>1.277652344861988E-4</v>
      </c>
      <c r="F102" s="231">
        <v>3.039640260318794E-3</v>
      </c>
      <c r="G102" s="231">
        <v>1.3520257823917791E-2</v>
      </c>
      <c r="H102" s="231">
        <v>1.203971570427006E-2</v>
      </c>
      <c r="I102" s="231">
        <v>5.6664642437554589E-3</v>
      </c>
      <c r="J102" s="231">
        <v>1.0148630191614039E-2</v>
      </c>
      <c r="K102" s="231">
        <v>3.715771888052663E-2</v>
      </c>
      <c r="L102" s="231">
        <v>1.0284022124901541E-2</v>
      </c>
      <c r="M102" s="231">
        <v>8.0970667343278936E-3</v>
      </c>
      <c r="N102" s="231">
        <v>1.5777047008008058E-2</v>
      </c>
      <c r="O102" s="231">
        <v>3.4213676325230521E-2</v>
      </c>
      <c r="P102" s="231">
        <v>2.6847703214694589E-2</v>
      </c>
      <c r="Q102" s="231">
        <v>1.196497521019039E-2</v>
      </c>
      <c r="R102" s="231">
        <v>1.2649707997682559E-2</v>
      </c>
      <c r="S102" s="231">
        <v>1.1885203390877799E-2</v>
      </c>
      <c r="T102" s="231">
        <v>1.0568507463858149E-2</v>
      </c>
      <c r="U102" s="231">
        <v>1.2240481412505109E-2</v>
      </c>
      <c r="V102" s="231">
        <v>9.7878974330377812E-3</v>
      </c>
      <c r="W102" s="231">
        <v>9.795118752136657E-3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2.337318625260944E-5</v>
      </c>
      <c r="C104" s="231">
        <v>6.8002842004667052E-6</v>
      </c>
      <c r="D104" s="231">
        <v>9.0209401707794636E-6</v>
      </c>
      <c r="E104" s="231">
        <v>0</v>
      </c>
      <c r="F104" s="231">
        <v>0</v>
      </c>
      <c r="G104" s="231">
        <v>0</v>
      </c>
      <c r="H104" s="231">
        <v>1.3220466367255949E-5</v>
      </c>
      <c r="I104" s="231">
        <v>0</v>
      </c>
      <c r="J104" s="231">
        <v>0</v>
      </c>
      <c r="K104" s="231">
        <v>3.9250372544671163E-5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4.5893340465937531E-4</v>
      </c>
      <c r="R104" s="231">
        <v>1.004490602736942E-3</v>
      </c>
      <c r="S104" s="231">
        <v>6.5156406905947078E-3</v>
      </c>
      <c r="T104" s="231">
        <v>3.8329350318260509E-3</v>
      </c>
      <c r="U104" s="231">
        <v>3.6680245639502461E-3</v>
      </c>
      <c r="V104" s="231">
        <v>2.623151709991574E-3</v>
      </c>
      <c r="W104" s="231">
        <v>3.0312300665865399E-3</v>
      </c>
      <c r="DA104" s="73" t="s">
        <v>1086</v>
      </c>
    </row>
    <row r="105" spans="1:105" ht="12" customHeight="1" x14ac:dyDescent="0.25">
      <c r="A105" s="64" t="s">
        <v>79</v>
      </c>
      <c r="B105" s="231">
        <v>5.6039147793450608E-2</v>
      </c>
      <c r="C105" s="231">
        <v>2.8402463267223371E-2</v>
      </c>
      <c r="D105" s="231">
        <v>4.4735134351721051E-2</v>
      </c>
      <c r="E105" s="231">
        <v>5.8794222548126461E-2</v>
      </c>
      <c r="F105" s="231">
        <v>4.0770445017512431E-2</v>
      </c>
      <c r="G105" s="231">
        <v>4.0508845413343861E-2</v>
      </c>
      <c r="H105" s="231">
        <v>3.4808085053769651E-2</v>
      </c>
      <c r="I105" s="231">
        <v>2.3011585502968269E-2</v>
      </c>
      <c r="J105" s="231">
        <v>3.6780186592877948E-2</v>
      </c>
      <c r="K105" s="231">
        <v>0.1204807833807487</v>
      </c>
      <c r="L105" s="231">
        <v>3.801300280283619E-2</v>
      </c>
      <c r="M105" s="231">
        <v>3.6851675142395943E-2</v>
      </c>
      <c r="N105" s="231">
        <v>5.7146994319105408E-2</v>
      </c>
      <c r="O105" s="231">
        <v>0.16952947375567881</v>
      </c>
      <c r="P105" s="231">
        <v>0.13988129971807631</v>
      </c>
      <c r="Q105" s="231">
        <v>4.6909412465158583E-2</v>
      </c>
      <c r="R105" s="231">
        <v>5.7780242591841162E-2</v>
      </c>
      <c r="S105" s="231">
        <v>9.5469780749730948E-2</v>
      </c>
      <c r="T105" s="231">
        <v>7.1748545518456372E-2</v>
      </c>
      <c r="U105" s="231">
        <v>6.7951854697762881E-2</v>
      </c>
      <c r="V105" s="231">
        <v>3.2656796820972438E-2</v>
      </c>
      <c r="W105" s="231">
        <v>4.5688814942073983E-2</v>
      </c>
      <c r="DA105" s="73" t="s">
        <v>1087</v>
      </c>
    </row>
    <row r="106" spans="1:105" ht="12" customHeight="1" x14ac:dyDescent="0.25">
      <c r="A106" s="60" t="s">
        <v>1038</v>
      </c>
      <c r="B106" s="264">
        <v>4.7036384029845717E-2</v>
      </c>
      <c r="C106" s="264">
        <v>2.790129780610006E-2</v>
      </c>
      <c r="D106" s="264">
        <v>3.9920549190126477E-2</v>
      </c>
      <c r="E106" s="264">
        <v>5.1822706688144163E-2</v>
      </c>
      <c r="F106" s="264">
        <v>2.4917974545758791E-2</v>
      </c>
      <c r="G106" s="264">
        <v>7.4376434300138803E-3</v>
      </c>
      <c r="H106" s="264">
        <v>7.8997847112066318E-3</v>
      </c>
      <c r="I106" s="264">
        <v>6.6165607584021116E-3</v>
      </c>
      <c r="J106" s="264">
        <v>9.6102499398186148E-3</v>
      </c>
      <c r="K106" s="264">
        <v>1.480648992502397E-2</v>
      </c>
      <c r="L106" s="264">
        <v>5.8299211003061957E-3</v>
      </c>
      <c r="M106" s="264">
        <v>6.0379372743562636E-3</v>
      </c>
      <c r="N106" s="264">
        <v>7.8693404471882472E-3</v>
      </c>
      <c r="O106" s="264">
        <v>3.0999031839000539E-2</v>
      </c>
      <c r="P106" s="264">
        <v>1.9988341698907439E-2</v>
      </c>
      <c r="Q106" s="264">
        <v>7.9466146010843588E-3</v>
      </c>
      <c r="R106" s="264">
        <v>1.468813655638191E-2</v>
      </c>
      <c r="S106" s="264">
        <v>1.949631073392033E-2</v>
      </c>
      <c r="T106" s="264">
        <v>1.3036967581057039E-2</v>
      </c>
      <c r="U106" s="264">
        <v>1.1378798490657189E-2</v>
      </c>
      <c r="V106" s="264">
        <v>1.287208193917189E-2</v>
      </c>
      <c r="W106" s="264">
        <v>1.19614779994868E-2</v>
      </c>
      <c r="DA106" s="72" t="s">
        <v>1088</v>
      </c>
    </row>
    <row r="107" spans="1:105" ht="12" customHeight="1" x14ac:dyDescent="0.25">
      <c r="A107" s="132" t="s">
        <v>1040</v>
      </c>
      <c r="B107" s="318">
        <v>4.6585436359315932E-2</v>
      </c>
      <c r="C107" s="318">
        <v>2.756491424358247E-2</v>
      </c>
      <c r="D107" s="318">
        <v>3.9879433889799892E-2</v>
      </c>
      <c r="E107" s="318">
        <v>5.345626685719318E-2</v>
      </c>
      <c r="F107" s="318">
        <v>5.4461670606692443E-2</v>
      </c>
      <c r="G107" s="318">
        <v>5.2378225170099872E-2</v>
      </c>
      <c r="H107" s="318">
        <v>4.9455283615430161E-2</v>
      </c>
      <c r="I107" s="318">
        <v>3.185526920135591E-2</v>
      </c>
      <c r="J107" s="318">
        <v>5.0978489300024639E-2</v>
      </c>
      <c r="K107" s="318">
        <v>0.13012637132441141</v>
      </c>
      <c r="L107" s="318">
        <v>4.2643860107977813E-2</v>
      </c>
      <c r="M107" s="318">
        <v>3.9529070980553152E-2</v>
      </c>
      <c r="N107" s="318">
        <v>6.1941153693303982E-2</v>
      </c>
      <c r="O107" s="318">
        <v>0.1848592179237197</v>
      </c>
      <c r="P107" s="318">
        <v>0.13639710062622629</v>
      </c>
      <c r="Q107" s="318">
        <v>5.3731431091921099E-2</v>
      </c>
      <c r="R107" s="318">
        <v>7.3765134887351536E-2</v>
      </c>
      <c r="S107" s="318">
        <v>9.5541166104352163E-2</v>
      </c>
      <c r="T107" s="318">
        <v>7.1767647830810868E-2</v>
      </c>
      <c r="U107" s="318">
        <v>7.0060377670187482E-2</v>
      </c>
      <c r="V107" s="318">
        <v>5.5752217863511672E-2</v>
      </c>
      <c r="W107" s="318">
        <v>5.9388949672323763E-2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0</v>
      </c>
      <c r="T110" s="225">
        <v>0</v>
      </c>
      <c r="U110" s="225">
        <v>0</v>
      </c>
      <c r="V110" s="225">
        <v>0</v>
      </c>
      <c r="W110" s="225">
        <v>0</v>
      </c>
      <c r="DA110" s="89" t="s">
        <v>1090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1091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1092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1093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1094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0</v>
      </c>
      <c r="T115" s="262">
        <v>0</v>
      </c>
      <c r="U115" s="262">
        <v>0</v>
      </c>
      <c r="V115" s="262">
        <v>0</v>
      </c>
      <c r="W115" s="262">
        <v>0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1096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0</v>
      </c>
      <c r="C121" s="263">
        <f t="shared" si="4"/>
        <v>0</v>
      </c>
      <c r="D121" s="263">
        <f t="shared" si="4"/>
        <v>0</v>
      </c>
      <c r="E121" s="263">
        <f t="shared" si="4"/>
        <v>0</v>
      </c>
      <c r="F121" s="263">
        <f t="shared" si="4"/>
        <v>0</v>
      </c>
      <c r="G121" s="263">
        <f t="shared" si="4"/>
        <v>0</v>
      </c>
      <c r="H121" s="263">
        <f t="shared" si="4"/>
        <v>0</v>
      </c>
      <c r="I121" s="263">
        <f t="shared" si="4"/>
        <v>0</v>
      </c>
      <c r="J121" s="263">
        <f t="shared" si="4"/>
        <v>0</v>
      </c>
      <c r="K121" s="263">
        <f t="shared" si="4"/>
        <v>0</v>
      </c>
      <c r="L121" s="263">
        <f t="shared" si="4"/>
        <v>0</v>
      </c>
      <c r="M121" s="263">
        <f t="shared" si="4"/>
        <v>0</v>
      </c>
      <c r="N121" s="263">
        <f t="shared" si="4"/>
        <v>0</v>
      </c>
      <c r="O121" s="263">
        <f t="shared" si="4"/>
        <v>0</v>
      </c>
      <c r="P121" s="263">
        <f t="shared" si="4"/>
        <v>0</v>
      </c>
      <c r="Q121" s="263">
        <f t="shared" si="4"/>
        <v>0</v>
      </c>
      <c r="R121" s="263">
        <f t="shared" si="4"/>
        <v>0</v>
      </c>
      <c r="S121" s="263">
        <f t="shared" si="4"/>
        <v>0</v>
      </c>
      <c r="T121" s="263">
        <f t="shared" si="4"/>
        <v>0</v>
      </c>
      <c r="U121" s="263">
        <f t="shared" si="4"/>
        <v>0</v>
      </c>
      <c r="V121" s="263">
        <f t="shared" si="4"/>
        <v>0</v>
      </c>
      <c r="W121" s="263">
        <f t="shared" si="4"/>
        <v>0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0</v>
      </c>
      <c r="U122" s="264">
        <v>0</v>
      </c>
      <c r="V122" s="264">
        <v>0</v>
      </c>
      <c r="W122" s="264">
        <v>0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1105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1112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</v>
      </c>
      <c r="T134" s="263">
        <v>0</v>
      </c>
      <c r="U134" s="263">
        <v>0</v>
      </c>
      <c r="V134" s="263">
        <v>0</v>
      </c>
      <c r="W134" s="263">
        <v>0</v>
      </c>
      <c r="DA134" s="70" t="s">
        <v>1113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1117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1119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0</v>
      </c>
      <c r="C142" s="263">
        <f t="shared" si="5"/>
        <v>0</v>
      </c>
      <c r="D142" s="263">
        <f t="shared" si="5"/>
        <v>0</v>
      </c>
      <c r="E142" s="263">
        <f t="shared" si="5"/>
        <v>0</v>
      </c>
      <c r="F142" s="263">
        <f t="shared" si="5"/>
        <v>0</v>
      </c>
      <c r="G142" s="263">
        <f t="shared" si="5"/>
        <v>0</v>
      </c>
      <c r="H142" s="263">
        <f t="shared" si="5"/>
        <v>0</v>
      </c>
      <c r="I142" s="263">
        <f t="shared" si="5"/>
        <v>0</v>
      </c>
      <c r="J142" s="263">
        <f t="shared" si="5"/>
        <v>0</v>
      </c>
      <c r="K142" s="263">
        <f t="shared" si="5"/>
        <v>0</v>
      </c>
      <c r="L142" s="263">
        <f t="shared" si="5"/>
        <v>0</v>
      </c>
      <c r="M142" s="263">
        <f t="shared" si="5"/>
        <v>0</v>
      </c>
      <c r="N142" s="263">
        <f t="shared" si="5"/>
        <v>0</v>
      </c>
      <c r="O142" s="263">
        <f t="shared" si="5"/>
        <v>0</v>
      </c>
      <c r="P142" s="263">
        <f t="shared" si="5"/>
        <v>0</v>
      </c>
      <c r="Q142" s="263">
        <f t="shared" si="5"/>
        <v>0</v>
      </c>
      <c r="R142" s="263">
        <f t="shared" si="5"/>
        <v>0</v>
      </c>
      <c r="S142" s="263">
        <f t="shared" si="5"/>
        <v>0</v>
      </c>
      <c r="T142" s="263">
        <f t="shared" si="5"/>
        <v>0</v>
      </c>
      <c r="U142" s="263">
        <f t="shared" si="5"/>
        <v>0</v>
      </c>
      <c r="V142" s="263">
        <f t="shared" si="5"/>
        <v>0</v>
      </c>
      <c r="W142" s="263">
        <f t="shared" si="5"/>
        <v>0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1121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0</v>
      </c>
      <c r="U144" s="264">
        <v>0</v>
      </c>
      <c r="V144" s="264">
        <v>0</v>
      </c>
      <c r="W144" s="264">
        <v>0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1126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1133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0.99999999999999989</v>
      </c>
      <c r="E160" s="234">
        <f t="shared" si="6"/>
        <v>1.0000000000000002</v>
      </c>
      <c r="F160" s="234">
        <f t="shared" si="6"/>
        <v>1</v>
      </c>
      <c r="G160" s="234">
        <f t="shared" si="6"/>
        <v>1.0000000000000002</v>
      </c>
      <c r="H160" s="234">
        <f t="shared" si="6"/>
        <v>0.99999999999999989</v>
      </c>
      <c r="I160" s="234">
        <f t="shared" si="6"/>
        <v>0.99999999999999978</v>
      </c>
      <c r="J160" s="234">
        <f t="shared" si="6"/>
        <v>1</v>
      </c>
      <c r="K160" s="234">
        <f t="shared" si="6"/>
        <v>0.99999999999999978</v>
      </c>
      <c r="L160" s="234">
        <f t="shared" si="6"/>
        <v>1</v>
      </c>
      <c r="M160" s="234">
        <f t="shared" si="6"/>
        <v>0.99999999999999989</v>
      </c>
      <c r="N160" s="234">
        <f t="shared" si="6"/>
        <v>1</v>
      </c>
      <c r="O160" s="234">
        <f t="shared" si="6"/>
        <v>1.0000000000000002</v>
      </c>
      <c r="P160" s="234">
        <f t="shared" si="6"/>
        <v>0.99999999999999989</v>
      </c>
      <c r="Q160" s="234">
        <f t="shared" si="6"/>
        <v>1</v>
      </c>
      <c r="R160" s="234">
        <f t="shared" si="6"/>
        <v>1</v>
      </c>
      <c r="S160" s="234">
        <f t="shared" si="6"/>
        <v>1.0000000000000002</v>
      </c>
      <c r="T160" s="234">
        <f t="shared" si="6"/>
        <v>1.0000000000000002</v>
      </c>
      <c r="U160" s="234">
        <f t="shared" si="6"/>
        <v>1.0000000000000002</v>
      </c>
      <c r="V160" s="234">
        <f t="shared" si="6"/>
        <v>1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9.1605835231121024E-4</v>
      </c>
      <c r="C161" s="268">
        <f t="shared" si="7"/>
        <v>8.6462831006086358E-4</v>
      </c>
      <c r="D161" s="268">
        <f t="shared" si="7"/>
        <v>9.2315937636095293E-4</v>
      </c>
      <c r="E161" s="268">
        <f t="shared" si="7"/>
        <v>1.0025327253468384E-3</v>
      </c>
      <c r="F161" s="268">
        <f t="shared" si="7"/>
        <v>1.3138065875084339E-3</v>
      </c>
      <c r="G161" s="268">
        <f t="shared" si="7"/>
        <v>1.2834537281901902E-3</v>
      </c>
      <c r="H161" s="268">
        <f t="shared" si="7"/>
        <v>1.3733858814139713E-3</v>
      </c>
      <c r="I161" s="268">
        <f t="shared" si="7"/>
        <v>1.0478135016701591E-3</v>
      </c>
      <c r="J161" s="268">
        <f t="shared" si="7"/>
        <v>1.0965173305085224E-3</v>
      </c>
      <c r="K161" s="268">
        <f t="shared" si="7"/>
        <v>1.2086289351558091E-3</v>
      </c>
      <c r="L161" s="268">
        <f t="shared" si="7"/>
        <v>1.3814216554876686E-3</v>
      </c>
      <c r="M161" s="268">
        <f t="shared" si="7"/>
        <v>9.8752766185528106E-4</v>
      </c>
      <c r="N161" s="268">
        <f t="shared" si="7"/>
        <v>9.5770497608237116E-4</v>
      </c>
      <c r="O161" s="268">
        <f t="shared" si="7"/>
        <v>1.0930476736700804E-3</v>
      </c>
      <c r="P161" s="268">
        <f t="shared" si="7"/>
        <v>1.0178563277831356E-3</v>
      </c>
      <c r="Q161" s="268">
        <f t="shared" si="7"/>
        <v>9.5814083928878627E-4</v>
      </c>
      <c r="R161" s="268">
        <f t="shared" si="7"/>
        <v>1.111138775922654E-3</v>
      </c>
      <c r="S161" s="268">
        <f t="shared" si="7"/>
        <v>1.0154226775887757E-3</v>
      </c>
      <c r="T161" s="268">
        <f t="shared" si="7"/>
        <v>1.0796902565511945E-3</v>
      </c>
      <c r="U161" s="268">
        <f t="shared" si="7"/>
        <v>1.0007547325708646E-3</v>
      </c>
      <c r="V161" s="268">
        <f t="shared" si="7"/>
        <v>1.2285885136290478E-3</v>
      </c>
      <c r="W161" s="268">
        <f t="shared" si="7"/>
        <v>1.2343380241547647E-3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7.2481279535516188E-3</v>
      </c>
      <c r="C162" s="269">
        <f t="shared" si="8"/>
        <v>6.841198060989013E-3</v>
      </c>
      <c r="D162" s="269">
        <f t="shared" si="8"/>
        <v>7.3043133818967978E-3</v>
      </c>
      <c r="E162" s="269">
        <f t="shared" si="8"/>
        <v>7.9323390836439668E-3</v>
      </c>
      <c r="F162" s="269">
        <f t="shared" si="8"/>
        <v>1.0395231077206576E-2</v>
      </c>
      <c r="G162" s="269">
        <f t="shared" si="8"/>
        <v>1.0155070166561829E-2</v>
      </c>
      <c r="H162" s="269">
        <f t="shared" si="8"/>
        <v>1.0866640288770518E-2</v>
      </c>
      <c r="I162" s="269">
        <f t="shared" si="8"/>
        <v>8.2906141430869936E-3</v>
      </c>
      <c r="J162" s="269">
        <f t="shared" si="8"/>
        <v>8.6759734188991619E-3</v>
      </c>
      <c r="K162" s="269">
        <f t="shared" si="8"/>
        <v>9.5630340013515176E-3</v>
      </c>
      <c r="L162" s="269">
        <f t="shared" si="8"/>
        <v>1.0930221739171615E-2</v>
      </c>
      <c r="M162" s="269">
        <f t="shared" si="8"/>
        <v>7.8136145287468102E-3</v>
      </c>
      <c r="N162" s="269">
        <f t="shared" si="8"/>
        <v>7.5776485099279802E-3</v>
      </c>
      <c r="O162" s="269">
        <f t="shared" si="8"/>
        <v>8.6485204551698374E-3</v>
      </c>
      <c r="P162" s="269">
        <f t="shared" si="8"/>
        <v>8.0535840140432361E-3</v>
      </c>
      <c r="Q162" s="269">
        <f t="shared" si="8"/>
        <v>7.5810971901156161E-3</v>
      </c>
      <c r="R162" s="269">
        <f t="shared" si="8"/>
        <v>8.7916626727115518E-3</v>
      </c>
      <c r="S162" s="269">
        <f t="shared" si="8"/>
        <v>8.0343282450647622E-3</v>
      </c>
      <c r="T162" s="269">
        <f t="shared" si="8"/>
        <v>8.5428325716825244E-3</v>
      </c>
      <c r="U162" s="269">
        <f t="shared" si="8"/>
        <v>7.9182710724651668E-3</v>
      </c>
      <c r="V162" s="269">
        <f t="shared" si="8"/>
        <v>9.7209601621773972E-3</v>
      </c>
      <c r="W162" s="269">
        <f t="shared" si="8"/>
        <v>9.7664520108740865E-3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7.9992628949270214E-3</v>
      </c>
      <c r="C163" s="269">
        <f t="shared" si="9"/>
        <v>7.5501622152380453E-3</v>
      </c>
      <c r="D163" s="269">
        <f t="shared" si="9"/>
        <v>8.0612709079032462E-3</v>
      </c>
      <c r="E163" s="269">
        <f t="shared" si="9"/>
        <v>8.7543799044938735E-3</v>
      </c>
      <c r="F163" s="269">
        <f t="shared" si="9"/>
        <v>1.1472505283153125E-2</v>
      </c>
      <c r="G163" s="269">
        <f t="shared" si="9"/>
        <v>1.1207456118231714E-2</v>
      </c>
      <c r="H163" s="269">
        <f t="shared" si="9"/>
        <v>1.1992767375455517E-2</v>
      </c>
      <c r="I163" s="269">
        <f t="shared" si="9"/>
        <v>9.1497835739028886E-3</v>
      </c>
      <c r="J163" s="269">
        <f t="shared" si="9"/>
        <v>9.5750782397772318E-3</v>
      </c>
      <c r="K163" s="269">
        <f t="shared" si="9"/>
        <v>1.0554066310660623E-2</v>
      </c>
      <c r="L163" s="269">
        <f t="shared" si="9"/>
        <v>1.2062937871928327E-2</v>
      </c>
      <c r="M163" s="269">
        <f t="shared" si="9"/>
        <v>8.6233517365598075E-3</v>
      </c>
      <c r="N163" s="269">
        <f t="shared" si="9"/>
        <v>8.362932186726086E-3</v>
      </c>
      <c r="O163" s="269">
        <f t="shared" si="9"/>
        <v>9.5447802820807053E-3</v>
      </c>
      <c r="P163" s="269">
        <f t="shared" si="9"/>
        <v>8.8881896384218773E-3</v>
      </c>
      <c r="Q163" s="269">
        <f t="shared" si="9"/>
        <v>8.3667382590854947E-3</v>
      </c>
      <c r="R163" s="269">
        <f t="shared" si="9"/>
        <v>9.7027565535837395E-3</v>
      </c>
      <c r="S163" s="269">
        <f t="shared" si="9"/>
        <v>8.8669383637079262E-3</v>
      </c>
      <c r="T163" s="269">
        <f t="shared" si="9"/>
        <v>9.4281397963937481E-3</v>
      </c>
      <c r="U163" s="269">
        <f t="shared" si="9"/>
        <v>8.7388540031095151E-3</v>
      </c>
      <c r="V163" s="269">
        <f t="shared" si="9"/>
        <v>1.0728358608827584E-2</v>
      </c>
      <c r="W163" s="269">
        <f t="shared" si="9"/>
        <v>1.0778564849615977E-2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1.3015049892052422E-2</v>
      </c>
      <c r="C164" s="269">
        <f t="shared" si="10"/>
        <v>1.2284349097556281E-2</v>
      </c>
      <c r="D164" s="269">
        <f t="shared" si="10"/>
        <v>1.3115938860597812E-2</v>
      </c>
      <c r="E164" s="269">
        <f t="shared" si="10"/>
        <v>1.424364878709344E-2</v>
      </c>
      <c r="F164" s="269">
        <f t="shared" si="10"/>
        <v>1.8666123442669422E-2</v>
      </c>
      <c r="G164" s="269">
        <f t="shared" si="10"/>
        <v>1.8234880195558897E-2</v>
      </c>
      <c r="H164" s="269">
        <f t="shared" si="10"/>
        <v>1.9512606072031858E-2</v>
      </c>
      <c r="I164" s="269">
        <f t="shared" si="10"/>
        <v>1.4886982873303129E-2</v>
      </c>
      <c r="J164" s="269">
        <f t="shared" si="10"/>
        <v>1.5578950541810273E-2</v>
      </c>
      <c r="K164" s="269">
        <f t="shared" si="10"/>
        <v>1.7171794626776149E-2</v>
      </c>
      <c r="L164" s="269">
        <f t="shared" si="10"/>
        <v>1.962677565547221E-2</v>
      </c>
      <c r="M164" s="269">
        <f t="shared" si="10"/>
        <v>1.4030461876583532E-2</v>
      </c>
      <c r="N164" s="269">
        <f t="shared" si="10"/>
        <v>1.3606751157424487E-2</v>
      </c>
      <c r="O164" s="269">
        <f t="shared" si="10"/>
        <v>1.5529654820913581E-2</v>
      </c>
      <c r="P164" s="269">
        <f t="shared" si="10"/>
        <v>1.4461361392116038E-2</v>
      </c>
      <c r="Q164" s="269">
        <f t="shared" si="10"/>
        <v>1.3612943755705246E-2</v>
      </c>
      <c r="R164" s="269">
        <f t="shared" si="10"/>
        <v>1.5786687135312987E-2</v>
      </c>
      <c r="S164" s="269">
        <f t="shared" si="10"/>
        <v>1.4426784906219178E-2</v>
      </c>
      <c r="T164" s="269">
        <f t="shared" si="10"/>
        <v>1.5339877117568981E-2</v>
      </c>
      <c r="U164" s="269">
        <f t="shared" si="10"/>
        <v>1.4218387661938449E-2</v>
      </c>
      <c r="V164" s="269">
        <f t="shared" si="10"/>
        <v>1.7455373624771332E-2</v>
      </c>
      <c r="W164" s="269">
        <f t="shared" si="10"/>
        <v>1.7537060742364101E-2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2.5036821159104632E-3</v>
      </c>
      <c r="C165" s="270">
        <f t="shared" si="11"/>
        <v>2.3594032620536448E-3</v>
      </c>
      <c r="D165" s="270">
        <f t="shared" si="11"/>
        <v>2.5133155129614042E-3</v>
      </c>
      <c r="E165" s="270">
        <f t="shared" si="11"/>
        <v>2.7240570810018968E-3</v>
      </c>
      <c r="F165" s="270">
        <f t="shared" si="11"/>
        <v>4.6168313773526596E-3</v>
      </c>
      <c r="G165" s="270">
        <f t="shared" si="11"/>
        <v>8.4684395087319588E-3</v>
      </c>
      <c r="H165" s="270">
        <f t="shared" si="11"/>
        <v>8.3951506576749029E-3</v>
      </c>
      <c r="I165" s="270">
        <f t="shared" si="11"/>
        <v>5.5811612958375076E-3</v>
      </c>
      <c r="J165" s="270">
        <f t="shared" si="11"/>
        <v>6.1530853777222606E-3</v>
      </c>
      <c r="K165" s="270">
        <f t="shared" si="11"/>
        <v>9.2855334776777865E-3</v>
      </c>
      <c r="L165" s="270">
        <f t="shared" si="11"/>
        <v>9.5596270518389318E-3</v>
      </c>
      <c r="M165" s="270">
        <f t="shared" si="11"/>
        <v>6.4585985363761608E-3</v>
      </c>
      <c r="N165" s="270">
        <f t="shared" si="11"/>
        <v>6.9286601409515574E-3</v>
      </c>
      <c r="O165" s="270">
        <f t="shared" si="11"/>
        <v>6.783073525415761E-3</v>
      </c>
      <c r="P165" s="270">
        <f t="shared" si="11"/>
        <v>6.9297774275968839E-3</v>
      </c>
      <c r="Q165" s="270">
        <f t="shared" si="11"/>
        <v>6.3335343012294954E-3</v>
      </c>
      <c r="R165" s="270">
        <f t="shared" si="11"/>
        <v>6.1462453309465764E-3</v>
      </c>
      <c r="S165" s="270">
        <f t="shared" si="11"/>
        <v>5.7961329230693283E-3</v>
      </c>
      <c r="T165" s="270">
        <f t="shared" si="11"/>
        <v>6.6723642361026445E-3</v>
      </c>
      <c r="U165" s="270">
        <f t="shared" si="11"/>
        <v>6.5581413281595741E-3</v>
      </c>
      <c r="V165" s="270">
        <f t="shared" si="11"/>
        <v>6.1830140180767212E-3</v>
      </c>
      <c r="W165" s="270">
        <f t="shared" si="11"/>
        <v>7.0915205107480467E-3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0.78367442480062266</v>
      </c>
      <c r="C166" s="319">
        <f t="shared" si="12"/>
        <v>0.8179140072165445</v>
      </c>
      <c r="D166" s="319">
        <f t="shared" si="12"/>
        <v>0.79355921476204194</v>
      </c>
      <c r="E166" s="319">
        <f t="shared" si="12"/>
        <v>0.77870812806124035</v>
      </c>
      <c r="F166" s="319">
        <f t="shared" si="12"/>
        <v>0.74826517542105764</v>
      </c>
      <c r="G166" s="319">
        <f t="shared" si="12"/>
        <v>0.6667868491828246</v>
      </c>
      <c r="H166" s="319">
        <f t="shared" si="12"/>
        <v>0.66725998999762182</v>
      </c>
      <c r="I166" s="319">
        <f t="shared" si="12"/>
        <v>0.76218578659709968</v>
      </c>
      <c r="J166" s="319">
        <f t="shared" si="12"/>
        <v>0.74446613292152075</v>
      </c>
      <c r="K166" s="319">
        <f t="shared" si="12"/>
        <v>0.63925056126363311</v>
      </c>
      <c r="L166" s="319">
        <f t="shared" si="12"/>
        <v>0.61475336247985113</v>
      </c>
      <c r="M166" s="319">
        <f t="shared" si="12"/>
        <v>0.72831255375545867</v>
      </c>
      <c r="N166" s="319">
        <f t="shared" si="12"/>
        <v>0.72355684285459787</v>
      </c>
      <c r="O166" s="319">
        <f t="shared" si="12"/>
        <v>0.70844096433978132</v>
      </c>
      <c r="P166" s="319">
        <f t="shared" si="12"/>
        <v>0.70365448405654918</v>
      </c>
      <c r="Q166" s="319">
        <f t="shared" si="12"/>
        <v>0.74011302533128198</v>
      </c>
      <c r="R166" s="319">
        <f t="shared" si="12"/>
        <v>0.73392694988081453</v>
      </c>
      <c r="S166" s="319">
        <f t="shared" si="12"/>
        <v>0.72075198514659722</v>
      </c>
      <c r="T166" s="319">
        <f t="shared" si="12"/>
        <v>0.69729138618214648</v>
      </c>
      <c r="U166" s="319">
        <f t="shared" si="12"/>
        <v>0.71605892507939695</v>
      </c>
      <c r="V166" s="319">
        <f t="shared" si="12"/>
        <v>0.74308487785185662</v>
      </c>
      <c r="W166" s="319">
        <f t="shared" si="12"/>
        <v>0.70067461257460728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0.15052580648045022</v>
      </c>
      <c r="C167" s="271">
        <f t="shared" si="13"/>
        <v>0.1217852767000661</v>
      </c>
      <c r="D167" s="271">
        <f t="shared" si="13"/>
        <v>0.14139724272250653</v>
      </c>
      <c r="E167" s="271">
        <f t="shared" si="13"/>
        <v>0.15063090242408955</v>
      </c>
      <c r="F167" s="271">
        <f t="shared" si="13"/>
        <v>0.14402507376498858</v>
      </c>
      <c r="G167" s="271">
        <f t="shared" si="13"/>
        <v>0.18041835910953238</v>
      </c>
      <c r="H167" s="271">
        <f t="shared" si="13"/>
        <v>0.17773492956531467</v>
      </c>
      <c r="I167" s="271">
        <f t="shared" si="13"/>
        <v>0.12881492925742816</v>
      </c>
      <c r="J167" s="271">
        <f t="shared" si="13"/>
        <v>0.1378653476413027</v>
      </c>
      <c r="K167" s="271">
        <f t="shared" si="13"/>
        <v>0.20001634023115439</v>
      </c>
      <c r="L167" s="271">
        <f t="shared" si="13"/>
        <v>0.21379209233068042</v>
      </c>
      <c r="M167" s="271">
        <f t="shared" si="13"/>
        <v>0.15302899781423937</v>
      </c>
      <c r="N167" s="271">
        <f t="shared" si="13"/>
        <v>0.15391691998448243</v>
      </c>
      <c r="O167" s="271">
        <f t="shared" si="13"/>
        <v>0.16445524565503422</v>
      </c>
      <c r="P167" s="271">
        <f t="shared" si="13"/>
        <v>0.16981238989445485</v>
      </c>
      <c r="Q167" s="271">
        <f t="shared" si="13"/>
        <v>0.14445771604402827</v>
      </c>
      <c r="R167" s="271">
        <f t="shared" si="13"/>
        <v>0.14691572870996092</v>
      </c>
      <c r="S167" s="271">
        <f t="shared" si="13"/>
        <v>0.16510104259468858</v>
      </c>
      <c r="T167" s="271">
        <f t="shared" si="13"/>
        <v>0.17683835311177665</v>
      </c>
      <c r="U167" s="271">
        <f t="shared" si="13"/>
        <v>0.16352511096272479</v>
      </c>
      <c r="V167" s="271">
        <f t="shared" si="13"/>
        <v>0.13575030287284709</v>
      </c>
      <c r="W167" s="271">
        <f t="shared" si="13"/>
        <v>0.16620725332156319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1.7132040070929316E-2</v>
      </c>
      <c r="C168" s="271">
        <f t="shared" si="14"/>
        <v>1.5983337578037608E-2</v>
      </c>
      <c r="D168" s="271">
        <f t="shared" si="14"/>
        <v>1.6862173484994882E-2</v>
      </c>
      <c r="E168" s="271">
        <f t="shared" si="14"/>
        <v>1.8565404562138375E-2</v>
      </c>
      <c r="F168" s="271">
        <f t="shared" si="14"/>
        <v>4.0634635699108405E-2</v>
      </c>
      <c r="G168" s="271">
        <f t="shared" si="14"/>
        <v>7.4158976998005277E-2</v>
      </c>
      <c r="H168" s="271">
        <f t="shared" si="14"/>
        <v>7.3738964163079013E-2</v>
      </c>
      <c r="I168" s="271">
        <f t="shared" si="14"/>
        <v>4.958359783186321E-2</v>
      </c>
      <c r="J168" s="271">
        <f t="shared" si="14"/>
        <v>5.4469183089775268E-2</v>
      </c>
      <c r="K168" s="271">
        <f t="shared" si="14"/>
        <v>8.1013785399064356E-2</v>
      </c>
      <c r="L168" s="271">
        <f t="shared" si="14"/>
        <v>8.4125577905608512E-2</v>
      </c>
      <c r="M168" s="271">
        <f t="shared" si="14"/>
        <v>5.7145826371837578E-2</v>
      </c>
      <c r="N168" s="271">
        <f t="shared" si="14"/>
        <v>6.0782801656490047E-2</v>
      </c>
      <c r="O168" s="271">
        <f t="shared" si="14"/>
        <v>6.0315571718379632E-2</v>
      </c>
      <c r="P168" s="271">
        <f t="shared" si="14"/>
        <v>6.1479429429914446E-2</v>
      </c>
      <c r="Q168" s="271">
        <f t="shared" si="14"/>
        <v>5.5901748917355151E-2</v>
      </c>
      <c r="R168" s="271">
        <f t="shared" si="14"/>
        <v>5.4752659428784926E-2</v>
      </c>
      <c r="S168" s="271">
        <f t="shared" si="14"/>
        <v>5.2363952959000599E-2</v>
      </c>
      <c r="T168" s="271">
        <f t="shared" si="14"/>
        <v>5.8960679129732262E-2</v>
      </c>
      <c r="U168" s="271">
        <f t="shared" si="14"/>
        <v>5.7519477095318482E-2</v>
      </c>
      <c r="V168" s="271">
        <f t="shared" si="14"/>
        <v>5.3793516227562441E-2</v>
      </c>
      <c r="W168" s="271">
        <f t="shared" si="14"/>
        <v>6.1041318141407397E-2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9.4843603911231433E-3</v>
      </c>
      <c r="C169" s="320">
        <f t="shared" si="15"/>
        <v>8.6499346804588279E-3</v>
      </c>
      <c r="D169" s="320">
        <f t="shared" si="15"/>
        <v>7.8977614661717346E-3</v>
      </c>
      <c r="E169" s="320">
        <f t="shared" si="15"/>
        <v>1.0179220436702937E-2</v>
      </c>
      <c r="F169" s="320">
        <f t="shared" si="15"/>
        <v>3.8733326034752741E-2</v>
      </c>
      <c r="G169" s="320">
        <f t="shared" si="15"/>
        <v>7.373459764953702E-2</v>
      </c>
      <c r="H169" s="320">
        <f t="shared" si="15"/>
        <v>7.3225249421353486E-2</v>
      </c>
      <c r="I169" s="320">
        <f t="shared" si="15"/>
        <v>4.9052480185682423E-2</v>
      </c>
      <c r="J169" s="320">
        <f t="shared" si="15"/>
        <v>5.3973176948888049E-2</v>
      </c>
      <c r="K169" s="320">
        <f t="shared" si="15"/>
        <v>8.0702637921549428E-2</v>
      </c>
      <c r="L169" s="320">
        <f t="shared" si="15"/>
        <v>8.3691025890516871E-2</v>
      </c>
      <c r="M169" s="320">
        <f t="shared" si="15"/>
        <v>5.6789369360409368E-2</v>
      </c>
      <c r="N169" s="320">
        <f t="shared" si="15"/>
        <v>6.05038286940544E-2</v>
      </c>
      <c r="O169" s="320">
        <f t="shared" si="15"/>
        <v>5.9880802718462717E-2</v>
      </c>
      <c r="P169" s="320">
        <f t="shared" si="15"/>
        <v>6.1130784638033425E-2</v>
      </c>
      <c r="Q169" s="320">
        <f t="shared" si="15"/>
        <v>5.5571559491496232E-2</v>
      </c>
      <c r="R169" s="320">
        <f t="shared" si="15"/>
        <v>5.4215433986529449E-2</v>
      </c>
      <c r="S169" s="320">
        <f t="shared" si="15"/>
        <v>5.1853741852185879E-2</v>
      </c>
      <c r="T169" s="320">
        <f t="shared" si="15"/>
        <v>5.8487376101392916E-2</v>
      </c>
      <c r="U169" s="320">
        <f t="shared" si="15"/>
        <v>5.7134911082031087E-2</v>
      </c>
      <c r="V169" s="320">
        <f t="shared" si="15"/>
        <v>5.3091586245899262E-2</v>
      </c>
      <c r="W169" s="320">
        <f t="shared" si="15"/>
        <v>6.043906815531816E-2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7.6476796798061689E-3</v>
      </c>
      <c r="C170" s="320">
        <f t="shared" si="16"/>
        <v>7.333402897578784E-3</v>
      </c>
      <c r="D170" s="320">
        <f t="shared" si="16"/>
        <v>8.9644120188231476E-3</v>
      </c>
      <c r="E170" s="320">
        <f t="shared" si="16"/>
        <v>8.3861841254354377E-3</v>
      </c>
      <c r="F170" s="320">
        <f t="shared" si="16"/>
        <v>1.9013096643556641E-3</v>
      </c>
      <c r="G170" s="320">
        <f t="shared" si="16"/>
        <v>4.243793484682445E-4</v>
      </c>
      <c r="H170" s="320">
        <f t="shared" si="16"/>
        <v>5.1371474172553719E-4</v>
      </c>
      <c r="I170" s="320">
        <f t="shared" si="16"/>
        <v>5.3111764618077859E-4</v>
      </c>
      <c r="J170" s="320">
        <f t="shared" si="16"/>
        <v>4.9600614088721271E-4</v>
      </c>
      <c r="K170" s="320">
        <f t="shared" si="16"/>
        <v>3.1114747751492935E-4</v>
      </c>
      <c r="L170" s="320">
        <f t="shared" si="16"/>
        <v>4.3455201509163969E-4</v>
      </c>
      <c r="M170" s="320">
        <f t="shared" si="16"/>
        <v>3.5645701142821153E-4</v>
      </c>
      <c r="N170" s="320">
        <f t="shared" si="16"/>
        <v>2.7897296243565233E-4</v>
      </c>
      <c r="O170" s="320">
        <f t="shared" si="16"/>
        <v>4.3476899991691851E-4</v>
      </c>
      <c r="P170" s="320">
        <f t="shared" si="16"/>
        <v>3.4864479188101611E-4</v>
      </c>
      <c r="Q170" s="320">
        <f t="shared" si="16"/>
        <v>3.3018942585892001E-4</v>
      </c>
      <c r="R170" s="320">
        <f t="shared" si="16"/>
        <v>5.3722544225547769E-4</v>
      </c>
      <c r="S170" s="320">
        <f t="shared" si="16"/>
        <v>5.1021110681472037E-4</v>
      </c>
      <c r="T170" s="320">
        <f t="shared" si="16"/>
        <v>4.7330302833933615E-4</v>
      </c>
      <c r="U170" s="320">
        <f t="shared" si="16"/>
        <v>3.8456601328739454E-4</v>
      </c>
      <c r="V170" s="320">
        <f t="shared" si="16"/>
        <v>7.019299816631761E-4</v>
      </c>
      <c r="W170" s="320">
        <f t="shared" si="16"/>
        <v>6.0224998608924499E-4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6.1692686792853739E-3</v>
      </c>
      <c r="C171" s="271">
        <f t="shared" si="17"/>
        <v>5.3133379202873945E-3</v>
      </c>
      <c r="D171" s="271">
        <f t="shared" si="17"/>
        <v>5.9413317288446879E-3</v>
      </c>
      <c r="E171" s="271">
        <f t="shared" si="17"/>
        <v>6.3740137740197506E-3</v>
      </c>
      <c r="F171" s="271">
        <f t="shared" si="17"/>
        <v>8.0238761180153034E-3</v>
      </c>
      <c r="G171" s="271">
        <f t="shared" si="17"/>
        <v>1.2625857451517876E-2</v>
      </c>
      <c r="H171" s="271">
        <f t="shared" si="17"/>
        <v>1.2488565498528961E-2</v>
      </c>
      <c r="I171" s="271">
        <f t="shared" si="17"/>
        <v>8.5686202556679216E-3</v>
      </c>
      <c r="J171" s="271">
        <f t="shared" si="17"/>
        <v>9.343038084767304E-3</v>
      </c>
      <c r="K171" s="271">
        <f t="shared" si="17"/>
        <v>1.3898783817721297E-2</v>
      </c>
      <c r="L171" s="271">
        <f t="shared" si="17"/>
        <v>1.4505651433966437E-2</v>
      </c>
      <c r="M171" s="271">
        <f t="shared" si="17"/>
        <v>1.0014695406122686E-2</v>
      </c>
      <c r="N171" s="271">
        <f t="shared" si="17"/>
        <v>1.0487580676055552E-2</v>
      </c>
      <c r="O171" s="271">
        <f t="shared" si="17"/>
        <v>1.0611189746553486E-2</v>
      </c>
      <c r="P171" s="271">
        <f t="shared" si="17"/>
        <v>1.0885652021954696E-2</v>
      </c>
      <c r="Q171" s="271">
        <f t="shared" si="17"/>
        <v>9.6807066284798366E-3</v>
      </c>
      <c r="R171" s="271">
        <f t="shared" si="17"/>
        <v>9.5625190060116202E-3</v>
      </c>
      <c r="S171" s="271">
        <f t="shared" si="17"/>
        <v>9.6810114414006294E-3</v>
      </c>
      <c r="T171" s="271">
        <f t="shared" si="17"/>
        <v>1.0711246907160001E-2</v>
      </c>
      <c r="U171" s="271">
        <f t="shared" si="17"/>
        <v>1.0265024318291453E-2</v>
      </c>
      <c r="V171" s="271">
        <f t="shared" si="17"/>
        <v>9.2092520128504458E-3</v>
      </c>
      <c r="W171" s="271">
        <f t="shared" si="17"/>
        <v>1.0702610453402478E-2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1.671082885176523E-4</v>
      </c>
      <c r="C172" s="320">
        <f t="shared" si="18"/>
        <v>1.4961162849887099E-4</v>
      </c>
      <c r="D172" s="320">
        <f t="shared" si="18"/>
        <v>1.6913868897004862E-4</v>
      </c>
      <c r="E172" s="320">
        <f t="shared" si="18"/>
        <v>2.5533819652191167E-4</v>
      </c>
      <c r="F172" s="320">
        <f t="shared" si="18"/>
        <v>2.9692378875862263E-3</v>
      </c>
      <c r="G172" s="320">
        <f t="shared" si="18"/>
        <v>7.6778868648301798E-3</v>
      </c>
      <c r="H172" s="320">
        <f t="shared" si="18"/>
        <v>7.5175854069202894E-3</v>
      </c>
      <c r="I172" s="320">
        <f t="shared" si="18"/>
        <v>4.8236712683914105E-3</v>
      </c>
      <c r="J172" s="320">
        <f t="shared" si="18"/>
        <v>5.3985443904906406E-3</v>
      </c>
      <c r="K172" s="320">
        <f t="shared" si="18"/>
        <v>8.5697842700831906E-3</v>
      </c>
      <c r="L172" s="320">
        <f t="shared" si="18"/>
        <v>8.7081272406062983E-3</v>
      </c>
      <c r="M172" s="320">
        <f t="shared" si="18"/>
        <v>5.8269459177241259E-3</v>
      </c>
      <c r="N172" s="320">
        <f t="shared" si="18"/>
        <v>6.3483825735672602E-3</v>
      </c>
      <c r="O172" s="320">
        <f t="shared" si="18"/>
        <v>6.059376645977564E-3</v>
      </c>
      <c r="P172" s="320">
        <f t="shared" si="18"/>
        <v>6.2827987480347505E-3</v>
      </c>
      <c r="Q172" s="320">
        <f t="shared" si="18"/>
        <v>5.7291860318785751E-3</v>
      </c>
      <c r="R172" s="320">
        <f t="shared" si="18"/>
        <v>5.3567319461600531E-3</v>
      </c>
      <c r="S172" s="320">
        <f t="shared" si="18"/>
        <v>5.0550798406697748E-3</v>
      </c>
      <c r="T172" s="320">
        <f t="shared" si="18"/>
        <v>5.8190282935894856E-3</v>
      </c>
      <c r="U172" s="320">
        <f t="shared" si="18"/>
        <v>5.7867700864396516E-3</v>
      </c>
      <c r="V172" s="320">
        <f t="shared" si="18"/>
        <v>5.1310114548179043E-3</v>
      </c>
      <c r="W172" s="320">
        <f t="shared" si="18"/>
        <v>5.9486725687759546E-3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3.759483321940997E-3</v>
      </c>
      <c r="C173" s="320">
        <f t="shared" si="19"/>
        <v>3.0416692480656625E-3</v>
      </c>
      <c r="D173" s="320">
        <f t="shared" si="19"/>
        <v>3.5314912984887171E-3</v>
      </c>
      <c r="E173" s="320">
        <f t="shared" si="19"/>
        <v>3.7621081638638146E-3</v>
      </c>
      <c r="F173" s="320">
        <f t="shared" si="19"/>
        <v>3.5971231473263697E-3</v>
      </c>
      <c r="G173" s="320">
        <f t="shared" si="19"/>
        <v>4.506069941783316E-3</v>
      </c>
      <c r="H173" s="320">
        <f t="shared" si="19"/>
        <v>4.439049482946573E-3</v>
      </c>
      <c r="I173" s="320">
        <f t="shared" si="19"/>
        <v>3.2172395516991107E-3</v>
      </c>
      <c r="J173" s="320">
        <f t="shared" si="19"/>
        <v>3.4432798418415423E-3</v>
      </c>
      <c r="K173" s="320">
        <f t="shared" si="19"/>
        <v>4.9955427098964814E-3</v>
      </c>
      <c r="L173" s="320">
        <f t="shared" si="19"/>
        <v>5.3396013897753216E-3</v>
      </c>
      <c r="M173" s="320">
        <f t="shared" si="19"/>
        <v>3.8220022101705044E-3</v>
      </c>
      <c r="N173" s="320">
        <f t="shared" si="19"/>
        <v>3.8441786639511655E-3</v>
      </c>
      <c r="O173" s="320">
        <f t="shared" si="19"/>
        <v>4.1073804399520642E-3</v>
      </c>
      <c r="P173" s="320">
        <f t="shared" si="19"/>
        <v>4.2411787227332309E-3</v>
      </c>
      <c r="Q173" s="320">
        <f t="shared" si="19"/>
        <v>3.6079286794171552E-3</v>
      </c>
      <c r="R173" s="320">
        <f t="shared" si="19"/>
        <v>3.6693192000113351E-3</v>
      </c>
      <c r="S173" s="320">
        <f t="shared" si="19"/>
        <v>4.1235096531465239E-3</v>
      </c>
      <c r="T173" s="320">
        <f t="shared" si="19"/>
        <v>4.4166568826162168E-3</v>
      </c>
      <c r="U173" s="320">
        <f t="shared" si="19"/>
        <v>4.0841497000234251E-3</v>
      </c>
      <c r="V173" s="320">
        <f t="shared" si="19"/>
        <v>3.3904551753070359E-3</v>
      </c>
      <c r="W173" s="320">
        <f t="shared" si="19"/>
        <v>4.1511380105390319E-3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2.242677068826724E-3</v>
      </c>
      <c r="C174" s="320">
        <f t="shared" si="20"/>
        <v>2.1220570437228614E-3</v>
      </c>
      <c r="D174" s="320">
        <f t="shared" si="20"/>
        <v>2.2407017413859222E-3</v>
      </c>
      <c r="E174" s="320">
        <f t="shared" si="20"/>
        <v>2.3565674136340237E-3</v>
      </c>
      <c r="F174" s="320">
        <f t="shared" si="20"/>
        <v>1.4575150831027063E-3</v>
      </c>
      <c r="G174" s="320">
        <f t="shared" si="20"/>
        <v>4.4190064490437833E-4</v>
      </c>
      <c r="H174" s="320">
        <f t="shared" si="20"/>
        <v>5.3193060866209676E-4</v>
      </c>
      <c r="I174" s="320">
        <f t="shared" si="20"/>
        <v>5.2770943557740055E-4</v>
      </c>
      <c r="J174" s="320">
        <f t="shared" si="20"/>
        <v>5.0121385243512154E-4</v>
      </c>
      <c r="K174" s="320">
        <f t="shared" si="20"/>
        <v>3.334568377416228E-4</v>
      </c>
      <c r="L174" s="320">
        <f t="shared" si="20"/>
        <v>4.5792280358481716E-4</v>
      </c>
      <c r="M174" s="320">
        <f t="shared" si="20"/>
        <v>3.6574727822805776E-4</v>
      </c>
      <c r="N174" s="320">
        <f t="shared" si="20"/>
        <v>2.9501943853712506E-4</v>
      </c>
      <c r="O174" s="320">
        <f t="shared" si="20"/>
        <v>4.4443266062385681E-4</v>
      </c>
      <c r="P174" s="320">
        <f t="shared" si="20"/>
        <v>3.6167455118671447E-4</v>
      </c>
      <c r="Q174" s="320">
        <f t="shared" si="20"/>
        <v>3.4359191718410619E-4</v>
      </c>
      <c r="R174" s="320">
        <f t="shared" si="20"/>
        <v>5.3646785984023265E-4</v>
      </c>
      <c r="S174" s="320">
        <f t="shared" si="20"/>
        <v>5.0242194758432998E-4</v>
      </c>
      <c r="T174" s="320">
        <f t="shared" si="20"/>
        <v>4.7556173095429741E-4</v>
      </c>
      <c r="U174" s="320">
        <f t="shared" si="20"/>
        <v>3.941045318283762E-4</v>
      </c>
      <c r="V174" s="320">
        <f t="shared" si="20"/>
        <v>6.8778538272550526E-4</v>
      </c>
      <c r="W174" s="320">
        <f t="shared" si="20"/>
        <v>6.0279987408749206E-4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1.0816278759959644E-2</v>
      </c>
      <c r="C175" s="321">
        <f t="shared" si="21"/>
        <v>9.1042996391664088E-3</v>
      </c>
      <c r="D175" s="321">
        <f t="shared" si="21"/>
        <v>1.0322039261891717E-2</v>
      </c>
      <c r="E175" s="321">
        <f t="shared" si="21"/>
        <v>1.1064593596932073E-2</v>
      </c>
      <c r="F175" s="321">
        <f t="shared" si="21"/>
        <v>1.258674122893997E-2</v>
      </c>
      <c r="G175" s="321">
        <f t="shared" si="21"/>
        <v>1.6660657540845409E-2</v>
      </c>
      <c r="H175" s="321">
        <f t="shared" si="21"/>
        <v>1.6637000500108665E-2</v>
      </c>
      <c r="I175" s="321">
        <f t="shared" si="21"/>
        <v>1.1890710670140222E-2</v>
      </c>
      <c r="J175" s="321">
        <f t="shared" si="21"/>
        <v>1.2776693353916645E-2</v>
      </c>
      <c r="K175" s="321">
        <f t="shared" si="21"/>
        <v>1.8037471936804876E-2</v>
      </c>
      <c r="L175" s="321">
        <f t="shared" si="21"/>
        <v>1.9262331875994718E-2</v>
      </c>
      <c r="M175" s="321">
        <f t="shared" si="21"/>
        <v>1.3584372312220084E-2</v>
      </c>
      <c r="N175" s="321">
        <f t="shared" si="21"/>
        <v>1.3822157857261711E-2</v>
      </c>
      <c r="O175" s="321">
        <f t="shared" si="21"/>
        <v>1.4577951783001553E-2</v>
      </c>
      <c r="P175" s="321">
        <f t="shared" si="21"/>
        <v>1.4817275797165637E-2</v>
      </c>
      <c r="Q175" s="321">
        <f t="shared" si="21"/>
        <v>1.299434873343008E-2</v>
      </c>
      <c r="R175" s="321">
        <f t="shared" si="21"/>
        <v>1.330365250595064E-2</v>
      </c>
      <c r="S175" s="321">
        <f t="shared" si="21"/>
        <v>1.396240074266317E-2</v>
      </c>
      <c r="T175" s="321">
        <f t="shared" si="21"/>
        <v>1.5135430690885653E-2</v>
      </c>
      <c r="U175" s="321">
        <f t="shared" si="21"/>
        <v>1.4197053746024771E-2</v>
      </c>
      <c r="V175" s="321">
        <f t="shared" si="21"/>
        <v>1.2845756107401305E-2</v>
      </c>
      <c r="W175" s="321">
        <f t="shared" si="21"/>
        <v>1.4966269371262822E-2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1.0000000000000004</v>
      </c>
      <c r="D178" s="234">
        <f t="shared" si="22"/>
        <v>0.99999999999999989</v>
      </c>
      <c r="E178" s="234">
        <f t="shared" si="22"/>
        <v>0.99999999999999989</v>
      </c>
      <c r="F178" s="234">
        <f t="shared" si="22"/>
        <v>1.0000000000000002</v>
      </c>
      <c r="G178" s="234">
        <f t="shared" si="22"/>
        <v>1</v>
      </c>
      <c r="H178" s="234">
        <f t="shared" si="22"/>
        <v>0.99999999999999967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0.99999999999999978</v>
      </c>
      <c r="L178" s="234">
        <f t="shared" si="22"/>
        <v>1.0000000000000002</v>
      </c>
      <c r="M178" s="234">
        <f t="shared" si="22"/>
        <v>1.0000000000000004</v>
      </c>
      <c r="N178" s="234">
        <f t="shared" si="22"/>
        <v>0.99999999999999989</v>
      </c>
      <c r="O178" s="234">
        <f t="shared" si="22"/>
        <v>0.99999999999999978</v>
      </c>
      <c r="P178" s="234">
        <f t="shared" si="22"/>
        <v>1</v>
      </c>
      <c r="Q178" s="234">
        <f t="shared" si="22"/>
        <v>1.0000000000000002</v>
      </c>
      <c r="R178" s="234">
        <f t="shared" si="22"/>
        <v>1</v>
      </c>
      <c r="S178" s="234">
        <f t="shared" si="22"/>
        <v>0.99999999999999989</v>
      </c>
      <c r="T178" s="234">
        <f t="shared" si="22"/>
        <v>1.0000000000000004</v>
      </c>
      <c r="U178" s="234">
        <f t="shared" si="22"/>
        <v>1</v>
      </c>
      <c r="V178" s="234">
        <f t="shared" si="22"/>
        <v>1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4.7980667702841777E-3</v>
      </c>
      <c r="C179" s="268">
        <f t="shared" si="23"/>
        <v>5.3628488310692975E-3</v>
      </c>
      <c r="D179" s="268">
        <f t="shared" si="23"/>
        <v>5.0586666300774658E-3</v>
      </c>
      <c r="E179" s="268">
        <f t="shared" si="23"/>
        <v>5.1236302481058264E-3</v>
      </c>
      <c r="F179" s="268">
        <f t="shared" si="23"/>
        <v>5.9024929260803223E-3</v>
      </c>
      <c r="G179" s="268">
        <f t="shared" si="23"/>
        <v>4.4104361778264196E-3</v>
      </c>
      <c r="H179" s="268">
        <f t="shared" si="23"/>
        <v>4.7170716005570665E-3</v>
      </c>
      <c r="I179" s="268">
        <f t="shared" si="23"/>
        <v>5.0229069273525382E-3</v>
      </c>
      <c r="J179" s="268">
        <f t="shared" si="23"/>
        <v>4.8967535847494617E-3</v>
      </c>
      <c r="K179" s="268">
        <f t="shared" si="23"/>
        <v>3.8499270450702075E-3</v>
      </c>
      <c r="L179" s="268">
        <f t="shared" si="23"/>
        <v>4.1128340567274466E-3</v>
      </c>
      <c r="M179" s="268">
        <f t="shared" si="23"/>
        <v>4.1661292203261742E-3</v>
      </c>
      <c r="N179" s="268">
        <f t="shared" si="23"/>
        <v>3.9771031172408534E-3</v>
      </c>
      <c r="O179" s="268">
        <f t="shared" si="23"/>
        <v>4.2930332654129476E-3</v>
      </c>
      <c r="P179" s="268">
        <f t="shared" si="23"/>
        <v>3.9417777635792298E-3</v>
      </c>
      <c r="Q179" s="268">
        <f t="shared" si="23"/>
        <v>4.2250798401779425E-3</v>
      </c>
      <c r="R179" s="268">
        <f t="shared" si="23"/>
        <v>4.7677921267036093E-3</v>
      </c>
      <c r="S179" s="268">
        <f t="shared" si="23"/>
        <v>4.1636973688968905E-3</v>
      </c>
      <c r="T179" s="268">
        <f t="shared" si="23"/>
        <v>4.0872315676371701E-3</v>
      </c>
      <c r="U179" s="268">
        <f t="shared" si="23"/>
        <v>4.0413622355820345E-3</v>
      </c>
      <c r="V179" s="268">
        <f t="shared" si="23"/>
        <v>5.4373806107842785E-3</v>
      </c>
      <c r="W179" s="268">
        <f t="shared" si="23"/>
        <v>4.7089764816398393E-3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3.807779734904302E-2</v>
      </c>
      <c r="C180" s="269">
        <f t="shared" si="24"/>
        <v>4.2559947741392989E-2</v>
      </c>
      <c r="D180" s="269">
        <f t="shared" si="24"/>
        <v>4.0145936273631173E-2</v>
      </c>
      <c r="E180" s="269">
        <f t="shared" si="24"/>
        <v>4.0661492142437493E-2</v>
      </c>
      <c r="F180" s="269">
        <f t="shared" si="24"/>
        <v>4.6842601458865207E-2</v>
      </c>
      <c r="G180" s="269">
        <f t="shared" si="24"/>
        <v>3.5001533542688812E-2</v>
      </c>
      <c r="H180" s="269">
        <f t="shared" si="24"/>
        <v>3.7435013951733674E-2</v>
      </c>
      <c r="I180" s="269">
        <f t="shared" si="24"/>
        <v>3.9862144742830723E-2</v>
      </c>
      <c r="J180" s="269">
        <f t="shared" si="24"/>
        <v>3.8860982890666709E-2</v>
      </c>
      <c r="K180" s="269">
        <f t="shared" si="24"/>
        <v>3.0553293409483078E-2</v>
      </c>
      <c r="L180" s="269">
        <f t="shared" si="24"/>
        <v>3.2639742054493076E-2</v>
      </c>
      <c r="M180" s="269">
        <f t="shared" si="24"/>
        <v>3.3062696243410329E-2</v>
      </c>
      <c r="N180" s="269">
        <f t="shared" si="24"/>
        <v>3.156257171585277E-2</v>
      </c>
      <c r="O180" s="269">
        <f t="shared" si="24"/>
        <v>3.4069815723596665E-2</v>
      </c>
      <c r="P180" s="269">
        <f t="shared" si="24"/>
        <v>3.1282227209948589E-2</v>
      </c>
      <c r="Q180" s="269">
        <f t="shared" si="24"/>
        <v>3.3530532533271561E-2</v>
      </c>
      <c r="R180" s="269">
        <f t="shared" si="24"/>
        <v>3.7837535635676517E-2</v>
      </c>
      <c r="S180" s="269">
        <f t="shared" si="24"/>
        <v>3.3043396898415643E-2</v>
      </c>
      <c r="T180" s="269">
        <f t="shared" si="24"/>
        <v>3.243655888971337E-2</v>
      </c>
      <c r="U180" s="269">
        <f t="shared" si="24"/>
        <v>3.2072536625298742E-2</v>
      </c>
      <c r="V180" s="269">
        <f t="shared" si="24"/>
        <v>4.3151437218285474E-2</v>
      </c>
      <c r="W180" s="269">
        <f t="shared" si="24"/>
        <v>3.737077051528221E-2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4.2623602998691369E-2</v>
      </c>
      <c r="C181" s="269">
        <f t="shared" si="25"/>
        <v>4.7640841710078007E-2</v>
      </c>
      <c r="D181" s="269">
        <f t="shared" si="25"/>
        <v>4.4938640595528698E-2</v>
      </c>
      <c r="E181" s="269">
        <f t="shared" si="25"/>
        <v>4.5515744582773854E-2</v>
      </c>
      <c r="F181" s="269">
        <f t="shared" si="25"/>
        <v>5.243476742382451E-2</v>
      </c>
      <c r="G181" s="269">
        <f t="shared" si="25"/>
        <v>3.9180088501270478E-2</v>
      </c>
      <c r="H181" s="269">
        <f t="shared" si="25"/>
        <v>4.1904082799297498E-2</v>
      </c>
      <c r="I181" s="269">
        <f t="shared" si="25"/>
        <v>4.4620969448945579E-2</v>
      </c>
      <c r="J181" s="269">
        <f t="shared" si="25"/>
        <v>4.3500286838738175E-2</v>
      </c>
      <c r="K181" s="269">
        <f t="shared" si="25"/>
        <v>3.4200808325407776E-2</v>
      </c>
      <c r="L181" s="269">
        <f t="shared" si="25"/>
        <v>3.6536341494694376E-2</v>
      </c>
      <c r="M181" s="269">
        <f t="shared" si="25"/>
        <v>3.7009788823324972E-2</v>
      </c>
      <c r="N181" s="269">
        <f t="shared" si="25"/>
        <v>3.5330576348793032E-2</v>
      </c>
      <c r="O181" s="269">
        <f t="shared" si="25"/>
        <v>3.813714029542347E-2</v>
      </c>
      <c r="P181" s="269">
        <f t="shared" si="25"/>
        <v>3.5016763740017658E-2</v>
      </c>
      <c r="Q181" s="269">
        <f t="shared" si="25"/>
        <v>3.7533476370286721E-2</v>
      </c>
      <c r="R181" s="269">
        <f t="shared" si="25"/>
        <v>4.2354658348546653E-2</v>
      </c>
      <c r="S181" s="269">
        <f t="shared" si="25"/>
        <v>3.6988185482888888E-2</v>
      </c>
      <c r="T181" s="269">
        <f t="shared" si="25"/>
        <v>3.6308901906416682E-2</v>
      </c>
      <c r="U181" s="269">
        <f t="shared" si="25"/>
        <v>3.5901421916467009E-2</v>
      </c>
      <c r="V181" s="269">
        <f t="shared" si="25"/>
        <v>4.8302944415491003E-2</v>
      </c>
      <c r="W181" s="269">
        <f t="shared" si="25"/>
        <v>4.1832169849462759E-2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6.862038127770749E-2</v>
      </c>
      <c r="C182" s="269">
        <f t="shared" si="26"/>
        <v>7.6697709544564577E-2</v>
      </c>
      <c r="D182" s="269">
        <f t="shared" si="26"/>
        <v>7.2347395218131105E-2</v>
      </c>
      <c r="E182" s="269">
        <f t="shared" si="26"/>
        <v>7.3276483630550518E-2</v>
      </c>
      <c r="F182" s="269">
        <f t="shared" si="26"/>
        <v>8.441552284871888E-2</v>
      </c>
      <c r="G182" s="269">
        <f t="shared" si="26"/>
        <v>6.3076615356380081E-2</v>
      </c>
      <c r="H182" s="269">
        <f t="shared" si="26"/>
        <v>6.7462014857559108E-2</v>
      </c>
      <c r="I182" s="269">
        <f t="shared" si="26"/>
        <v>7.1835971648421884E-2</v>
      </c>
      <c r="J182" s="269">
        <f t="shared" si="26"/>
        <v>7.0031767813141008E-2</v>
      </c>
      <c r="K182" s="269">
        <f t="shared" si="26"/>
        <v>5.5060397108318782E-2</v>
      </c>
      <c r="L182" s="269">
        <f t="shared" si="26"/>
        <v>5.8820407179923928E-2</v>
      </c>
      <c r="M182" s="269">
        <f t="shared" si="26"/>
        <v>5.9582617174385059E-2</v>
      </c>
      <c r="N182" s="269">
        <f t="shared" si="26"/>
        <v>5.6879227687292588E-2</v>
      </c>
      <c r="O182" s="269">
        <f t="shared" si="26"/>
        <v>6.1397557310998031E-2</v>
      </c>
      <c r="P182" s="269">
        <f t="shared" si="26"/>
        <v>5.6374016035790939E-2</v>
      </c>
      <c r="Q182" s="269">
        <f t="shared" si="26"/>
        <v>6.0425709654014337E-2</v>
      </c>
      <c r="R182" s="269">
        <f t="shared" si="26"/>
        <v>6.8187403229462831E-2</v>
      </c>
      <c r="S182" s="269">
        <f t="shared" si="26"/>
        <v>5.9547837630815191E-2</v>
      </c>
      <c r="T182" s="269">
        <f t="shared" si="26"/>
        <v>5.845424875672027E-2</v>
      </c>
      <c r="U182" s="269">
        <f t="shared" si="26"/>
        <v>5.7798240575660548E-2</v>
      </c>
      <c r="V182" s="269">
        <f t="shared" si="26"/>
        <v>7.7763638675235142E-2</v>
      </c>
      <c r="W182" s="269">
        <f t="shared" si="26"/>
        <v>6.7346241115094962E-2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1.3113612176993444E-2</v>
      </c>
      <c r="C183" s="270">
        <f t="shared" si="27"/>
        <v>1.4634176187262309E-2</v>
      </c>
      <c r="D183" s="270">
        <f t="shared" si="27"/>
        <v>1.3772297223900814E-2</v>
      </c>
      <c r="E183" s="270">
        <f t="shared" si="27"/>
        <v>1.3921801159118919E-2</v>
      </c>
      <c r="F183" s="270">
        <f t="shared" si="27"/>
        <v>2.0741876928330561E-2</v>
      </c>
      <c r="G183" s="270">
        <f t="shared" si="27"/>
        <v>2.9100785761644217E-2</v>
      </c>
      <c r="H183" s="270">
        <f t="shared" si="27"/>
        <v>2.8834231722948616E-2</v>
      </c>
      <c r="I183" s="270">
        <f t="shared" si="27"/>
        <v>2.6754430717728001E-2</v>
      </c>
      <c r="J183" s="270">
        <f t="shared" si="27"/>
        <v>2.7478036180839882E-2</v>
      </c>
      <c r="K183" s="270">
        <f t="shared" si="27"/>
        <v>2.9577834373962105E-2</v>
      </c>
      <c r="L183" s="270">
        <f t="shared" si="27"/>
        <v>2.846137495545244E-2</v>
      </c>
      <c r="M183" s="270">
        <f t="shared" si="27"/>
        <v>2.7247192280367639E-2</v>
      </c>
      <c r="N183" s="270">
        <f t="shared" si="27"/>
        <v>2.8772948385005565E-2</v>
      </c>
      <c r="O183" s="270">
        <f t="shared" si="27"/>
        <v>2.6641070639286051E-2</v>
      </c>
      <c r="P183" s="270">
        <f t="shared" si="27"/>
        <v>2.6836442261107294E-2</v>
      </c>
      <c r="Q183" s="270">
        <f t="shared" si="27"/>
        <v>2.7928762657756765E-2</v>
      </c>
      <c r="R183" s="270">
        <f t="shared" si="27"/>
        <v>2.6372961445201067E-2</v>
      </c>
      <c r="S183" s="270">
        <f t="shared" si="27"/>
        <v>2.3766795773034734E-2</v>
      </c>
      <c r="T183" s="270">
        <f t="shared" si="27"/>
        <v>2.5258630955589292E-2</v>
      </c>
      <c r="U183" s="270">
        <f t="shared" si="27"/>
        <v>2.6483836485237198E-2</v>
      </c>
      <c r="V183" s="270">
        <f t="shared" si="27"/>
        <v>2.7364247805631656E-2</v>
      </c>
      <c r="W183" s="270">
        <f t="shared" si="27"/>
        <v>2.7054018146322856E-2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0.71567835187986595</v>
      </c>
      <c r="C184" s="271">
        <f t="shared" si="28"/>
        <v>0.68571749262420689</v>
      </c>
      <c r="D184" s="271">
        <f t="shared" si="28"/>
        <v>0.70335256282862679</v>
      </c>
      <c r="E184" s="271">
        <f t="shared" si="28"/>
        <v>0.69882531690646443</v>
      </c>
      <c r="F184" s="271">
        <f t="shared" si="28"/>
        <v>0.58744540192822015</v>
      </c>
      <c r="G184" s="271">
        <f t="shared" si="28"/>
        <v>0.56281631604257043</v>
      </c>
      <c r="H184" s="271">
        <f t="shared" si="28"/>
        <v>0.5541785905737846</v>
      </c>
      <c r="I184" s="271">
        <f t="shared" si="28"/>
        <v>0.56058653922138013</v>
      </c>
      <c r="J184" s="271">
        <f t="shared" si="28"/>
        <v>0.55891984455596133</v>
      </c>
      <c r="K184" s="271">
        <f t="shared" si="28"/>
        <v>0.57834619787457531</v>
      </c>
      <c r="L184" s="271">
        <f t="shared" si="28"/>
        <v>0.5778005593270612</v>
      </c>
      <c r="M184" s="271">
        <f t="shared" si="28"/>
        <v>0.58604157268335311</v>
      </c>
      <c r="N184" s="271">
        <f t="shared" si="28"/>
        <v>0.58021374137680681</v>
      </c>
      <c r="O184" s="271">
        <f t="shared" si="28"/>
        <v>0.58633797840424506</v>
      </c>
      <c r="P184" s="271">
        <f t="shared" si="28"/>
        <v>0.59694859901707464</v>
      </c>
      <c r="Q184" s="271">
        <f t="shared" si="28"/>
        <v>0.578257371331246</v>
      </c>
      <c r="R184" s="271">
        <f t="shared" si="28"/>
        <v>0.57228325886571241</v>
      </c>
      <c r="S184" s="271">
        <f t="shared" si="28"/>
        <v>0.61453580745159309</v>
      </c>
      <c r="T184" s="271">
        <f t="shared" si="28"/>
        <v>0.60767405533709407</v>
      </c>
      <c r="U184" s="271">
        <f t="shared" si="28"/>
        <v>0.5994445848340596</v>
      </c>
      <c r="V184" s="271">
        <f t="shared" si="28"/>
        <v>0.54544127426581579</v>
      </c>
      <c r="W184" s="271">
        <f t="shared" si="28"/>
        <v>0.57561665932494077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0.71547490265265756</v>
      </c>
      <c r="C185" s="320">
        <f t="shared" si="29"/>
        <v>0.68549009531971883</v>
      </c>
      <c r="D185" s="320">
        <f t="shared" si="29"/>
        <v>0.70313806355926101</v>
      </c>
      <c r="E185" s="320">
        <f t="shared" si="29"/>
        <v>0.69860806302810352</v>
      </c>
      <c r="F185" s="320">
        <f t="shared" si="29"/>
        <v>0.58719512245485983</v>
      </c>
      <c r="G185" s="320">
        <f t="shared" si="29"/>
        <v>0.56262930325700689</v>
      </c>
      <c r="H185" s="320">
        <f t="shared" si="29"/>
        <v>0.55397857573077247</v>
      </c>
      <c r="I185" s="320">
        <f t="shared" si="29"/>
        <v>0.56037355624685403</v>
      </c>
      <c r="J185" s="320">
        <f t="shared" si="29"/>
        <v>0.55871221077753674</v>
      </c>
      <c r="K185" s="320">
        <f t="shared" si="29"/>
        <v>0.57818295198417224</v>
      </c>
      <c r="L185" s="320">
        <f t="shared" si="29"/>
        <v>0.57762616556587809</v>
      </c>
      <c r="M185" s="320">
        <f t="shared" si="29"/>
        <v>0.58586491908287075</v>
      </c>
      <c r="N185" s="320">
        <f t="shared" si="29"/>
        <v>0.5800451029241821</v>
      </c>
      <c r="O185" s="320">
        <f t="shared" si="29"/>
        <v>0.58615594377612401</v>
      </c>
      <c r="P185" s="320">
        <f t="shared" si="29"/>
        <v>0.5967814584418758</v>
      </c>
      <c r="Q185" s="320">
        <f t="shared" si="29"/>
        <v>0.57807821808692239</v>
      </c>
      <c r="R185" s="320">
        <f t="shared" si="29"/>
        <v>0.57208109335403678</v>
      </c>
      <c r="S185" s="320">
        <f t="shared" si="29"/>
        <v>0.61435925696728588</v>
      </c>
      <c r="T185" s="320">
        <f t="shared" si="29"/>
        <v>0.60750074718119107</v>
      </c>
      <c r="U185" s="320">
        <f t="shared" si="29"/>
        <v>0.5992732216448704</v>
      </c>
      <c r="V185" s="320">
        <f t="shared" si="29"/>
        <v>0.54521071663995002</v>
      </c>
      <c r="W185" s="320">
        <f t="shared" si="29"/>
        <v>0.57541698773386041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2.0344922720842468E-4</v>
      </c>
      <c r="C186" s="320">
        <f t="shared" si="30"/>
        <v>2.2739730448812222E-4</v>
      </c>
      <c r="D186" s="320">
        <f t="shared" si="30"/>
        <v>2.1449926936580556E-4</v>
      </c>
      <c r="E186" s="320">
        <f t="shared" si="30"/>
        <v>2.1725387836090936E-4</v>
      </c>
      <c r="F186" s="320">
        <f t="shared" si="30"/>
        <v>2.502794733602907E-4</v>
      </c>
      <c r="G186" s="320">
        <f t="shared" si="30"/>
        <v>1.8701278556357371E-4</v>
      </c>
      <c r="H186" s="320">
        <f t="shared" si="30"/>
        <v>2.000148430121373E-4</v>
      </c>
      <c r="I186" s="320">
        <f t="shared" si="30"/>
        <v>2.1298297452604896E-4</v>
      </c>
      <c r="J186" s="320">
        <f t="shared" si="30"/>
        <v>2.0763377842454581E-4</v>
      </c>
      <c r="K186" s="320">
        <f t="shared" si="30"/>
        <v>1.6324589040305431E-4</v>
      </c>
      <c r="L186" s="320">
        <f t="shared" si="30"/>
        <v>1.7439376118313807E-4</v>
      </c>
      <c r="M186" s="320">
        <f t="shared" si="30"/>
        <v>1.7665360048242846E-4</v>
      </c>
      <c r="N186" s="320">
        <f t="shared" si="30"/>
        <v>1.6863845262473186E-4</v>
      </c>
      <c r="O186" s="320">
        <f t="shared" si="30"/>
        <v>1.820346281209825E-4</v>
      </c>
      <c r="P186" s="320">
        <f t="shared" si="30"/>
        <v>1.6714057519880019E-4</v>
      </c>
      <c r="Q186" s="320">
        <f t="shared" si="30"/>
        <v>1.7915324432368965E-4</v>
      </c>
      <c r="R186" s="320">
        <f t="shared" si="30"/>
        <v>2.0216551167561404E-4</v>
      </c>
      <c r="S186" s="320">
        <f t="shared" si="30"/>
        <v>1.7655048430717277E-4</v>
      </c>
      <c r="T186" s="320">
        <f t="shared" si="30"/>
        <v>1.7330815590305138E-4</v>
      </c>
      <c r="U186" s="320">
        <f t="shared" si="30"/>
        <v>1.7136318918916984E-4</v>
      </c>
      <c r="V186" s="320">
        <f t="shared" si="30"/>
        <v>2.3055762586576391E-4</v>
      </c>
      <c r="W186" s="320">
        <f t="shared" si="30"/>
        <v>1.9967159108032372E-4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7.4259607715824474E-2</v>
      </c>
      <c r="C187" s="271">
        <f t="shared" si="31"/>
        <v>8.2041576407018341E-2</v>
      </c>
      <c r="D187" s="271">
        <f t="shared" si="31"/>
        <v>7.6466876175052614E-2</v>
      </c>
      <c r="E187" s="271">
        <f t="shared" si="31"/>
        <v>7.8520681619206112E-2</v>
      </c>
      <c r="F187" s="271">
        <f t="shared" si="31"/>
        <v>0.15107786238490156</v>
      </c>
      <c r="G187" s="271">
        <f t="shared" si="31"/>
        <v>0.21089460836216892</v>
      </c>
      <c r="H187" s="271">
        <f t="shared" si="31"/>
        <v>0.20959327474535772</v>
      </c>
      <c r="I187" s="271">
        <f t="shared" si="31"/>
        <v>0.19670237228568563</v>
      </c>
      <c r="J187" s="271">
        <f t="shared" si="31"/>
        <v>0.20130011934971545</v>
      </c>
      <c r="K187" s="271">
        <f t="shared" si="31"/>
        <v>0.21355948183320689</v>
      </c>
      <c r="L187" s="271">
        <f t="shared" si="31"/>
        <v>0.20727332228734072</v>
      </c>
      <c r="M187" s="271">
        <f t="shared" si="31"/>
        <v>0.19951171629922815</v>
      </c>
      <c r="N187" s="271">
        <f t="shared" si="31"/>
        <v>0.20888932291576734</v>
      </c>
      <c r="O187" s="271">
        <f t="shared" si="31"/>
        <v>0.19604466074721541</v>
      </c>
      <c r="P187" s="271">
        <f t="shared" si="31"/>
        <v>0.19703160871910896</v>
      </c>
      <c r="Q187" s="271">
        <f t="shared" si="31"/>
        <v>0.20400057159709467</v>
      </c>
      <c r="R187" s="271">
        <f t="shared" si="31"/>
        <v>0.19442613708715467</v>
      </c>
      <c r="S187" s="271">
        <f t="shared" si="31"/>
        <v>0.17769088172389955</v>
      </c>
      <c r="T187" s="271">
        <f t="shared" si="31"/>
        <v>0.18471108511072729</v>
      </c>
      <c r="U187" s="271">
        <f t="shared" si="31"/>
        <v>0.1922274816024582</v>
      </c>
      <c r="V187" s="271">
        <f t="shared" si="31"/>
        <v>0.19702150724181125</v>
      </c>
      <c r="W187" s="271">
        <f t="shared" si="31"/>
        <v>0.19271554059441839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4.1110391941903968E-2</v>
      </c>
      <c r="C188" s="320">
        <f t="shared" si="32"/>
        <v>4.4399630148442989E-2</v>
      </c>
      <c r="D188" s="320">
        <f t="shared" si="32"/>
        <v>3.5814905393498832E-2</v>
      </c>
      <c r="E188" s="320">
        <f t="shared" si="32"/>
        <v>4.3052082402345752E-2</v>
      </c>
      <c r="F188" s="320">
        <f t="shared" si="32"/>
        <v>0.14400887321148786</v>
      </c>
      <c r="G188" s="320">
        <f t="shared" si="32"/>
        <v>0.20968775087686933</v>
      </c>
      <c r="H188" s="320">
        <f t="shared" si="32"/>
        <v>0.20813310838385174</v>
      </c>
      <c r="I188" s="320">
        <f t="shared" si="32"/>
        <v>0.19459538316963126</v>
      </c>
      <c r="J188" s="320">
        <f t="shared" si="32"/>
        <v>0.19946704439439211</v>
      </c>
      <c r="K188" s="320">
        <f t="shared" si="32"/>
        <v>0.21273926964654655</v>
      </c>
      <c r="L188" s="320">
        <f t="shared" si="32"/>
        <v>0.20620264863353513</v>
      </c>
      <c r="M188" s="320">
        <f t="shared" si="32"/>
        <v>0.19826722733735386</v>
      </c>
      <c r="N188" s="320">
        <f t="shared" si="32"/>
        <v>0.20793058999055083</v>
      </c>
      <c r="O188" s="320">
        <f t="shared" si="32"/>
        <v>0.19463152416135854</v>
      </c>
      <c r="P188" s="320">
        <f t="shared" si="32"/>
        <v>0.1959142586582375</v>
      </c>
      <c r="Q188" s="320">
        <f t="shared" si="32"/>
        <v>0.20279562125269454</v>
      </c>
      <c r="R188" s="320">
        <f t="shared" si="32"/>
        <v>0.19251845500244197</v>
      </c>
      <c r="S188" s="320">
        <f t="shared" si="32"/>
        <v>0.17595954067128231</v>
      </c>
      <c r="T188" s="320">
        <f t="shared" si="32"/>
        <v>0.18322832885280846</v>
      </c>
      <c r="U188" s="320">
        <f t="shared" si="32"/>
        <v>0.19094227944177733</v>
      </c>
      <c r="V188" s="320">
        <f t="shared" si="32"/>
        <v>0.19445065274736875</v>
      </c>
      <c r="W188" s="320">
        <f t="shared" si="32"/>
        <v>0.19081415747924221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3.3149215773920514E-2</v>
      </c>
      <c r="C189" s="320">
        <f t="shared" si="33"/>
        <v>3.7641946258575337E-2</v>
      </c>
      <c r="D189" s="320">
        <f t="shared" si="33"/>
        <v>4.0651970781553783E-2</v>
      </c>
      <c r="E189" s="320">
        <f t="shared" si="33"/>
        <v>3.5468599216860332E-2</v>
      </c>
      <c r="F189" s="320">
        <f t="shared" si="33"/>
        <v>7.0689891734137308E-3</v>
      </c>
      <c r="G189" s="320">
        <f t="shared" si="33"/>
        <v>1.2068574852995909E-3</v>
      </c>
      <c r="H189" s="320">
        <f t="shared" si="33"/>
        <v>1.4601663615059538E-3</v>
      </c>
      <c r="I189" s="320">
        <f t="shared" si="33"/>
        <v>2.1069891160542835E-3</v>
      </c>
      <c r="J189" s="320">
        <f t="shared" si="33"/>
        <v>1.8330749553233229E-3</v>
      </c>
      <c r="K189" s="320">
        <f t="shared" si="33"/>
        <v>8.2021218666033504E-4</v>
      </c>
      <c r="L189" s="320">
        <f t="shared" si="33"/>
        <v>1.0706736538055677E-3</v>
      </c>
      <c r="M189" s="320">
        <f t="shared" si="33"/>
        <v>1.2444889618742812E-3</v>
      </c>
      <c r="N189" s="320">
        <f t="shared" si="33"/>
        <v>9.5873292521663519E-4</v>
      </c>
      <c r="O189" s="320">
        <f t="shared" si="33"/>
        <v>1.4131365858569079E-3</v>
      </c>
      <c r="P189" s="320">
        <f t="shared" si="33"/>
        <v>1.1173500608714273E-3</v>
      </c>
      <c r="Q189" s="320">
        <f t="shared" si="33"/>
        <v>1.2049503444001208E-3</v>
      </c>
      <c r="R189" s="320">
        <f t="shared" si="33"/>
        <v>1.9076820847127357E-3</v>
      </c>
      <c r="S189" s="320">
        <f t="shared" si="33"/>
        <v>1.7313410526172141E-3</v>
      </c>
      <c r="T189" s="320">
        <f t="shared" si="33"/>
        <v>1.482756257918787E-3</v>
      </c>
      <c r="U189" s="320">
        <f t="shared" si="33"/>
        <v>1.2852021606808038E-3</v>
      </c>
      <c r="V189" s="320">
        <f t="shared" si="33"/>
        <v>2.5708544944425277E-3</v>
      </c>
      <c r="W189" s="320">
        <f t="shared" si="33"/>
        <v>1.9013831151761861E-3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2.9813478927334523E-2</v>
      </c>
      <c r="C190" s="271">
        <f t="shared" si="34"/>
        <v>3.0798294124941953E-2</v>
      </c>
      <c r="D190" s="271">
        <f t="shared" si="34"/>
        <v>3.0195628304357916E-2</v>
      </c>
      <c r="E190" s="271">
        <f t="shared" si="34"/>
        <v>3.0256634478451616E-2</v>
      </c>
      <c r="F190" s="271">
        <f t="shared" si="34"/>
        <v>3.5128537884962771E-2</v>
      </c>
      <c r="G190" s="271">
        <f t="shared" si="34"/>
        <v>4.3555991188434305E-2</v>
      </c>
      <c r="H190" s="271">
        <f t="shared" si="34"/>
        <v>4.30803240627168E-2</v>
      </c>
      <c r="I190" s="271">
        <f t="shared" si="34"/>
        <v>4.0989669020302169E-2</v>
      </c>
      <c r="J190" s="271">
        <f t="shared" si="34"/>
        <v>4.17294128060446E-2</v>
      </c>
      <c r="K190" s="271">
        <f t="shared" si="34"/>
        <v>4.4408856263838219E-2</v>
      </c>
      <c r="L190" s="271">
        <f t="shared" si="34"/>
        <v>4.3199060716508628E-2</v>
      </c>
      <c r="M190" s="271">
        <f t="shared" si="34"/>
        <v>4.2077362386745559E-2</v>
      </c>
      <c r="N190" s="271">
        <f t="shared" si="34"/>
        <v>4.3586330452447093E-2</v>
      </c>
      <c r="O190" s="271">
        <f t="shared" si="34"/>
        <v>4.143358238331972E-2</v>
      </c>
      <c r="P190" s="271">
        <f t="shared" si="34"/>
        <v>4.1876209812871934E-2</v>
      </c>
      <c r="Q190" s="271">
        <f t="shared" si="34"/>
        <v>4.2637663334743683E-2</v>
      </c>
      <c r="R190" s="271">
        <f t="shared" si="34"/>
        <v>4.0837274503539661E-2</v>
      </c>
      <c r="S190" s="271">
        <f t="shared" si="34"/>
        <v>3.8969069353352093E-2</v>
      </c>
      <c r="T190" s="271">
        <f t="shared" si="34"/>
        <v>3.9982378139759925E-2</v>
      </c>
      <c r="U190" s="271">
        <f t="shared" si="34"/>
        <v>4.1068050248271967E-2</v>
      </c>
      <c r="V190" s="271">
        <f t="shared" si="34"/>
        <v>4.0768284129136821E-2</v>
      </c>
      <c r="W190" s="271">
        <f t="shared" si="34"/>
        <v>4.0582186878573207E-2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9.7918003090123563E-4</v>
      </c>
      <c r="C191" s="320">
        <f t="shared" si="35"/>
        <v>1.0381326789911944E-3</v>
      </c>
      <c r="D191" s="320">
        <f t="shared" si="35"/>
        <v>1.0368686485941374E-3</v>
      </c>
      <c r="E191" s="320">
        <f t="shared" si="35"/>
        <v>1.4598775083349298E-3</v>
      </c>
      <c r="F191" s="320">
        <f t="shared" si="35"/>
        <v>1.4923491476483509E-2</v>
      </c>
      <c r="G191" s="320">
        <f t="shared" si="35"/>
        <v>2.9516471734912526E-2</v>
      </c>
      <c r="H191" s="320">
        <f t="shared" si="35"/>
        <v>2.8885485335756925E-2</v>
      </c>
      <c r="I191" s="320">
        <f t="shared" si="35"/>
        <v>2.5868440752476206E-2</v>
      </c>
      <c r="J191" s="320">
        <f t="shared" si="35"/>
        <v>2.6970614080458147E-2</v>
      </c>
      <c r="K191" s="320">
        <f t="shared" si="35"/>
        <v>3.0538718602610603E-2</v>
      </c>
      <c r="L191" s="320">
        <f t="shared" si="35"/>
        <v>2.9004214057981779E-2</v>
      </c>
      <c r="M191" s="320">
        <f t="shared" si="35"/>
        <v>2.7500833843937526E-2</v>
      </c>
      <c r="N191" s="320">
        <f t="shared" si="35"/>
        <v>2.949304452547967E-2</v>
      </c>
      <c r="O191" s="320">
        <f t="shared" si="35"/>
        <v>2.6624073672362358E-2</v>
      </c>
      <c r="P191" s="320">
        <f t="shared" si="35"/>
        <v>2.7219504245842571E-2</v>
      </c>
      <c r="Q191" s="320">
        <f t="shared" si="35"/>
        <v>2.8263106891198375E-2</v>
      </c>
      <c r="R191" s="320">
        <f t="shared" si="35"/>
        <v>2.5714040954846043E-2</v>
      </c>
      <c r="S191" s="320">
        <f t="shared" si="35"/>
        <v>2.3188984228371713E-2</v>
      </c>
      <c r="T191" s="320">
        <f t="shared" si="35"/>
        <v>2.4643474473304949E-2</v>
      </c>
      <c r="U191" s="320">
        <f t="shared" si="35"/>
        <v>2.6143140825325799E-2</v>
      </c>
      <c r="V191" s="320">
        <f t="shared" si="35"/>
        <v>2.5404325927795117E-2</v>
      </c>
      <c r="W191" s="320">
        <f t="shared" si="35"/>
        <v>2.5388315501818987E-2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1.5693211634784536E-2</v>
      </c>
      <c r="C192" s="320">
        <f t="shared" si="36"/>
        <v>1.5035525494349094E-2</v>
      </c>
      <c r="D192" s="320">
        <f t="shared" si="36"/>
        <v>1.5422615662683832E-2</v>
      </c>
      <c r="E192" s="320">
        <f t="shared" si="36"/>
        <v>1.5323254725245539E-2</v>
      </c>
      <c r="F192" s="320">
        <f t="shared" si="36"/>
        <v>1.2879525603808558E-2</v>
      </c>
      <c r="G192" s="320">
        <f t="shared" si="36"/>
        <v>1.2340699436427377E-2</v>
      </c>
      <c r="H192" s="320">
        <f t="shared" si="36"/>
        <v>1.2150954558779363E-2</v>
      </c>
      <c r="I192" s="320">
        <f t="shared" si="36"/>
        <v>1.2291221928420299E-2</v>
      </c>
      <c r="J192" s="320">
        <f t="shared" si="36"/>
        <v>1.2254782011447914E-2</v>
      </c>
      <c r="K192" s="320">
        <f t="shared" si="36"/>
        <v>1.2681852844133975E-2</v>
      </c>
      <c r="L192" s="320">
        <f t="shared" si="36"/>
        <v>1.2669640302414803E-2</v>
      </c>
      <c r="M192" s="320">
        <f t="shared" si="36"/>
        <v>1.2850348950712081E-2</v>
      </c>
      <c r="N192" s="320">
        <f t="shared" si="36"/>
        <v>1.2722697224124302E-2</v>
      </c>
      <c r="O192" s="320">
        <f t="shared" si="36"/>
        <v>1.2856732280281356E-2</v>
      </c>
      <c r="P192" s="320">
        <f t="shared" si="36"/>
        <v>1.3089792097977155E-2</v>
      </c>
      <c r="Q192" s="320">
        <f t="shared" si="36"/>
        <v>1.2679555613009883E-2</v>
      </c>
      <c r="R192" s="320">
        <f t="shared" si="36"/>
        <v>1.2548014803843214E-2</v>
      </c>
      <c r="S192" s="320">
        <f t="shared" si="36"/>
        <v>1.3475343165261462E-2</v>
      </c>
      <c r="T192" s="320">
        <f t="shared" si="36"/>
        <v>1.3324908754252247E-2</v>
      </c>
      <c r="U192" s="320">
        <f t="shared" si="36"/>
        <v>1.3144446380249508E-2</v>
      </c>
      <c r="V192" s="320">
        <f t="shared" si="36"/>
        <v>1.1958640519829696E-2</v>
      </c>
      <c r="W192" s="320">
        <f t="shared" si="36"/>
        <v>1.2621184241792423E-2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1.314108726164875E-2</v>
      </c>
      <c r="C193" s="320">
        <f t="shared" si="37"/>
        <v>1.4724635951601664E-2</v>
      </c>
      <c r="D193" s="320">
        <f t="shared" si="37"/>
        <v>1.3736143993079944E-2</v>
      </c>
      <c r="E193" s="320">
        <f t="shared" si="37"/>
        <v>1.3473502244871148E-2</v>
      </c>
      <c r="F193" s="320">
        <f t="shared" si="37"/>
        <v>7.3255208046707028E-3</v>
      </c>
      <c r="G193" s="320">
        <f t="shared" si="37"/>
        <v>1.6988200170944025E-3</v>
      </c>
      <c r="H193" s="320">
        <f t="shared" si="37"/>
        <v>2.0438841681805135E-3</v>
      </c>
      <c r="I193" s="320">
        <f t="shared" si="37"/>
        <v>2.8300063394056628E-3</v>
      </c>
      <c r="J193" s="320">
        <f t="shared" si="37"/>
        <v>2.5040167141385291E-3</v>
      </c>
      <c r="K193" s="320">
        <f t="shared" si="37"/>
        <v>1.1882848170936444E-3</v>
      </c>
      <c r="L193" s="320">
        <f t="shared" si="37"/>
        <v>1.525206356112046E-3</v>
      </c>
      <c r="M193" s="320">
        <f t="shared" si="37"/>
        <v>1.7261795920959519E-3</v>
      </c>
      <c r="N193" s="320">
        <f t="shared" si="37"/>
        <v>1.370588702843124E-3</v>
      </c>
      <c r="O193" s="320">
        <f t="shared" si="37"/>
        <v>1.9527764306760008E-3</v>
      </c>
      <c r="P193" s="320">
        <f t="shared" si="37"/>
        <v>1.5669134690522051E-3</v>
      </c>
      <c r="Q193" s="320">
        <f t="shared" si="37"/>
        <v>1.6950008305354305E-3</v>
      </c>
      <c r="R193" s="320">
        <f t="shared" si="37"/>
        <v>2.5752187448504029E-3</v>
      </c>
      <c r="S193" s="320">
        <f t="shared" si="37"/>
        <v>2.3047419597189136E-3</v>
      </c>
      <c r="T193" s="320">
        <f t="shared" si="37"/>
        <v>2.0139949122027273E-3</v>
      </c>
      <c r="U193" s="320">
        <f t="shared" si="37"/>
        <v>1.780463042696656E-3</v>
      </c>
      <c r="V193" s="320">
        <f t="shared" si="37"/>
        <v>3.4053176815120024E-3</v>
      </c>
      <c r="W193" s="320">
        <f t="shared" si="37"/>
        <v>2.5726871349617919E-3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1.3015100904255526E-2</v>
      </c>
      <c r="C194" s="321">
        <f t="shared" si="38"/>
        <v>1.4547112829466052E-2</v>
      </c>
      <c r="D194" s="321">
        <f t="shared" si="38"/>
        <v>1.3721996750693199E-2</v>
      </c>
      <c r="E194" s="321">
        <f t="shared" si="38"/>
        <v>1.3898215232891307E-2</v>
      </c>
      <c r="F194" s="321">
        <f t="shared" si="38"/>
        <v>1.6010936216096026E-2</v>
      </c>
      <c r="G194" s="321">
        <f t="shared" si="38"/>
        <v>1.1963625067016351E-2</v>
      </c>
      <c r="H194" s="321">
        <f t="shared" si="38"/>
        <v>1.2795395686044654E-2</v>
      </c>
      <c r="I194" s="321">
        <f t="shared" si="38"/>
        <v>1.3624995987353769E-2</v>
      </c>
      <c r="J194" s="321">
        <f t="shared" si="38"/>
        <v>1.3282795980143173E-2</v>
      </c>
      <c r="K194" s="321">
        <f t="shared" si="38"/>
        <v>1.044320376613754E-2</v>
      </c>
      <c r="L194" s="321">
        <f t="shared" si="38"/>
        <v>1.1156357927798483E-2</v>
      </c>
      <c r="M194" s="321">
        <f t="shared" si="38"/>
        <v>1.1300924888859165E-2</v>
      </c>
      <c r="N194" s="321">
        <f t="shared" si="38"/>
        <v>1.0788178000793673E-2</v>
      </c>
      <c r="O194" s="321">
        <f t="shared" si="38"/>
        <v>1.1645161230502393E-2</v>
      </c>
      <c r="P194" s="321">
        <f t="shared" si="38"/>
        <v>1.0692355440500848E-2</v>
      </c>
      <c r="Q194" s="321">
        <f t="shared" si="38"/>
        <v>1.146083268140824E-2</v>
      </c>
      <c r="R194" s="321">
        <f t="shared" si="38"/>
        <v>1.2932978758002421E-2</v>
      </c>
      <c r="S194" s="321">
        <f t="shared" si="38"/>
        <v>1.129432831710399E-2</v>
      </c>
      <c r="T194" s="321">
        <f t="shared" si="38"/>
        <v>1.1086909336342071E-2</v>
      </c>
      <c r="U194" s="321">
        <f t="shared" si="38"/>
        <v>1.0962485476964838E-2</v>
      </c>
      <c r="V194" s="321">
        <f t="shared" si="38"/>
        <v>1.4749285637808768E-2</v>
      </c>
      <c r="W194" s="321">
        <f t="shared" si="38"/>
        <v>1.2773437094265106E-2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</v>
      </c>
      <c r="C197" s="234">
        <f t="shared" si="39"/>
        <v>0</v>
      </c>
      <c r="D197" s="234">
        <f t="shared" si="39"/>
        <v>0</v>
      </c>
      <c r="E197" s="234">
        <f t="shared" si="39"/>
        <v>0</v>
      </c>
      <c r="F197" s="234">
        <f t="shared" si="39"/>
        <v>0</v>
      </c>
      <c r="G197" s="234">
        <f t="shared" si="39"/>
        <v>0</v>
      </c>
      <c r="H197" s="234">
        <f t="shared" si="39"/>
        <v>0</v>
      </c>
      <c r="I197" s="234">
        <f t="shared" si="39"/>
        <v>0</v>
      </c>
      <c r="J197" s="234">
        <f t="shared" si="39"/>
        <v>0</v>
      </c>
      <c r="K197" s="234">
        <f t="shared" si="39"/>
        <v>0</v>
      </c>
      <c r="L197" s="234">
        <f t="shared" si="39"/>
        <v>0</v>
      </c>
      <c r="M197" s="234">
        <f t="shared" si="39"/>
        <v>0</v>
      </c>
      <c r="N197" s="234">
        <f t="shared" si="39"/>
        <v>0</v>
      </c>
      <c r="O197" s="234">
        <f t="shared" si="39"/>
        <v>0</v>
      </c>
      <c r="P197" s="234">
        <f t="shared" si="39"/>
        <v>0</v>
      </c>
      <c r="Q197" s="234">
        <f t="shared" si="39"/>
        <v>0</v>
      </c>
      <c r="R197" s="234">
        <f t="shared" si="39"/>
        <v>0</v>
      </c>
      <c r="S197" s="234">
        <f t="shared" si="39"/>
        <v>0</v>
      </c>
      <c r="T197" s="234">
        <f t="shared" si="39"/>
        <v>0</v>
      </c>
      <c r="U197" s="234">
        <f t="shared" si="39"/>
        <v>0</v>
      </c>
      <c r="V197" s="234">
        <f t="shared" si="39"/>
        <v>0</v>
      </c>
      <c r="W197" s="234">
        <f t="shared" si="39"/>
        <v>0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0</v>
      </c>
      <c r="C198" s="268">
        <f t="shared" si="40"/>
        <v>0</v>
      </c>
      <c r="D198" s="268">
        <f t="shared" si="40"/>
        <v>0</v>
      </c>
      <c r="E198" s="268">
        <f t="shared" si="40"/>
        <v>0</v>
      </c>
      <c r="F198" s="268">
        <f t="shared" si="40"/>
        <v>0</v>
      </c>
      <c r="G198" s="268">
        <f t="shared" si="40"/>
        <v>0</v>
      </c>
      <c r="H198" s="268">
        <f t="shared" si="40"/>
        <v>0</v>
      </c>
      <c r="I198" s="268">
        <f t="shared" si="40"/>
        <v>0</v>
      </c>
      <c r="J198" s="268">
        <f t="shared" si="40"/>
        <v>0</v>
      </c>
      <c r="K198" s="268">
        <f t="shared" si="40"/>
        <v>0</v>
      </c>
      <c r="L198" s="268">
        <f t="shared" si="40"/>
        <v>0</v>
      </c>
      <c r="M198" s="268">
        <f t="shared" si="40"/>
        <v>0</v>
      </c>
      <c r="N198" s="268">
        <f t="shared" si="40"/>
        <v>0</v>
      </c>
      <c r="O198" s="268">
        <f t="shared" si="40"/>
        <v>0</v>
      </c>
      <c r="P198" s="268">
        <f t="shared" si="40"/>
        <v>0</v>
      </c>
      <c r="Q198" s="268">
        <f t="shared" si="40"/>
        <v>0</v>
      </c>
      <c r="R198" s="268">
        <f t="shared" si="40"/>
        <v>0</v>
      </c>
      <c r="S198" s="268">
        <f t="shared" si="40"/>
        <v>0</v>
      </c>
      <c r="T198" s="268">
        <f t="shared" si="40"/>
        <v>0</v>
      </c>
      <c r="U198" s="268">
        <f t="shared" si="40"/>
        <v>0</v>
      </c>
      <c r="V198" s="268">
        <f t="shared" si="40"/>
        <v>0</v>
      </c>
      <c r="W198" s="268">
        <f t="shared" si="40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0</v>
      </c>
      <c r="C199" s="269">
        <f t="shared" si="41"/>
        <v>0</v>
      </c>
      <c r="D199" s="269">
        <f t="shared" si="41"/>
        <v>0</v>
      </c>
      <c r="E199" s="269">
        <f t="shared" si="41"/>
        <v>0</v>
      </c>
      <c r="F199" s="269">
        <f t="shared" si="41"/>
        <v>0</v>
      </c>
      <c r="G199" s="269">
        <f t="shared" si="41"/>
        <v>0</v>
      </c>
      <c r="H199" s="269">
        <f t="shared" si="41"/>
        <v>0</v>
      </c>
      <c r="I199" s="269">
        <f t="shared" si="41"/>
        <v>0</v>
      </c>
      <c r="J199" s="269">
        <f t="shared" si="41"/>
        <v>0</v>
      </c>
      <c r="K199" s="269">
        <f t="shared" si="41"/>
        <v>0</v>
      </c>
      <c r="L199" s="269">
        <f t="shared" si="41"/>
        <v>0</v>
      </c>
      <c r="M199" s="269">
        <f t="shared" si="41"/>
        <v>0</v>
      </c>
      <c r="N199" s="269">
        <f t="shared" si="41"/>
        <v>0</v>
      </c>
      <c r="O199" s="269">
        <f t="shared" si="41"/>
        <v>0</v>
      </c>
      <c r="P199" s="269">
        <f t="shared" si="41"/>
        <v>0</v>
      </c>
      <c r="Q199" s="269">
        <f t="shared" si="41"/>
        <v>0</v>
      </c>
      <c r="R199" s="269">
        <f t="shared" si="41"/>
        <v>0</v>
      </c>
      <c r="S199" s="269">
        <f t="shared" si="41"/>
        <v>0</v>
      </c>
      <c r="T199" s="269">
        <f t="shared" si="41"/>
        <v>0</v>
      </c>
      <c r="U199" s="269">
        <f t="shared" si="41"/>
        <v>0</v>
      </c>
      <c r="V199" s="269">
        <f t="shared" si="41"/>
        <v>0</v>
      </c>
      <c r="W199" s="269">
        <f t="shared" si="41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</v>
      </c>
      <c r="C200" s="269">
        <f t="shared" si="42"/>
        <v>0</v>
      </c>
      <c r="D200" s="269">
        <f t="shared" si="42"/>
        <v>0</v>
      </c>
      <c r="E200" s="269">
        <f t="shared" si="42"/>
        <v>0</v>
      </c>
      <c r="F200" s="269">
        <f t="shared" si="42"/>
        <v>0</v>
      </c>
      <c r="G200" s="269">
        <f t="shared" si="42"/>
        <v>0</v>
      </c>
      <c r="H200" s="269">
        <f t="shared" si="42"/>
        <v>0</v>
      </c>
      <c r="I200" s="269">
        <f t="shared" si="42"/>
        <v>0</v>
      </c>
      <c r="J200" s="269">
        <f t="shared" si="42"/>
        <v>0</v>
      </c>
      <c r="K200" s="269">
        <f t="shared" si="42"/>
        <v>0</v>
      </c>
      <c r="L200" s="269">
        <f t="shared" si="42"/>
        <v>0</v>
      </c>
      <c r="M200" s="269">
        <f t="shared" si="42"/>
        <v>0</v>
      </c>
      <c r="N200" s="269">
        <f t="shared" si="42"/>
        <v>0</v>
      </c>
      <c r="O200" s="269">
        <f t="shared" si="42"/>
        <v>0</v>
      </c>
      <c r="P200" s="269">
        <f t="shared" si="42"/>
        <v>0</v>
      </c>
      <c r="Q200" s="269">
        <f t="shared" si="42"/>
        <v>0</v>
      </c>
      <c r="R200" s="269">
        <f t="shared" si="42"/>
        <v>0</v>
      </c>
      <c r="S200" s="269">
        <f t="shared" si="42"/>
        <v>0</v>
      </c>
      <c r="T200" s="269">
        <f t="shared" si="42"/>
        <v>0</v>
      </c>
      <c r="U200" s="269">
        <f t="shared" si="42"/>
        <v>0</v>
      </c>
      <c r="V200" s="269">
        <f t="shared" si="42"/>
        <v>0</v>
      </c>
      <c r="W200" s="269">
        <f t="shared" si="42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</v>
      </c>
      <c r="C201" s="269">
        <f t="shared" si="43"/>
        <v>0</v>
      </c>
      <c r="D201" s="269">
        <f t="shared" si="43"/>
        <v>0</v>
      </c>
      <c r="E201" s="269">
        <f t="shared" si="43"/>
        <v>0</v>
      </c>
      <c r="F201" s="269">
        <f t="shared" si="43"/>
        <v>0</v>
      </c>
      <c r="G201" s="269">
        <f t="shared" si="43"/>
        <v>0</v>
      </c>
      <c r="H201" s="269">
        <f t="shared" si="43"/>
        <v>0</v>
      </c>
      <c r="I201" s="269">
        <f t="shared" si="43"/>
        <v>0</v>
      </c>
      <c r="J201" s="269">
        <f t="shared" si="43"/>
        <v>0</v>
      </c>
      <c r="K201" s="269">
        <f t="shared" si="43"/>
        <v>0</v>
      </c>
      <c r="L201" s="269">
        <f t="shared" si="43"/>
        <v>0</v>
      </c>
      <c r="M201" s="269">
        <f t="shared" si="43"/>
        <v>0</v>
      </c>
      <c r="N201" s="269">
        <f t="shared" si="43"/>
        <v>0</v>
      </c>
      <c r="O201" s="269">
        <f t="shared" si="43"/>
        <v>0</v>
      </c>
      <c r="P201" s="269">
        <f t="shared" si="43"/>
        <v>0</v>
      </c>
      <c r="Q201" s="269">
        <f t="shared" si="43"/>
        <v>0</v>
      </c>
      <c r="R201" s="269">
        <f t="shared" si="43"/>
        <v>0</v>
      </c>
      <c r="S201" s="269">
        <f t="shared" si="43"/>
        <v>0</v>
      </c>
      <c r="T201" s="269">
        <f t="shared" si="43"/>
        <v>0</v>
      </c>
      <c r="U201" s="269">
        <f t="shared" si="43"/>
        <v>0</v>
      </c>
      <c r="V201" s="269">
        <f t="shared" si="43"/>
        <v>0</v>
      </c>
      <c r="W201" s="269">
        <f t="shared" si="43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0</v>
      </c>
      <c r="C202" s="270">
        <f t="shared" si="44"/>
        <v>0</v>
      </c>
      <c r="D202" s="270">
        <f t="shared" si="44"/>
        <v>0</v>
      </c>
      <c r="E202" s="270">
        <f t="shared" si="44"/>
        <v>0</v>
      </c>
      <c r="F202" s="270">
        <f t="shared" si="44"/>
        <v>0</v>
      </c>
      <c r="G202" s="270">
        <f t="shared" si="44"/>
        <v>0</v>
      </c>
      <c r="H202" s="270">
        <f t="shared" si="44"/>
        <v>0</v>
      </c>
      <c r="I202" s="270">
        <f t="shared" si="44"/>
        <v>0</v>
      </c>
      <c r="J202" s="270">
        <f t="shared" si="44"/>
        <v>0</v>
      </c>
      <c r="K202" s="270">
        <f t="shared" si="44"/>
        <v>0</v>
      </c>
      <c r="L202" s="270">
        <f t="shared" si="44"/>
        <v>0</v>
      </c>
      <c r="M202" s="270">
        <f t="shared" si="44"/>
        <v>0</v>
      </c>
      <c r="N202" s="270">
        <f t="shared" si="44"/>
        <v>0</v>
      </c>
      <c r="O202" s="270">
        <f t="shared" si="44"/>
        <v>0</v>
      </c>
      <c r="P202" s="270">
        <f t="shared" si="44"/>
        <v>0</v>
      </c>
      <c r="Q202" s="270">
        <f t="shared" si="44"/>
        <v>0</v>
      </c>
      <c r="R202" s="270">
        <f t="shared" si="44"/>
        <v>0</v>
      </c>
      <c r="S202" s="270">
        <f t="shared" si="44"/>
        <v>0</v>
      </c>
      <c r="T202" s="270">
        <f t="shared" si="44"/>
        <v>0</v>
      </c>
      <c r="U202" s="270">
        <f t="shared" si="44"/>
        <v>0</v>
      </c>
      <c r="V202" s="270">
        <f t="shared" si="44"/>
        <v>0</v>
      </c>
      <c r="W202" s="270">
        <f t="shared" si="44"/>
        <v>0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</v>
      </c>
      <c r="C203" s="271">
        <f t="shared" si="45"/>
        <v>0</v>
      </c>
      <c r="D203" s="271">
        <f t="shared" si="45"/>
        <v>0</v>
      </c>
      <c r="E203" s="271">
        <f t="shared" si="45"/>
        <v>0</v>
      </c>
      <c r="F203" s="271">
        <f t="shared" si="45"/>
        <v>0</v>
      </c>
      <c r="G203" s="271">
        <f t="shared" si="45"/>
        <v>0</v>
      </c>
      <c r="H203" s="271">
        <f t="shared" si="45"/>
        <v>0</v>
      </c>
      <c r="I203" s="271">
        <f t="shared" si="45"/>
        <v>0</v>
      </c>
      <c r="J203" s="271">
        <f t="shared" si="45"/>
        <v>0</v>
      </c>
      <c r="K203" s="271">
        <f t="shared" si="45"/>
        <v>0</v>
      </c>
      <c r="L203" s="271">
        <f t="shared" si="45"/>
        <v>0</v>
      </c>
      <c r="M203" s="271">
        <f t="shared" si="45"/>
        <v>0</v>
      </c>
      <c r="N203" s="271">
        <f t="shared" si="45"/>
        <v>0</v>
      </c>
      <c r="O203" s="271">
        <f t="shared" si="45"/>
        <v>0</v>
      </c>
      <c r="P203" s="271">
        <f t="shared" si="45"/>
        <v>0</v>
      </c>
      <c r="Q203" s="271">
        <f t="shared" si="45"/>
        <v>0</v>
      </c>
      <c r="R203" s="271">
        <f t="shared" si="45"/>
        <v>0</v>
      </c>
      <c r="S203" s="271">
        <f t="shared" si="45"/>
        <v>0</v>
      </c>
      <c r="T203" s="271">
        <f t="shared" si="45"/>
        <v>0</v>
      </c>
      <c r="U203" s="271">
        <f t="shared" si="45"/>
        <v>0</v>
      </c>
      <c r="V203" s="271">
        <f t="shared" si="45"/>
        <v>0</v>
      </c>
      <c r="W203" s="271">
        <f t="shared" si="45"/>
        <v>0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0</v>
      </c>
      <c r="O204" s="320">
        <f t="shared" si="46"/>
        <v>0</v>
      </c>
      <c r="P204" s="320">
        <f t="shared" si="46"/>
        <v>0</v>
      </c>
      <c r="Q204" s="320">
        <f t="shared" si="46"/>
        <v>0</v>
      </c>
      <c r="R204" s="320">
        <f t="shared" si="46"/>
        <v>0</v>
      </c>
      <c r="S204" s="320">
        <f t="shared" si="46"/>
        <v>0</v>
      </c>
      <c r="T204" s="320">
        <f t="shared" si="46"/>
        <v>0</v>
      </c>
      <c r="U204" s="320">
        <f t="shared" si="46"/>
        <v>0</v>
      </c>
      <c r="V204" s="320">
        <f t="shared" si="46"/>
        <v>0</v>
      </c>
      <c r="W204" s="320">
        <f t="shared" si="46"/>
        <v>0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0</v>
      </c>
      <c r="C205" s="320">
        <f t="shared" si="47"/>
        <v>0</v>
      </c>
      <c r="D205" s="320">
        <f t="shared" si="47"/>
        <v>0</v>
      </c>
      <c r="E205" s="320">
        <f t="shared" si="47"/>
        <v>0</v>
      </c>
      <c r="F205" s="320">
        <f t="shared" si="47"/>
        <v>0</v>
      </c>
      <c r="G205" s="320">
        <f t="shared" si="47"/>
        <v>0</v>
      </c>
      <c r="H205" s="320">
        <f t="shared" si="47"/>
        <v>0</v>
      </c>
      <c r="I205" s="320">
        <f t="shared" si="47"/>
        <v>0</v>
      </c>
      <c r="J205" s="320">
        <f t="shared" si="47"/>
        <v>0</v>
      </c>
      <c r="K205" s="320">
        <f t="shared" si="47"/>
        <v>0</v>
      </c>
      <c r="L205" s="320">
        <f t="shared" si="47"/>
        <v>0</v>
      </c>
      <c r="M205" s="320">
        <f t="shared" si="47"/>
        <v>0</v>
      </c>
      <c r="N205" s="320">
        <f t="shared" si="47"/>
        <v>0</v>
      </c>
      <c r="O205" s="320">
        <f t="shared" si="47"/>
        <v>0</v>
      </c>
      <c r="P205" s="320">
        <f t="shared" si="47"/>
        <v>0</v>
      </c>
      <c r="Q205" s="320">
        <f t="shared" si="47"/>
        <v>0</v>
      </c>
      <c r="R205" s="320">
        <f t="shared" si="47"/>
        <v>0</v>
      </c>
      <c r="S205" s="320">
        <f t="shared" si="47"/>
        <v>0</v>
      </c>
      <c r="T205" s="320">
        <f t="shared" si="47"/>
        <v>0</v>
      </c>
      <c r="U205" s="320">
        <f t="shared" si="47"/>
        <v>0</v>
      </c>
      <c r="V205" s="320">
        <f t="shared" si="47"/>
        <v>0</v>
      </c>
      <c r="W205" s="320">
        <f t="shared" si="47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</v>
      </c>
      <c r="C206" s="271">
        <f t="shared" si="48"/>
        <v>0</v>
      </c>
      <c r="D206" s="271">
        <f t="shared" si="48"/>
        <v>0</v>
      </c>
      <c r="E206" s="271">
        <f t="shared" si="48"/>
        <v>0</v>
      </c>
      <c r="F206" s="271">
        <f t="shared" si="48"/>
        <v>0</v>
      </c>
      <c r="G206" s="271">
        <f t="shared" si="48"/>
        <v>0</v>
      </c>
      <c r="H206" s="271">
        <f t="shared" si="48"/>
        <v>0</v>
      </c>
      <c r="I206" s="271">
        <f t="shared" si="48"/>
        <v>0</v>
      </c>
      <c r="J206" s="271">
        <f t="shared" si="48"/>
        <v>0</v>
      </c>
      <c r="K206" s="271">
        <f t="shared" si="48"/>
        <v>0</v>
      </c>
      <c r="L206" s="271">
        <f t="shared" si="48"/>
        <v>0</v>
      </c>
      <c r="M206" s="271">
        <f t="shared" si="48"/>
        <v>0</v>
      </c>
      <c r="N206" s="271">
        <f t="shared" si="48"/>
        <v>0</v>
      </c>
      <c r="O206" s="271">
        <f t="shared" si="48"/>
        <v>0</v>
      </c>
      <c r="P206" s="271">
        <f t="shared" si="48"/>
        <v>0</v>
      </c>
      <c r="Q206" s="271">
        <f t="shared" si="48"/>
        <v>0</v>
      </c>
      <c r="R206" s="271">
        <f t="shared" si="48"/>
        <v>0</v>
      </c>
      <c r="S206" s="271">
        <f t="shared" si="48"/>
        <v>0</v>
      </c>
      <c r="T206" s="271">
        <f t="shared" si="48"/>
        <v>0</v>
      </c>
      <c r="U206" s="271">
        <f t="shared" si="48"/>
        <v>0</v>
      </c>
      <c r="V206" s="271">
        <f t="shared" si="48"/>
        <v>0</v>
      </c>
      <c r="W206" s="271">
        <f t="shared" si="48"/>
        <v>0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0</v>
      </c>
      <c r="O207" s="320">
        <f t="shared" si="49"/>
        <v>0</v>
      </c>
      <c r="P207" s="320">
        <f t="shared" si="49"/>
        <v>0</v>
      </c>
      <c r="Q207" s="320">
        <f t="shared" si="49"/>
        <v>0</v>
      </c>
      <c r="R207" s="320">
        <f t="shared" si="49"/>
        <v>0</v>
      </c>
      <c r="S207" s="320">
        <f t="shared" si="49"/>
        <v>0</v>
      </c>
      <c r="T207" s="320">
        <f t="shared" si="49"/>
        <v>0</v>
      </c>
      <c r="U207" s="320">
        <f t="shared" si="49"/>
        <v>0</v>
      </c>
      <c r="V207" s="320">
        <f t="shared" si="49"/>
        <v>0</v>
      </c>
      <c r="W207" s="320">
        <f t="shared" si="49"/>
        <v>0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0</v>
      </c>
      <c r="C208" s="320">
        <f t="shared" si="50"/>
        <v>0</v>
      </c>
      <c r="D208" s="320">
        <f t="shared" si="50"/>
        <v>0</v>
      </c>
      <c r="E208" s="320">
        <f t="shared" si="50"/>
        <v>0</v>
      </c>
      <c r="F208" s="320">
        <f t="shared" si="50"/>
        <v>0</v>
      </c>
      <c r="G208" s="320">
        <f t="shared" si="50"/>
        <v>0</v>
      </c>
      <c r="H208" s="320">
        <f t="shared" si="50"/>
        <v>0</v>
      </c>
      <c r="I208" s="320">
        <f t="shared" si="50"/>
        <v>0</v>
      </c>
      <c r="J208" s="320">
        <f t="shared" si="50"/>
        <v>0</v>
      </c>
      <c r="K208" s="320">
        <f t="shared" si="50"/>
        <v>0</v>
      </c>
      <c r="L208" s="320">
        <f t="shared" si="50"/>
        <v>0</v>
      </c>
      <c r="M208" s="320">
        <f t="shared" si="50"/>
        <v>0</v>
      </c>
      <c r="N208" s="320">
        <f t="shared" si="50"/>
        <v>0</v>
      </c>
      <c r="O208" s="320">
        <f t="shared" si="50"/>
        <v>0</v>
      </c>
      <c r="P208" s="320">
        <f t="shared" si="50"/>
        <v>0</v>
      </c>
      <c r="Q208" s="320">
        <f t="shared" si="50"/>
        <v>0</v>
      </c>
      <c r="R208" s="320">
        <f t="shared" si="50"/>
        <v>0</v>
      </c>
      <c r="S208" s="320">
        <f t="shared" si="50"/>
        <v>0</v>
      </c>
      <c r="T208" s="320">
        <f t="shared" si="50"/>
        <v>0</v>
      </c>
      <c r="U208" s="320">
        <f t="shared" si="50"/>
        <v>0</v>
      </c>
      <c r="V208" s="320">
        <f t="shared" si="50"/>
        <v>0</v>
      </c>
      <c r="W208" s="320">
        <f t="shared" si="50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</v>
      </c>
      <c r="C209" s="271">
        <f t="shared" si="51"/>
        <v>0</v>
      </c>
      <c r="D209" s="271">
        <f t="shared" si="51"/>
        <v>0</v>
      </c>
      <c r="E209" s="271">
        <f t="shared" si="51"/>
        <v>0</v>
      </c>
      <c r="F209" s="271">
        <f t="shared" si="51"/>
        <v>0</v>
      </c>
      <c r="G209" s="271">
        <f t="shared" si="51"/>
        <v>0</v>
      </c>
      <c r="H209" s="271">
        <f t="shared" si="51"/>
        <v>0</v>
      </c>
      <c r="I209" s="271">
        <f t="shared" si="51"/>
        <v>0</v>
      </c>
      <c r="J209" s="271">
        <f t="shared" si="51"/>
        <v>0</v>
      </c>
      <c r="K209" s="271">
        <f t="shared" si="51"/>
        <v>0</v>
      </c>
      <c r="L209" s="271">
        <f t="shared" si="51"/>
        <v>0</v>
      </c>
      <c r="M209" s="271">
        <f t="shared" si="51"/>
        <v>0</v>
      </c>
      <c r="N209" s="271">
        <f t="shared" si="51"/>
        <v>0</v>
      </c>
      <c r="O209" s="271">
        <f t="shared" si="51"/>
        <v>0</v>
      </c>
      <c r="P209" s="271">
        <f t="shared" si="51"/>
        <v>0</v>
      </c>
      <c r="Q209" s="271">
        <f t="shared" si="51"/>
        <v>0</v>
      </c>
      <c r="R209" s="271">
        <f t="shared" si="51"/>
        <v>0</v>
      </c>
      <c r="S209" s="271">
        <f t="shared" si="51"/>
        <v>0</v>
      </c>
      <c r="T209" s="271">
        <f t="shared" si="51"/>
        <v>0</v>
      </c>
      <c r="U209" s="271">
        <f t="shared" si="51"/>
        <v>0</v>
      </c>
      <c r="V209" s="271">
        <f t="shared" si="51"/>
        <v>0</v>
      </c>
      <c r="W209" s="271">
        <f t="shared" si="51"/>
        <v>0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0</v>
      </c>
      <c r="O211" s="320">
        <f t="shared" si="53"/>
        <v>0</v>
      </c>
      <c r="P211" s="320">
        <f t="shared" si="53"/>
        <v>0</v>
      </c>
      <c r="Q211" s="320">
        <f t="shared" si="53"/>
        <v>0</v>
      </c>
      <c r="R211" s="320">
        <f t="shared" si="53"/>
        <v>0</v>
      </c>
      <c r="S211" s="320">
        <f t="shared" si="53"/>
        <v>0</v>
      </c>
      <c r="T211" s="320">
        <f t="shared" si="53"/>
        <v>0</v>
      </c>
      <c r="U211" s="320">
        <f t="shared" si="53"/>
        <v>0</v>
      </c>
      <c r="V211" s="320">
        <f t="shared" si="53"/>
        <v>0</v>
      </c>
      <c r="W211" s="320">
        <f t="shared" si="53"/>
        <v>0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</v>
      </c>
      <c r="C212" s="320">
        <f t="shared" si="54"/>
        <v>0</v>
      </c>
      <c r="D212" s="320">
        <f t="shared" si="54"/>
        <v>0</v>
      </c>
      <c r="E212" s="320">
        <f t="shared" si="54"/>
        <v>0</v>
      </c>
      <c r="F212" s="320">
        <f t="shared" si="54"/>
        <v>0</v>
      </c>
      <c r="G212" s="320">
        <f t="shared" si="54"/>
        <v>0</v>
      </c>
      <c r="H212" s="320">
        <f t="shared" si="54"/>
        <v>0</v>
      </c>
      <c r="I212" s="320">
        <f t="shared" si="54"/>
        <v>0</v>
      </c>
      <c r="J212" s="320">
        <f t="shared" si="54"/>
        <v>0</v>
      </c>
      <c r="K212" s="320">
        <f t="shared" si="54"/>
        <v>0</v>
      </c>
      <c r="L212" s="320">
        <f t="shared" si="54"/>
        <v>0</v>
      </c>
      <c r="M212" s="320">
        <f t="shared" si="54"/>
        <v>0</v>
      </c>
      <c r="N212" s="320">
        <f t="shared" si="54"/>
        <v>0</v>
      </c>
      <c r="O212" s="320">
        <f t="shared" si="54"/>
        <v>0</v>
      </c>
      <c r="P212" s="320">
        <f t="shared" si="54"/>
        <v>0</v>
      </c>
      <c r="Q212" s="320">
        <f t="shared" si="54"/>
        <v>0</v>
      </c>
      <c r="R212" s="320">
        <f t="shared" si="54"/>
        <v>0</v>
      </c>
      <c r="S212" s="320">
        <f t="shared" si="54"/>
        <v>0</v>
      </c>
      <c r="T212" s="320">
        <f t="shared" si="54"/>
        <v>0</v>
      </c>
      <c r="U212" s="320">
        <f t="shared" si="54"/>
        <v>0</v>
      </c>
      <c r="V212" s="320">
        <f t="shared" si="54"/>
        <v>0</v>
      </c>
      <c r="W212" s="320">
        <f t="shared" si="54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</v>
      </c>
      <c r="C213" s="321">
        <f t="shared" si="55"/>
        <v>0</v>
      </c>
      <c r="D213" s="321">
        <f t="shared" si="55"/>
        <v>0</v>
      </c>
      <c r="E213" s="321">
        <f t="shared" si="55"/>
        <v>0</v>
      </c>
      <c r="F213" s="321">
        <f t="shared" si="55"/>
        <v>0</v>
      </c>
      <c r="G213" s="321">
        <f t="shared" si="55"/>
        <v>0</v>
      </c>
      <c r="H213" s="321">
        <f t="shared" si="55"/>
        <v>0</v>
      </c>
      <c r="I213" s="321">
        <f t="shared" si="55"/>
        <v>0</v>
      </c>
      <c r="J213" s="321">
        <f t="shared" si="55"/>
        <v>0</v>
      </c>
      <c r="K213" s="321">
        <f t="shared" si="55"/>
        <v>0</v>
      </c>
      <c r="L213" s="321">
        <f t="shared" si="55"/>
        <v>0</v>
      </c>
      <c r="M213" s="321">
        <f t="shared" si="55"/>
        <v>0</v>
      </c>
      <c r="N213" s="321">
        <f t="shared" si="55"/>
        <v>0</v>
      </c>
      <c r="O213" s="321">
        <f t="shared" si="55"/>
        <v>0</v>
      </c>
      <c r="P213" s="321">
        <f t="shared" si="55"/>
        <v>0</v>
      </c>
      <c r="Q213" s="321">
        <f t="shared" si="55"/>
        <v>0</v>
      </c>
      <c r="R213" s="321">
        <f t="shared" si="55"/>
        <v>0</v>
      </c>
      <c r="S213" s="321">
        <f t="shared" si="55"/>
        <v>0</v>
      </c>
      <c r="T213" s="321">
        <f t="shared" si="55"/>
        <v>0</v>
      </c>
      <c r="U213" s="321">
        <f t="shared" si="55"/>
        <v>0</v>
      </c>
      <c r="V213" s="321">
        <f t="shared" si="55"/>
        <v>0</v>
      </c>
      <c r="W213" s="321">
        <f t="shared" si="55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2160.7270146092051</v>
      </c>
      <c r="C217" s="322">
        <f t="shared" si="56"/>
        <v>2088.0279631773878</v>
      </c>
      <c r="D217" s="322">
        <f t="shared" si="56"/>
        <v>2051.539713250058</v>
      </c>
      <c r="E217" s="322">
        <f t="shared" si="56"/>
        <v>2269.184594392746</v>
      </c>
      <c r="F217" s="322">
        <f t="shared" si="56"/>
        <v>1858.0567834506564</v>
      </c>
      <c r="G217" s="322">
        <f t="shared" si="56"/>
        <v>1725.6991058815306</v>
      </c>
      <c r="H217" s="322">
        <f t="shared" si="56"/>
        <v>1559.5122436696311</v>
      </c>
      <c r="I217" s="322">
        <f t="shared" si="56"/>
        <v>1979.4284901779731</v>
      </c>
      <c r="J217" s="322">
        <f t="shared" si="56"/>
        <v>1677.8016834124358</v>
      </c>
      <c r="K217" s="322">
        <f t="shared" si="56"/>
        <v>1933.5600048893382</v>
      </c>
      <c r="L217" s="322">
        <f t="shared" si="56"/>
        <v>1411.0529661392322</v>
      </c>
      <c r="M217" s="322">
        <f t="shared" si="56"/>
        <v>1926.092224124927</v>
      </c>
      <c r="N217" s="322">
        <f t="shared" si="56"/>
        <v>1875.0735951946979</v>
      </c>
      <c r="O217" s="322">
        <f t="shared" si="56"/>
        <v>1402.5729513438405</v>
      </c>
      <c r="P217" s="322">
        <f t="shared" si="56"/>
        <v>1798.8965615795328</v>
      </c>
      <c r="Q217" s="322">
        <f t="shared" si="56"/>
        <v>1567.4223669258517</v>
      </c>
      <c r="R217" s="322">
        <f t="shared" si="56"/>
        <v>1865.1007933040153</v>
      </c>
      <c r="S217" s="322">
        <f t="shared" si="56"/>
        <v>1867.3414525879336</v>
      </c>
      <c r="T217" s="322">
        <f t="shared" si="56"/>
        <v>1746.6159686097831</v>
      </c>
      <c r="U217" s="322">
        <f t="shared" si="56"/>
        <v>1785.6528458649234</v>
      </c>
      <c r="V217" s="322">
        <f t="shared" si="56"/>
        <v>1635.9382140331331</v>
      </c>
      <c r="W217" s="322">
        <f t="shared" si="56"/>
        <v>1559.1011765660439</v>
      </c>
      <c r="DA217" s="95"/>
    </row>
    <row r="218" spans="1:105" ht="12" customHeight="1" x14ac:dyDescent="0.25">
      <c r="A218" s="55" t="s">
        <v>92</v>
      </c>
      <c r="B218" s="275">
        <f>IF(B$6=0,0,B$6/CHI!B$10*1000)</f>
        <v>1.9793520287972286</v>
      </c>
      <c r="C218" s="275">
        <f>IF(C$6=0,0,C$6/CHI!C$10*1000)</f>
        <v>1.8053680891618922</v>
      </c>
      <c r="D218" s="275">
        <f>IF(D$6=0,0,D$6/CHI!D$10*1000)</f>
        <v>1.8938981222636517</v>
      </c>
      <c r="E218" s="275">
        <f>IF(E$6=0,0,E$6/CHI!E$10*1000)</f>
        <v>2.2749318157316196</v>
      </c>
      <c r="F218" s="275">
        <f>IF(F$6=0,0,F$6/CHI!F$10*1000)</f>
        <v>2.4411272420622043</v>
      </c>
      <c r="G218" s="275">
        <f>IF(G$6=0,0,G$6/CHI!G$10*1000)</f>
        <v>2.2148549511781277</v>
      </c>
      <c r="H218" s="275">
        <f>IF(H$6=0,0,H$6/CHI!H$10*1000)</f>
        <v>2.1418120973480965</v>
      </c>
      <c r="I218" s="275">
        <f>IF(I$6=0,0,I$6/CHI!I$10*1000)</f>
        <v>2.0740718975990582</v>
      </c>
      <c r="J218" s="275">
        <f>IF(J$6=0,0,J$6/CHI!J$10*1000)</f>
        <v>1.8397386230181085</v>
      </c>
      <c r="K218" s="275">
        <f>IF(K$6=0,0,K$6/CHI!K$10*1000)</f>
        <v>2.3369565697692618</v>
      </c>
      <c r="L218" s="275">
        <f>IF(L$6=0,0,L$6/CHI!L$10*1000)</f>
        <v>1.949259124464843</v>
      </c>
      <c r="M218" s="275">
        <f>IF(M$6=0,0,M$6/CHI!M$10*1000)</f>
        <v>1.9020693506077271</v>
      </c>
      <c r="N218" s="275">
        <f>IF(N$6=0,0,N$6/CHI!N$10*1000)</f>
        <v>1.7957673126386238</v>
      </c>
      <c r="O218" s="275">
        <f>IF(O$6=0,0,O$6/CHI!O$10*1000)</f>
        <v>1.5330791016189633</v>
      </c>
      <c r="P218" s="275">
        <f>IF(P$6=0,0,P$6/CHI!P$10*1000)</f>
        <v>1.8310182482310526</v>
      </c>
      <c r="Q218" s="275">
        <f>IF(Q$6=0,0,Q$6/CHI!Q$10*1000)</f>
        <v>1.5018113821663515</v>
      </c>
      <c r="R218" s="275">
        <f>IF(R$6=0,0,R$6/CHI!R$10*1000)</f>
        <v>2.0723858124441943</v>
      </c>
      <c r="S218" s="275">
        <f>IF(S$6=0,0,S$6/CHI!S$10*1000)</f>
        <v>1.8961408577593533</v>
      </c>
      <c r="T218" s="275">
        <f>IF(T$6=0,0,T$6/CHI!T$10*1000)</f>
        <v>1.8858042432447091</v>
      </c>
      <c r="U218" s="275">
        <f>IF(U$6=0,0,U$6/CHI!U$10*1000)</f>
        <v>1.7870005362279546</v>
      </c>
      <c r="V218" s="275">
        <f>IF(V$6=0,0,V$6/CHI!V$10*1000)</f>
        <v>2.0098948987679264</v>
      </c>
      <c r="W218" s="275">
        <f>IF(W$6=0,0,W$6/CHI!W$10*1000)</f>
        <v>1.9244578657398996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15.661225874583119</v>
      </c>
      <c r="C219" s="276">
        <f>IF(C$7=0,0,C$7/CHI!C$10*1000)</f>
        <v>14.284612852979985</v>
      </c>
      <c r="D219" s="276">
        <f>IF(D$7=0,0,D$7/CHI!D$10*1000)</f>
        <v>14.985088980985116</v>
      </c>
      <c r="E219" s="276">
        <f>IF(E$7=0,0,E$7/CHI!E$10*1000)</f>
        <v>17.999941646104361</v>
      </c>
      <c r="F219" s="276">
        <f>IF(F$7=0,0,F$7/CHI!F$10*1000)</f>
        <v>19.314929618540756</v>
      </c>
      <c r="G219" s="276">
        <f>IF(G$7=0,0,G$7/CHI!G$10*1000)</f>
        <v>17.524595506599955</v>
      </c>
      <c r="H219" s="276">
        <f>IF(H$7=0,0,H$7/CHI!H$10*1000)</f>
        <v>16.94665857789132</v>
      </c>
      <c r="I219" s="276">
        <f>IF(I$7=0,0,I$7/CHI!I$10*1000)</f>
        <v>16.410677835898838</v>
      </c>
      <c r="J219" s="276">
        <f>IF(J$7=0,0,J$7/CHI!J$10*1000)</f>
        <v>14.556562807470556</v>
      </c>
      <c r="K219" s="276">
        <f>IF(K$7=0,0,K$7/CHI!K$10*1000)</f>
        <v>18.490700070410146</v>
      </c>
      <c r="L219" s="276">
        <f>IF(L$7=0,0,L$7/CHI!L$10*1000)</f>
        <v>15.423121805617624</v>
      </c>
      <c r="M219" s="276">
        <f>IF(M$7=0,0,M$7/CHI!M$10*1000)</f>
        <v>15.049742186128785</v>
      </c>
      <c r="N219" s="276">
        <f>IF(N$7=0,0,N$7/CHI!N$10*1000)</f>
        <v>14.208648634632402</v>
      </c>
      <c r="O219" s="276">
        <f>IF(O$7=0,0,O$7/CHI!O$10*1000)</f>
        <v>12.130180859565131</v>
      </c>
      <c r="P219" s="276">
        <f>IF(P$7=0,0,P$7/CHI!P$10*1000)</f>
        <v>14.487564591254269</v>
      </c>
      <c r="Q219" s="276">
        <f>IF(Q$7=0,0,Q$7/CHI!Q$10*1000)</f>
        <v>11.882781301625945</v>
      </c>
      <c r="R219" s="276">
        <f>IF(R$7=0,0,R$7/CHI!R$10*1000)</f>
        <v>16.397337025335613</v>
      </c>
      <c r="S219" s="276">
        <f>IF(S$7=0,0,S$7/CHI!S$10*1000)</f>
        <v>15.002834175707497</v>
      </c>
      <c r="T219" s="276">
        <f>IF(T$7=0,0,T$7/CHI!T$10*1000)</f>
        <v>14.921047786860472</v>
      </c>
      <c r="U219" s="276">
        <f>IF(U$7=0,0,U$7/CHI!U$10*1000)</f>
        <v>14.139283274877322</v>
      </c>
      <c r="V219" s="276">
        <f>IF(V$7=0,0,V$7/CHI!V$10*1000)</f>
        <v>15.90289020639973</v>
      </c>
      <c r="W219" s="276">
        <f>IF(W$7=0,0,W$7/CHI!W$10*1000)</f>
        <v>15.226886821029591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17.284223434029851</v>
      </c>
      <c r="C220" s="276">
        <f>IF(C$8=0,0,C$8/CHI!C$10*1000)</f>
        <v>15.764949831942369</v>
      </c>
      <c r="D220" s="276">
        <f>IF(D$8=0,0,D$8/CHI!D$10*1000)</f>
        <v>16.538017406830861</v>
      </c>
      <c r="E220" s="276">
        <f>IF(E$8=0,0,E$8/CHI!E$10*1000)</f>
        <v>19.865304012738935</v>
      </c>
      <c r="F220" s="276">
        <f>IF(F$8=0,0,F$8/CHI!F$10*1000)</f>
        <v>21.31656626453616</v>
      </c>
      <c r="G220" s="276">
        <f>IF(G$8=0,0,G$8/CHI!G$10*1000)</f>
        <v>19.340697002438954</v>
      </c>
      <c r="H220" s="276">
        <f>IF(H$8=0,0,H$8/CHI!H$10*1000)</f>
        <v>18.70286755750459</v>
      </c>
      <c r="I220" s="276">
        <f>IF(I$8=0,0,I$8/CHI!I$10*1000)</f>
        <v>18.111342285145817</v>
      </c>
      <c r="J220" s="276">
        <f>IF(J$8=0,0,J$8/CHI!J$10*1000)</f>
        <v>16.065082389504017</v>
      </c>
      <c r="K220" s="276">
        <f>IF(K$8=0,0,K$8/CHI!K$10*1000)</f>
        <v>20.406920507243353</v>
      </c>
      <c r="L220" s="276">
        <f>IF(L$8=0,0,L$8/CHI!L$10*1000)</f>
        <v>17.021444264537742</v>
      </c>
      <c r="M220" s="276">
        <f>IF(M$8=0,0,M$8/CHI!M$10*1000)</f>
        <v>16.60937072568203</v>
      </c>
      <c r="N220" s="276">
        <f>IF(N$8=0,0,N$8/CHI!N$10*1000)</f>
        <v>15.681113321733939</v>
      </c>
      <c r="O220" s="276">
        <f>IF(O$8=0,0,O$8/CHI!O$10*1000)</f>
        <v>13.387250650166425</v>
      </c>
      <c r="P220" s="276">
        <f>IF(P$8=0,0,P$8/CHI!P$10*1000)</f>
        <v>15.988933779223945</v>
      </c>
      <c r="Q220" s="276">
        <f>IF(Q$8=0,0,Q$8/CHI!Q$10*1000)</f>
        <v>13.114212685504867</v>
      </c>
      <c r="R220" s="276">
        <f>IF(R$8=0,0,R$8/CHI!R$10*1000)</f>
        <v>18.096618945324767</v>
      </c>
      <c r="S220" s="276">
        <f>IF(S$8=0,0,S$8/CHI!S$10*1000)</f>
        <v>16.557601564094032</v>
      </c>
      <c r="T220" s="276">
        <f>IF(T$8=0,0,T$8/CHI!T$10*1000)</f>
        <v>16.467339522666705</v>
      </c>
      <c r="U220" s="276">
        <f>IF(U$8=0,0,U$8/CHI!U$10*1000)</f>
        <v>15.60455952025058</v>
      </c>
      <c r="V220" s="276">
        <f>IF(V$8=0,0,V$8/CHI!V$10*1000)</f>
        <v>17.550931822032389</v>
      </c>
      <c r="W220" s="276">
        <f>IF(W$8=0,0,W$8/CHI!W$10*1000)</f>
        <v>16.804873138729675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28.121969898244288</v>
      </c>
      <c r="C221" s="276">
        <f>IF(C$9=0,0,C$9/CHI!C$10*1000)</f>
        <v>25.650064425130424</v>
      </c>
      <c r="D221" s="276">
        <f>IF(D$9=0,0,D$9/CHI!D$10*1000)</f>
        <v>26.907869449076127</v>
      </c>
      <c r="E221" s="276">
        <f>IF(E$9=0,0,E$9/CHI!E$10*1000)</f>
        <v>32.321468395613351</v>
      </c>
      <c r="F221" s="276">
        <f>IF(F$9=0,0,F$9/CHI!F$10*1000)</f>
        <v>34.682717283379247</v>
      </c>
      <c r="G221" s="276">
        <f>IF(G$9=0,0,G$9/CHI!G$10*1000)</f>
        <v>31.467916449332812</v>
      </c>
      <c r="H221" s="276">
        <f>IF(H$9=0,0,H$9/CHI!H$10*1000)</f>
        <v>30.430148075236076</v>
      </c>
      <c r="I221" s="276">
        <f>IF(I$9=0,0,I$9/CHI!I$10*1000)</f>
        <v>29.467718032207756</v>
      </c>
      <c r="J221" s="276">
        <f>IF(J$9=0,0,J$9/CHI!J$10*1000)</f>
        <v>26.138389444848347</v>
      </c>
      <c r="K221" s="276">
        <f>IF(K$9=0,0,K$9/CHI!K$10*1000)</f>
        <v>33.202695302508005</v>
      </c>
      <c r="L221" s="276">
        <f>IF(L$9=0,0,L$9/CHI!L$10*1000)</f>
        <v>27.694420004403337</v>
      </c>
      <c r="M221" s="276">
        <f>IF(M$9=0,0,M$9/CHI!M$10*1000)</f>
        <v>27.023963521368771</v>
      </c>
      <c r="N221" s="276">
        <f>IF(N$9=0,0,N$9/CHI!N$10*1000)</f>
        <v>25.513659811671548</v>
      </c>
      <c r="O221" s="276">
        <f>IF(O$9=0,0,O$9/CHI!O$10*1000)</f>
        <v>21.781473795519858</v>
      </c>
      <c r="P221" s="276">
        <f>IF(P$9=0,0,P$9/CHI!P$10*1000)</f>
        <v>26.014493284036547</v>
      </c>
      <c r="Q221" s="276">
        <f>IF(Q$9=0,0,Q$9/CHI!Q$10*1000)</f>
        <v>21.337232522396011</v>
      </c>
      <c r="R221" s="276">
        <f>IF(R$9=0,0,R$9/CHI!R$10*1000)</f>
        <v>29.443762699714544</v>
      </c>
      <c r="S221" s="276">
        <f>IF(S$9=0,0,S$9/CHI!S$10*1000)</f>
        <v>26.939733482952995</v>
      </c>
      <c r="T221" s="276">
        <f>IF(T$9=0,0,T$9/CHI!T$10*1000)</f>
        <v>26.792874330057785</v>
      </c>
      <c r="U221" s="276">
        <f>IF(U$9=0,0,U$9/CHI!U$10*1000)</f>
        <v>25.389104392151104</v>
      </c>
      <c r="V221" s="276">
        <f>IF(V$9=0,0,V$9/CHI!V$10*1000)</f>
        <v>28.555912752989471</v>
      </c>
      <c r="W221" s="276">
        <f>IF(W$9=0,0,W$9/CHI!W$10*1000)</f>
        <v>27.342052036930049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5.4097735838416732</v>
      </c>
      <c r="C222" s="277">
        <f>IF(C$10=0,0,C$10/CHI!C$10*1000)</f>
        <v>4.9264999875799571</v>
      </c>
      <c r="D222" s="277">
        <f>IF(D$10=0,0,D$10/CHI!D$10*1000)</f>
        <v>5.1561665867677613</v>
      </c>
      <c r="E222" s="277">
        <f>IF(E$10=0,0,E$10/CHI!E$10*1000)</f>
        <v>6.1813883624559764</v>
      </c>
      <c r="F222" s="277">
        <f>IF(F$10=0,0,F$10/CHI!F$10*1000)</f>
        <v>8.5783348587379464</v>
      </c>
      <c r="G222" s="277">
        <f>IF(G$10=0,0,G$10/CHI!G$10*1000)</f>
        <v>14.613978488430568</v>
      </c>
      <c r="H222" s="277">
        <f>IF(H$10=0,0,H$10/CHI!H$10*1000)</f>
        <v>13.09234023809517</v>
      </c>
      <c r="I222" s="277">
        <f>IF(I$10=0,0,I$10/CHI!I$10*1000)</f>
        <v>11.047509677259377</v>
      </c>
      <c r="J222" s="277">
        <f>IF(J$10=0,0,J$10/CHI!J$10*1000)</f>
        <v>10.32365700492285</v>
      </c>
      <c r="K222" s="277">
        <f>IF(K$10=0,0,K$10/CHI!K$10*1000)</f>
        <v>17.954136156498773</v>
      </c>
      <c r="L222" s="277">
        <f>IF(L$10=0,0,L$10/CHI!L$10*1000)</f>
        <v>13.489140106682168</v>
      </c>
      <c r="M222" s="277">
        <f>IF(M$10=0,0,M$10/CHI!M$10*1000)</f>
        <v>12.439856419658755</v>
      </c>
      <c r="N222" s="277">
        <f>IF(N$10=0,0,N$10/CHI!N$10*1000)</f>
        <v>12.991747680376237</v>
      </c>
      <c r="O222" s="277">
        <f>IF(O$10=0,0,O$10/CHI!O$10*1000)</f>
        <v>9.5137554537246505</v>
      </c>
      <c r="P222" s="277">
        <f>IF(P$10=0,0,P$10/CHI!P$10*1000)</f>
        <v>12.465952787015494</v>
      </c>
      <c r="Q222" s="277">
        <f>IF(Q$10=0,0,Q$10/CHI!Q$10*1000)</f>
        <v>9.9273233254392075</v>
      </c>
      <c r="R222" s="277">
        <f>IF(R$10=0,0,R$10/CHI!R$10*1000)</f>
        <v>11.46336704258956</v>
      </c>
      <c r="S222" s="277">
        <f>IF(S$10=0,0,S$10/CHI!S$10*1000)</f>
        <v>10.823359271957024</v>
      </c>
      <c r="T222" s="277">
        <f>IF(T$10=0,0,T$10/CHI!T$10*1000)</f>
        <v>11.654057923157692</v>
      </c>
      <c r="U222" s="277">
        <f>IF(U$10=0,0,U$10/CHI!U$10*1000)</f>
        <v>11.710563726212511</v>
      </c>
      <c r="V222" s="277">
        <f>IF(V$10=0,0,V$10/CHI!V$10*1000)</f>
        <v>10.115028910074258</v>
      </c>
      <c r="W222" s="277">
        <f>IF(W$10=0,0,W$10/CHI!W$10*1000)</f>
        <v>11.056397971949512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1693.3065003250356</v>
      </c>
      <c r="C223" s="323">
        <f>IF(C$16=0,0,C$16/CHI!C$10*1000)</f>
        <v>1707.8273185426169</v>
      </c>
      <c r="D223" s="323">
        <f>IF(D$16=0,0,D$16/CHI!D$10*1000)</f>
        <v>1628.0182438998606</v>
      </c>
      <c r="E223" s="323">
        <f>IF(E$16=0,0,E$16/CHI!E$10*1000)</f>
        <v>1767.0324877249802</v>
      </c>
      <c r="F223" s="323">
        <f>IF(F$16=0,0,F$16/CHI!F$10*1000)</f>
        <v>1390.3191850109915</v>
      </c>
      <c r="G223" s="323">
        <f>IF(G$16=0,0,G$16/CHI!G$10*1000)</f>
        <v>1150.6734694483632</v>
      </c>
      <c r="H223" s="323">
        <f>IF(H$16=0,0,H$16/CHI!H$10*1000)</f>
        <v>1040.6001241121669</v>
      </c>
      <c r="I223" s="323">
        <f>IF(I$16=0,0,I$16/CHI!I$10*1000)</f>
        <v>1508.692260799008</v>
      </c>
      <c r="J223" s="323">
        <f>IF(J$16=0,0,J$16/CHI!J$10*1000)</f>
        <v>1249.0665310592735</v>
      </c>
      <c r="K223" s="323">
        <f>IF(K$16=0,0,K$16/CHI!K$10*1000)</f>
        <v>1236.0293183624226</v>
      </c>
      <c r="L223" s="323">
        <f>IF(L$16=0,0,L$16/CHI!L$10*1000)</f>
        <v>867.44955557126059</v>
      </c>
      <c r="M223" s="323">
        <f>IF(M$16=0,0,M$16/CHI!M$10*1000)</f>
        <v>1402.7971465209569</v>
      </c>
      <c r="N223" s="323">
        <f>IF(N$16=0,0,N$16/CHI!N$10*1000)</f>
        <v>1356.7223306590959</v>
      </c>
      <c r="O223" s="323">
        <f>IF(O$16=0,0,O$16/CHI!O$10*1000)</f>
        <v>993.64013420692322</v>
      </c>
      <c r="P223" s="323">
        <f>IF(P$16=0,0,P$16/CHI!P$10*1000)</f>
        <v>1265.8016319093465</v>
      </c>
      <c r="Q223" s="323">
        <f>IF(Q$16=0,0,Q$16/CHI!Q$10*1000)</f>
        <v>1160.0697099574109</v>
      </c>
      <c r="R223" s="323">
        <f>IF(R$16=0,0,R$16/CHI!R$10*1000)</f>
        <v>1368.8477364499033</v>
      </c>
      <c r="S223" s="323">
        <f>IF(S$16=0,0,S$16/CHI!S$10*1000)</f>
        <v>1345.8900588992835</v>
      </c>
      <c r="T223" s="323">
        <f>IF(T$16=0,0,T$16/CHI!T$10*1000)</f>
        <v>1217.9002698797879</v>
      </c>
      <c r="U223" s="323">
        <f>IF(U$16=0,0,U$16/CHI!U$10*1000)</f>
        <v>1278.6326573750032</v>
      </c>
      <c r="V223" s="323">
        <f>IF(V$16=0,0,V$16/CHI!V$10*1000)</f>
        <v>1215.6409479479953</v>
      </c>
      <c r="W223" s="323">
        <f>IF(W$16=0,0,W$16/CHI!W$10*1000)</f>
        <v>1092.4226128550272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325.24517645814615</v>
      </c>
      <c r="C224" s="278">
        <f>IF(C$25=0,0,C$25/CHI!C$10*1000)</f>
        <v>254.29106325303363</v>
      </c>
      <c r="D224" s="278">
        <f>IF(D$25=0,0,D$25/CHI!D$10*1000)</f>
        <v>290.08205878927987</v>
      </c>
      <c r="E224" s="278">
        <f>IF(E$25=0,0,E$25/CHI!E$10*1000)</f>
        <v>341.8093232202209</v>
      </c>
      <c r="F224" s="278">
        <f>IF(F$25=0,0,F$25/CHI!F$10*1000)</f>
        <v>267.60676529601824</v>
      </c>
      <c r="G224" s="278">
        <f>IF(G$25=0,0,G$25/CHI!G$10*1000)</f>
        <v>311.34780099993287</v>
      </c>
      <c r="H224" s="278">
        <f>IF(H$25=0,0,H$25/CHI!H$10*1000)</f>
        <v>277.17979878486778</v>
      </c>
      <c r="I224" s="278">
        <f>IF(I$25=0,0,I$25/CHI!I$10*1000)</f>
        <v>254.97994093241343</v>
      </c>
      <c r="J224" s="278">
        <f>IF(J$25=0,0,J$25/CHI!J$10*1000)</f>
        <v>231.3107123568183</v>
      </c>
      <c r="K224" s="278">
        <f>IF(K$25=0,0,K$25/CHI!K$10*1000)</f>
        <v>386.74359579529846</v>
      </c>
      <c r="L224" s="278">
        <f>IF(L$25=0,0,L$25/CHI!L$10*1000)</f>
        <v>301.67196602031919</v>
      </c>
      <c r="M224" s="278">
        <f>IF(M$25=0,0,M$25/CHI!M$10*1000)</f>
        <v>294.74796275563688</v>
      </c>
      <c r="N224" s="278">
        <f>IF(N$25=0,0,N$25/CHI!N$10*1000)</f>
        <v>288.6055525165981</v>
      </c>
      <c r="O224" s="278">
        <f>IF(O$25=0,0,O$25/CHI!O$10*1000)</f>
        <v>230.66047926235757</v>
      </c>
      <c r="P224" s="278">
        <f>IF(P$25=0,0,P$25/CHI!P$10*1000)</f>
        <v>305.47492429473783</v>
      </c>
      <c r="Q224" s="278">
        <f>IF(Q$25=0,0,Q$25/CHI!Q$10*1000)</f>
        <v>226.4262552024334</v>
      </c>
      <c r="R224" s="278">
        <f>IF(R$25=0,0,R$25/CHI!R$10*1000)</f>
        <v>274.01264216578562</v>
      </c>
      <c r="S224" s="278">
        <f>IF(S$25=0,0,S$25/CHI!S$10*1000)</f>
        <v>308.30002070254801</v>
      </c>
      <c r="T224" s="278">
        <f>IF(T$25=0,0,T$25/CHI!T$10*1000)</f>
        <v>308.86869140768454</v>
      </c>
      <c r="U224" s="278">
        <f>IF(U$25=0,0,U$25/CHI!U$10*1000)</f>
        <v>291.99907976096688</v>
      </c>
      <c r="V224" s="278">
        <f>IF(V$25=0,0,V$25/CHI!V$10*1000)</f>
        <v>222.07910803626237</v>
      </c>
      <c r="W224" s="278">
        <f>IF(W$25=0,0,W$25/CHI!W$10*1000)</f>
        <v>259.1339242074597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37.017661796624374</v>
      </c>
      <c r="C225" s="278">
        <f>IF(C$36=0,0,C$36/CHI!C$10*1000)</f>
        <v>33.373655807846475</v>
      </c>
      <c r="D225" s="278">
        <f>IF(D$36=0,0,D$36/CHI!D$10*1000)</f>
        <v>34.593418556179131</v>
      </c>
      <c r="E225" s="278">
        <f>IF(E$36=0,0,E$36/CHI!E$10*1000)</f>
        <v>42.128330021073204</v>
      </c>
      <c r="F225" s="278">
        <f>IF(F$36=0,0,F$36/CHI!F$10*1000)</f>
        <v>75.501460503774581</v>
      </c>
      <c r="G225" s="278">
        <f>IF(G$36=0,0,G$36/CHI!G$10*1000)</f>
        <v>127.97608029854668</v>
      </c>
      <c r="H225" s="278">
        <f>IF(H$36=0,0,H$36/CHI!H$10*1000)</f>
        <v>114.99681744783791</v>
      </c>
      <c r="I225" s="278">
        <f>IF(I$36=0,0,I$36/CHI!I$10*1000)</f>
        <v>98.147186193916809</v>
      </c>
      <c r="J225" s="278">
        <f>IF(J$36=0,0,J$36/CHI!J$10*1000)</f>
        <v>91.388487082125096</v>
      </c>
      <c r="K225" s="278">
        <f>IF(K$36=0,0,K$36/CHI!K$10*1000)</f>
        <v>156.6450152923187</v>
      </c>
      <c r="L225" s="278">
        <f>IF(L$36=0,0,L$36/CHI!L$10*1000)</f>
        <v>118.70564623188594</v>
      </c>
      <c r="M225" s="278">
        <f>IF(M$36=0,0,M$36/CHI!M$10*1000)</f>
        <v>110.06813181598955</v>
      </c>
      <c r="N225" s="278">
        <f>IF(N$36=0,0,N$36/CHI!N$10*1000)</f>
        <v>113.97222642804103</v>
      </c>
      <c r="O225" s="278">
        <f>IF(O$36=0,0,O$36/CHI!O$10*1000)</f>
        <v>84.596989437038772</v>
      </c>
      <c r="P225" s="278">
        <f>IF(P$36=0,0,P$36/CHI!P$10*1000)</f>
        <v>110.59513420934464</v>
      </c>
      <c r="Q225" s="278">
        <f>IF(Q$36=0,0,Q$36/CHI!Q$10*1000)</f>
        <v>87.621651603335494</v>
      </c>
      <c r="R225" s="278">
        <f>IF(R$36=0,0,R$36/CHI!R$10*1000)</f>
        <v>102.11922853613135</v>
      </c>
      <c r="S225" s="278">
        <f>IF(S$36=0,0,S$36/CHI!S$10*1000)</f>
        <v>97.781379981706394</v>
      </c>
      <c r="T225" s="278">
        <f>IF(T$36=0,0,T$36/CHI!T$10*1000)</f>
        <v>102.98166368806791</v>
      </c>
      <c r="U225" s="278">
        <f>IF(U$36=0,0,U$36/CHI!U$10*1000)</f>
        <v>102.70981796791772</v>
      </c>
      <c r="V225" s="278">
        <f>IF(V$36=0,0,V$36/CHI!V$10*1000)</f>
        <v>88.002868863880863</v>
      </c>
      <c r="W225" s="278">
        <f>IF(W$36=0,0,W$36/CHI!W$10*1000)</f>
        <v>95.169590933410475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13.33010549571436</v>
      </c>
      <c r="C226" s="278">
        <f>IF(C$44=0,0,C$44/CHI!C$10*1000)</f>
        <v>11.094398155370868</v>
      </c>
      <c r="D226" s="278">
        <f>IF(D$44=0,0,D$44/CHI!D$10*1000)</f>
        <v>12.188877991317501</v>
      </c>
      <c r="E226" s="278">
        <f>IF(E$44=0,0,E$44/CHI!E$10*1000)</f>
        <v>14.463813860452783</v>
      </c>
      <c r="F226" s="278">
        <f>IF(F$44=0,0,F$44/CHI!F$10*1000)</f>
        <v>14.908817450646055</v>
      </c>
      <c r="G226" s="278">
        <f>IF(G$44=0,0,G$44/CHI!G$10*1000)</f>
        <v>21.788430915072055</v>
      </c>
      <c r="H226" s="278">
        <f>IF(H$44=0,0,H$44/CHI!H$10*1000)</f>
        <v>19.476070800826051</v>
      </c>
      <c r="I226" s="278">
        <f>IF(I$44=0,0,I$44/CHI!I$10*1000)</f>
        <v>16.960971055585151</v>
      </c>
      <c r="J226" s="278">
        <f>IF(J$44=0,0,J$44/CHI!J$10*1000)</f>
        <v>15.675765026809081</v>
      </c>
      <c r="K226" s="278">
        <f>IF(K$44=0,0,K$44/CHI!K$10*1000)</f>
        <v>26.874132506549049</v>
      </c>
      <c r="L226" s="278">
        <f>IF(L$44=0,0,L$44/CHI!L$10*1000)</f>
        <v>20.468242481680146</v>
      </c>
      <c r="M226" s="278">
        <f>IF(M$44=0,0,M$44/CHI!M$10*1000)</f>
        <v>19.289226948712532</v>
      </c>
      <c r="N226" s="278">
        <f>IF(N$44=0,0,N$44/CHI!N$10*1000)</f>
        <v>19.664985603145922</v>
      </c>
      <c r="O226" s="278">
        <f>IF(O$44=0,0,O$44/CHI!O$10*1000)</f>
        <v>14.882967720093017</v>
      </c>
      <c r="P226" s="278">
        <f>IF(P$44=0,0,P$44/CHI!P$10*1000)</f>
        <v>19.582161992845595</v>
      </c>
      <c r="Q226" s="278">
        <f>IF(Q$44=0,0,Q$44/CHI!Q$10*1000)</f>
        <v>15.173756097126649</v>
      </c>
      <c r="R226" s="278">
        <f>IF(R$44=0,0,R$44/CHI!R$10*1000)</f>
        <v>17.835061784096997</v>
      </c>
      <c r="S226" s="278">
        <f>IF(S$44=0,0,S$44/CHI!S$10*1000)</f>
        <v>18.077753967505451</v>
      </c>
      <c r="T226" s="278">
        <f>IF(T$44=0,0,T$44/CHI!T$10*1000)</f>
        <v>18.708434891767801</v>
      </c>
      <c r="U226" s="278">
        <f>IF(U$44=0,0,U$44/CHI!U$10*1000)</f>
        <v>18.329769886829776</v>
      </c>
      <c r="V226" s="278">
        <f>IF(V$44=0,0,V$44/CHI!V$10*1000)</f>
        <v>15.065767290483596</v>
      </c>
      <c r="W226" s="278">
        <f>IF(W$44=0,0,W$44/CHI!W$10*1000)</f>
        <v>16.686452550227845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23.371025714188555</v>
      </c>
      <c r="C227" s="279">
        <f>IF(C$58=0,0,C$58/CHI!C$10*1000)</f>
        <v>19.010032231725262</v>
      </c>
      <c r="D227" s="279">
        <f>IF(D$58=0,0,D$58/CHI!D$10*1000)</f>
        <v>21.176073467497172</v>
      </c>
      <c r="E227" s="279">
        <f>IF(E$58=0,0,E$58/CHI!E$10*1000)</f>
        <v>25.107605333374877</v>
      </c>
      <c r="F227" s="279">
        <f>IF(F$58=0,0,F$58/CHI!F$10*1000)</f>
        <v>23.386879921969964</v>
      </c>
      <c r="G227" s="279">
        <f>IF(G$58=0,0,G$58/CHI!G$10*1000)</f>
        <v>28.751281821635299</v>
      </c>
      <c r="H227" s="279">
        <f>IF(H$58=0,0,H$58/CHI!H$10*1000)</f>
        <v>25.945605977857248</v>
      </c>
      <c r="I227" s="279">
        <f>IF(I$58=0,0,I$58/CHI!I$10*1000)</f>
        <v>23.536811468938776</v>
      </c>
      <c r="J227" s="279">
        <f>IF(J$58=0,0,J$58/CHI!J$10*1000)</f>
        <v>21.436757617645821</v>
      </c>
      <c r="K227" s="279">
        <f>IF(K$58=0,0,K$58/CHI!K$10*1000)</f>
        <v>34.876534326319735</v>
      </c>
      <c r="L227" s="279">
        <f>IF(L$58=0,0,L$58/CHI!L$10*1000)</f>
        <v>27.180170528380629</v>
      </c>
      <c r="M227" s="279">
        <f>IF(M$58=0,0,M$58/CHI!M$10*1000)</f>
        <v>26.164753880185057</v>
      </c>
      <c r="N227" s="279">
        <f>IF(N$58=0,0,N$58/CHI!N$10*1000)</f>
        <v>25.917563226764354</v>
      </c>
      <c r="O227" s="279">
        <f>IF(O$58=0,0,O$58/CHI!O$10*1000)</f>
        <v>20.446640856832687</v>
      </c>
      <c r="P227" s="279">
        <f>IF(P$58=0,0,P$58/CHI!P$10*1000)</f>
        <v>26.654746483496897</v>
      </c>
      <c r="Q227" s="279">
        <f>IF(Q$58=0,0,Q$58/CHI!Q$10*1000)</f>
        <v>20.367632848412921</v>
      </c>
      <c r="R227" s="279">
        <f>IF(R$58=0,0,R$58/CHI!R$10*1000)</f>
        <v>24.812652842689488</v>
      </c>
      <c r="S227" s="279">
        <f>IF(S$58=0,0,S$58/CHI!S$10*1000)</f>
        <v>26.072569684419488</v>
      </c>
      <c r="T227" s="279">
        <f>IF(T$58=0,0,T$58/CHI!T$10*1000)</f>
        <v>26.435784936487476</v>
      </c>
      <c r="U227" s="279">
        <f>IF(U$58=0,0,U$58/CHI!U$10*1000)</f>
        <v>25.351009424486403</v>
      </c>
      <c r="V227" s="279">
        <f>IF(V$58=0,0,V$58/CHI!V$10*1000)</f>
        <v>21.014863304247303</v>
      </c>
      <c r="W227" s="279">
        <f>IF(W$58=0,0,W$58/CHI!W$10*1000)</f>
        <v>23.333928185540213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588.94984799805684</v>
      </c>
      <c r="C229" s="322">
        <f t="shared" si="57"/>
        <v>488.12531610708544</v>
      </c>
      <c r="D229" s="322">
        <f t="shared" si="57"/>
        <v>548.80054377091312</v>
      </c>
      <c r="E229" s="322">
        <f t="shared" si="57"/>
        <v>623.32026387277108</v>
      </c>
      <c r="F229" s="322">
        <f t="shared" si="57"/>
        <v>609.90757084516963</v>
      </c>
      <c r="G229" s="322">
        <f t="shared" si="57"/>
        <v>750.789390521874</v>
      </c>
      <c r="H229" s="322">
        <f t="shared" si="57"/>
        <v>747.61676927853694</v>
      </c>
      <c r="I229" s="322">
        <f t="shared" si="57"/>
        <v>727.71361205138476</v>
      </c>
      <c r="J229" s="322">
        <f t="shared" si="57"/>
        <v>681.80933966601947</v>
      </c>
      <c r="K229" s="322">
        <f t="shared" si="57"/>
        <v>802.28439434767392</v>
      </c>
      <c r="L229" s="322">
        <f t="shared" si="57"/>
        <v>625.24064021378183</v>
      </c>
      <c r="M229" s="322">
        <f t="shared" si="57"/>
        <v>614.05837850870876</v>
      </c>
      <c r="N229" s="322">
        <f t="shared" si="57"/>
        <v>631.25749221539115</v>
      </c>
      <c r="O229" s="322">
        <f t="shared" si="57"/>
        <v>377.55267479607193</v>
      </c>
      <c r="P229" s="322">
        <f t="shared" si="57"/>
        <v>492.18700036444869</v>
      </c>
      <c r="Q229" s="322">
        <f t="shared" si="57"/>
        <v>383.03305727973725</v>
      </c>
      <c r="R229" s="322">
        <f t="shared" si="57"/>
        <v>466.62596229481028</v>
      </c>
      <c r="S229" s="322">
        <f t="shared" si="57"/>
        <v>490.31991845536845</v>
      </c>
      <c r="T229" s="322">
        <f t="shared" si="57"/>
        <v>497.15053296445024</v>
      </c>
      <c r="U229" s="322">
        <f t="shared" si="57"/>
        <v>476.7502790951259</v>
      </c>
      <c r="V229" s="322">
        <f t="shared" si="57"/>
        <v>403.60837108176912</v>
      </c>
      <c r="W229" s="322">
        <f t="shared" si="57"/>
        <v>448.14798980878584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2.8258206950433937</v>
      </c>
      <c r="C230" s="275">
        <f>IF(C$62=0,0,C$62/CHI!C$11*1000)</f>
        <v>2.6177422809002131</v>
      </c>
      <c r="D230" s="275">
        <f>IF(D$62=0,0,D$62/CHI!D$11*1000)</f>
        <v>2.776198997342286</v>
      </c>
      <c r="E230" s="275">
        <f>IF(E$62=0,0,E$62/CHI!E$11*1000)</f>
        <v>3.1936625582358351</v>
      </c>
      <c r="F230" s="275">
        <f>IF(F$62=0,0,F$62/CHI!F$11*1000)</f>
        <v>3.5999751224764469</v>
      </c>
      <c r="G230" s="275">
        <f>IF(G$62=0,0,G$62/CHI!G$11*1000)</f>
        <v>3.3113086898859212</v>
      </c>
      <c r="H230" s="275">
        <f>IF(H$62=0,0,H$62/CHI!H$11*1000)</f>
        <v>3.5265618304640123</v>
      </c>
      <c r="I230" s="275">
        <f>IF(I$62=0,0,I$62/CHI!I$11*1000)</f>
        <v>3.6552377431016372</v>
      </c>
      <c r="J230" s="275">
        <f>IF(J$62=0,0,J$62/CHI!J$11*1000)</f>
        <v>3.3386523281252445</v>
      </c>
      <c r="K230" s="275">
        <f>IF(K$62=0,0,K$62/CHI!K$11*1000)</f>
        <v>3.0887363876368812</v>
      </c>
      <c r="L230" s="275">
        <f>IF(L$62=0,0,L$62/CHI!L$11*1000)</f>
        <v>2.5715109987213136</v>
      </c>
      <c r="M230" s="275">
        <f>IF(M$62=0,0,M$62/CHI!M$11*1000)</f>
        <v>2.5582465536912413</v>
      </c>
      <c r="N230" s="275">
        <f>IF(N$62=0,0,N$62/CHI!N$11*1000)</f>
        <v>2.5105761400714766</v>
      </c>
      <c r="O230" s="275">
        <f>IF(O$62=0,0,O$62/CHI!O$11*1000)</f>
        <v>1.620846192345174</v>
      </c>
      <c r="P230" s="275">
        <f>IF(P$62=0,0,P$62/CHI!P$11*1000)</f>
        <v>1.9400917735593457</v>
      </c>
      <c r="Q230" s="275">
        <f>IF(Q$62=0,0,Q$62/CHI!Q$11*1000)</f>
        <v>1.6183452484343412</v>
      </c>
      <c r="R230" s="275">
        <f>IF(R$62=0,0,R$62/CHI!R$11*1000)</f>
        <v>2.2247755891446919</v>
      </c>
      <c r="S230" s="275">
        <f>IF(S$62=0,0,S$62/CHI!S$11*1000)</f>
        <v>2.041543754390355</v>
      </c>
      <c r="T230" s="275">
        <f>IF(T$62=0,0,T$62/CHI!T$11*1000)</f>
        <v>2.0319693521999445</v>
      </c>
      <c r="U230" s="275">
        <f>IF(U$62=0,0,U$62/CHI!U$11*1000)</f>
        <v>1.9267205737382367</v>
      </c>
      <c r="V230" s="275">
        <f>IF(V$62=0,0,V$62/CHI!V$11*1000)</f>
        <v>2.194572331270237</v>
      </c>
      <c r="W230" s="275">
        <f>IF(W$62=0,0,W$62/CHI!W$11*1000)</f>
        <v>2.1103183443037428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22.425912960819694</v>
      </c>
      <c r="C231" s="276">
        <f>IF(C$63=0,0,C$63/CHI!C$11*1000)</f>
        <v>20.774587944768481</v>
      </c>
      <c r="D231" s="276">
        <f>IF(D$63=0,0,D$63/CHI!D$11*1000)</f>
        <v>22.032111657161217</v>
      </c>
      <c r="E231" s="276">
        <f>IF(E$63=0,0,E$63/CHI!E$11*1000)</f>
        <v>25.345132011684743</v>
      </c>
      <c r="F231" s="276">
        <f>IF(F$63=0,0,F$63/CHI!F$11*1000)</f>
        <v>28.569657267844878</v>
      </c>
      <c r="G231" s="276">
        <f>IF(G$63=0,0,G$63/CHI!G$11*1000)</f>
        <v>26.27878003584626</v>
      </c>
      <c r="H231" s="276">
        <f>IF(H$63=0,0,H$63/CHI!H$11*1000)</f>
        <v>27.987044188492092</v>
      </c>
      <c r="I231" s="276">
        <f>IF(I$63=0,0,I$63/CHI!I$11*1000)</f>
        <v>29.008225334920457</v>
      </c>
      <c r="J231" s="276">
        <f>IF(J$63=0,0,J$63/CHI!J$11*1000)</f>
        <v>26.495781083457953</v>
      </c>
      <c r="K231" s="276">
        <f>IF(K$63=0,0,K$63/CHI!K$11*1000)</f>
        <v>24.512430498353908</v>
      </c>
      <c r="L231" s="276">
        <f>IF(L$63=0,0,L$63/CHI!L$11*1000)</f>
        <v>20.407693218563942</v>
      </c>
      <c r="M231" s="276">
        <f>IF(M$63=0,0,M$63/CHI!M$11*1000)</f>
        <v>20.302425644354521</v>
      </c>
      <c r="N231" s="276">
        <f>IF(N$63=0,0,N$63/CHI!N$11*1000)</f>
        <v>19.924109869217663</v>
      </c>
      <c r="O231" s="276">
        <f>IF(O$63=0,0,O$63/CHI!O$11*1000)</f>
        <v>12.863150056253195</v>
      </c>
      <c r="P231" s="276">
        <f>IF(P$63=0,0,P$63/CHI!P$11*1000)</f>
        <v>15.396705575183729</v>
      </c>
      <c r="Q231" s="276">
        <f>IF(Q$63=0,0,Q$63/CHI!Q$11*1000)</f>
        <v>12.843302388436701</v>
      </c>
      <c r="R231" s="276">
        <f>IF(R$63=0,0,R$63/CHI!R$11*1000)</f>
        <v>17.655976476861731</v>
      </c>
      <c r="S231" s="276">
        <f>IF(S$63=0,0,S$63/CHI!S$11*1000)</f>
        <v>16.201835672719533</v>
      </c>
      <c r="T231" s="276">
        <f>IF(T$63=0,0,T$63/CHI!T$11*1000)</f>
        <v>16.125852539553776</v>
      </c>
      <c r="U231" s="276">
        <f>IF(U$63=0,0,U$63/CHI!U$11*1000)</f>
        <v>15.290590787399822</v>
      </c>
      <c r="V231" s="276">
        <f>IF(V$63=0,0,V$63/CHI!V$11*1000)</f>
        <v>17.416281285509424</v>
      </c>
      <c r="W231" s="276">
        <f>IF(W$63=0,0,W$63/CHI!W$11*1000)</f>
        <v>16.747635684029163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25.103164507208795</v>
      </c>
      <c r="C232" s="276">
        <f>IF(C$64=0,0,C$64/CHI!C$11*1000)</f>
        <v>23.254700919339438</v>
      </c>
      <c r="D232" s="276">
        <f>IF(D$64=0,0,D$64/CHI!D$11*1000)</f>
        <v>24.662350395151787</v>
      </c>
      <c r="E232" s="276">
        <f>IF(E$64=0,0,E$64/CHI!E$11*1000)</f>
        <v>28.370885923700246</v>
      </c>
      <c r="F232" s="276">
        <f>IF(F$64=0,0,F$64/CHI!F$11*1000)</f>
        <v>31.980361627296233</v>
      </c>
      <c r="G232" s="276">
        <f>IF(G$64=0,0,G$64/CHI!G$11*1000)</f>
        <v>29.415994766461946</v>
      </c>
      <c r="H232" s="276">
        <f>IF(H$64=0,0,H$64/CHI!H$11*1000)</f>
        <v>31.328195001991119</v>
      </c>
      <c r="I232" s="276">
        <f>IF(I$64=0,0,I$64/CHI!I$11*1000)</f>
        <v>32.471286850926667</v>
      </c>
      <c r="J232" s="276">
        <f>IF(J$64=0,0,J$64/CHI!J$11*1000)</f>
        <v>29.658901844802518</v>
      </c>
      <c r="K232" s="276">
        <f>IF(K$64=0,0,K$64/CHI!K$11*1000)</f>
        <v>27.438774793550657</v>
      </c>
      <c r="L232" s="276">
        <f>IF(L$64=0,0,L$64/CHI!L$11*1000)</f>
        <v>22.844005547212067</v>
      </c>
      <c r="M232" s="276">
        <f>IF(M$64=0,0,M$64/CHI!M$11*1000)</f>
        <v>22.726170913800665</v>
      </c>
      <c r="N232" s="276">
        <f>IF(N$64=0,0,N$64/CHI!N$11*1000)</f>
        <v>22.302691024463506</v>
      </c>
      <c r="O232" s="276">
        <f>IF(O$64=0,0,O$64/CHI!O$11*1000)</f>
        <v>14.398779327610193</v>
      </c>
      <c r="P232" s="276">
        <f>IF(P$64=0,0,P$64/CHI!P$11*1000)</f>
        <v>17.234795907669881</v>
      </c>
      <c r="Q232" s="276">
        <f>IF(Q$64=0,0,Q$64/CHI!Q$11*1000)</f>
        <v>14.3765622044477</v>
      </c>
      <c r="R232" s="276">
        <f>IF(R$64=0,0,R$64/CHI!R$11*1000)</f>
        <v>19.763783209558504</v>
      </c>
      <c r="S232" s="276">
        <f>IF(S$64=0,0,S$64/CHI!S$11*1000)</f>
        <v>18.136044089782121</v>
      </c>
      <c r="T232" s="276">
        <f>IF(T$64=0,0,T$64/CHI!T$11*1000)</f>
        <v>18.050989934128996</v>
      </c>
      <c r="U232" s="276">
        <f>IF(U$64=0,0,U$64/CHI!U$11*1000)</f>
        <v>17.116012918587518</v>
      </c>
      <c r="V232" s="276">
        <f>IF(V$64=0,0,V$64/CHI!V$11*1000)</f>
        <v>19.495472713989557</v>
      </c>
      <c r="W232" s="276">
        <f>IF(W$64=0,0,W$64/CHI!W$11*1000)</f>
        <v>18.747002827376434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40.413963123074524</v>
      </c>
      <c r="C233" s="276">
        <f>IF(C$65=0,0,C$65/CHI!C$11*1000)</f>
        <v>37.438093716129984</v>
      </c>
      <c r="D233" s="276">
        <f>IF(D$65=0,0,D$65/CHI!D$11*1000)</f>
        <v>39.704289836119521</v>
      </c>
      <c r="E233" s="276">
        <f>IF(E$65=0,0,E$65/CHI!E$11*1000)</f>
        <v>45.674717112263529</v>
      </c>
      <c r="F233" s="276">
        <f>IF(F$65=0,0,F$65/CHI!F$11*1000)</f>
        <v>51.485666482287051</v>
      </c>
      <c r="G233" s="276">
        <f>IF(G$65=0,0,G$65/CHI!G$11*1000)</f>
        <v>47.357253599599275</v>
      </c>
      <c r="H233" s="276">
        <f>IF(H$65=0,0,H$65/CHI!H$11*1000)</f>
        <v>50.43573359682901</v>
      </c>
      <c r="I233" s="276">
        <f>IF(I$65=0,0,I$65/CHI!I$11*1000)</f>
        <v>52.276014403493946</v>
      </c>
      <c r="J233" s="276">
        <f>IF(J$65=0,0,J$65/CHI!J$11*1000)</f>
        <v>47.748313368321682</v>
      </c>
      <c r="K233" s="276">
        <f>IF(K$65=0,0,K$65/CHI!K$11*1000)</f>
        <v>44.174097346589946</v>
      </c>
      <c r="L233" s="276">
        <f>IF(L$65=0,0,L$65/CHI!L$11*1000)</f>
        <v>36.776909042810949</v>
      </c>
      <c r="M233" s="276">
        <f>IF(M$65=0,0,M$65/CHI!M$11*1000)</f>
        <v>36.587205289408033</v>
      </c>
      <c r="N233" s="276">
        <f>IF(N$65=0,0,N$65/CHI!N$11*1000)</f>
        <v>35.905438629028573</v>
      </c>
      <c r="O233" s="276">
        <f>IF(O$65=0,0,O$65/CHI!O$11*1000)</f>
        <v>23.180811988712438</v>
      </c>
      <c r="P233" s="276">
        <f>IF(P$65=0,0,P$65/CHI!P$11*1000)</f>
        <v>27.746557851153266</v>
      </c>
      <c r="Q233" s="276">
        <f>IF(Q$65=0,0,Q$65/CHI!Q$11*1000)</f>
        <v>23.145044307074848</v>
      </c>
      <c r="R233" s="276">
        <f>IF(R$65=0,0,R$65/CHI!R$11*1000)</f>
        <v>31.818012648332353</v>
      </c>
      <c r="S233" s="276">
        <f>IF(S$65=0,0,S$65/CHI!S$11*1000)</f>
        <v>29.197490891334823</v>
      </c>
      <c r="T233" s="276">
        <f>IF(T$65=0,0,T$65/CHI!T$11*1000)</f>
        <v>29.060560923440033</v>
      </c>
      <c r="U233" s="276">
        <f>IF(U$65=0,0,U$65/CHI!U$11*1000)</f>
        <v>27.555327325653398</v>
      </c>
      <c r="V233" s="276">
        <f>IF(V$65=0,0,V$65/CHI!V$11*1000)</f>
        <v>31.386055535102908</v>
      </c>
      <c r="W233" s="276">
        <f>IF(W$65=0,0,W$65/CHI!W$11*1000)</f>
        <v>30.181082576907606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7.7232598983457548</v>
      </c>
      <c r="C234" s="277">
        <f>IF(C$66=0,0,C$66/CHI!C$11*1000)</f>
        <v>7.1433118773741935</v>
      </c>
      <c r="D234" s="277">
        <f>IF(D$66=0,0,D$66/CHI!D$11*1000)</f>
        <v>7.5582442054514054</v>
      </c>
      <c r="E234" s="277">
        <f>IF(E$66=0,0,E$66/CHI!E$11*1000)</f>
        <v>8.6777407720862545</v>
      </c>
      <c r="F234" s="277">
        <f>IF(F$66=0,0,F$66/CHI!F$11*1000)</f>
        <v>12.650627772127558</v>
      </c>
      <c r="G234" s="277">
        <f>IF(G$66=0,0,G$66/CHI!G$11*1000)</f>
        <v>21.848561205692491</v>
      </c>
      <c r="H234" s="277">
        <f>IF(H$66=0,0,H$66/CHI!H$11*1000)</f>
        <v>21.556955165339552</v>
      </c>
      <c r="I234" s="277">
        <f>IF(I$66=0,0,I$66/CHI!I$11*1000)</f>
        <v>19.46956341597636</v>
      </c>
      <c r="J234" s="277">
        <f>IF(J$66=0,0,J$66/CHI!J$11*1000)</f>
        <v>18.734781703777436</v>
      </c>
      <c r="K234" s="277">
        <f>IF(K$66=0,0,K$66/CHI!K$11*1000)</f>
        <v>23.729834936830002</v>
      </c>
      <c r="L234" s="277">
        <f>IF(L$66=0,0,L$66/CHI!L$11*1000)</f>
        <v>17.795208298511575</v>
      </c>
      <c r="M234" s="277">
        <f>IF(M$66=0,0,M$66/CHI!M$11*1000)</f>
        <v>16.731366710597559</v>
      </c>
      <c r="N234" s="277">
        <f>IF(N$66=0,0,N$66/CHI!N$11*1000)</f>
        <v>18.163139241161506</v>
      </c>
      <c r="O234" s="277">
        <f>IF(O$66=0,0,O$66/CHI!O$11*1000)</f>
        <v>10.058407479293551</v>
      </c>
      <c r="P234" s="277">
        <f>IF(P$66=0,0,P$66/CHI!P$11*1000)</f>
        <v>13.208548016948118</v>
      </c>
      <c r="Q234" s="277">
        <f>IF(Q$66=0,0,Q$66/CHI!Q$11*1000)</f>
        <v>10.697639346840734</v>
      </c>
      <c r="R234" s="277">
        <f>IF(R$66=0,0,R$66/CHI!R$11*1000)</f>
        <v>12.306308512930878</v>
      </c>
      <c r="S234" s="277">
        <f>IF(S$66=0,0,S$66/CHI!S$11*1000)</f>
        <v>11.653333365379785</v>
      </c>
      <c r="T234" s="277">
        <f>IF(T$66=0,0,T$66/CHI!T$11*1000)</f>
        <v>12.557341841523575</v>
      </c>
      <c r="U234" s="277">
        <f>IF(U$66=0,0,U$66/CHI!U$11*1000)</f>
        <v>12.626176435846512</v>
      </c>
      <c r="V234" s="277">
        <f>IF(V$66=0,0,V$66/CHI!V$11*1000)</f>
        <v>11.044439482708867</v>
      </c>
      <c r="W234" s="277">
        <f>IF(W$66=0,0,W$66/CHI!W$11*1000)</f>
        <v>12.124203848525001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421.49865655514685</v>
      </c>
      <c r="C235" s="278">
        <f>IF(C$72=0,0,C$72/CHI!C$11*1000)</f>
        <v>334.71606784734888</v>
      </c>
      <c r="D235" s="278">
        <f>IF(D$72=0,0,D$72/CHI!D$11*1000)</f>
        <v>386.00026894301584</v>
      </c>
      <c r="E235" s="278">
        <f>IF(E$72=0,0,E$72/CHI!E$11*1000)</f>
        <v>435.59198093511026</v>
      </c>
      <c r="F235" s="278">
        <f>IF(F$72=0,0,F$72/CHI!F$11*1000)</f>
        <v>358.28739809420506</v>
      </c>
      <c r="G235" s="278">
        <f>IF(G$72=0,0,G$72/CHI!G$11*1000)</f>
        <v>422.55651889736782</v>
      </c>
      <c r="H235" s="278">
        <f>IF(H$72=0,0,H$72/CHI!H$11*1000)</f>
        <v>414.313207488106</v>
      </c>
      <c r="I235" s="278">
        <f>IF(I$72=0,0,I$72/CHI!I$11*1000)</f>
        <v>407.94645532417564</v>
      </c>
      <c r="J235" s="278">
        <f>IF(J$72=0,0,J$72/CHI!J$11*1000)</f>
        <v>381.07677014293427</v>
      </c>
      <c r="K235" s="278">
        <f>IF(K$72=0,0,K$72/CHI!K$11*1000)</f>
        <v>463.99812908508363</v>
      </c>
      <c r="L235" s="278">
        <f>IF(L$72=0,0,L$72/CHI!L$11*1000)</f>
        <v>361.26439162953289</v>
      </c>
      <c r="M235" s="278">
        <f>IF(M$72=0,0,M$72/CHI!M$11*1000)</f>
        <v>359.86373786063336</v>
      </c>
      <c r="N235" s="278">
        <f>IF(N$72=0,0,N$72/CHI!N$11*1000)</f>
        <v>366.26427133043273</v>
      </c>
      <c r="O235" s="278">
        <f>IF(O$72=0,0,O$72/CHI!O$11*1000)</f>
        <v>221.37347208104427</v>
      </c>
      <c r="P235" s="278">
        <f>IF(P$72=0,0,P$72/CHI!P$11*1000)</f>
        <v>293.81034032197402</v>
      </c>
      <c r="Q235" s="278">
        <f>IF(Q$72=0,0,Q$72/CHI!Q$11*1000)</f>
        <v>221.49168883555146</v>
      </c>
      <c r="R235" s="278">
        <f>IF(R$72=0,0,R$72/CHI!R$11*1000)</f>
        <v>267.04222637342309</v>
      </c>
      <c r="S235" s="278">
        <f>IF(S$72=0,0,S$72/CHI!S$11*1000)</f>
        <v>301.31914699756913</v>
      </c>
      <c r="T235" s="278">
        <f>IF(T$72=0,0,T$72/CHI!T$11*1000)</f>
        <v>302.1054804795051</v>
      </c>
      <c r="U235" s="278">
        <f>IF(U$72=0,0,U$72/CHI!U$11*1000)</f>
        <v>285.78537312169976</v>
      </c>
      <c r="V235" s="278">
        <f>IF(V$72=0,0,V$72/CHI!V$11*1000)</f>
        <v>220.14466422719036</v>
      </c>
      <c r="W235" s="278">
        <f>IF(W$72=0,0,W$72/CHI!W$11*1000)</f>
        <v>257.96144877692086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43.735184676630141</v>
      </c>
      <c r="C236" s="278">
        <f>IF(C$85=0,0,C$85/CHI!C$11*1000)</f>
        <v>40.046570417599412</v>
      </c>
      <c r="D236" s="278">
        <f>IF(D$85=0,0,D$85/CHI!D$11*1000)</f>
        <v>41.965063225331967</v>
      </c>
      <c r="E236" s="278">
        <f>IF(E$85=0,0,E$85/CHI!E$11*1000)</f>
        <v>48.943531986353392</v>
      </c>
      <c r="F236" s="278">
        <f>IF(F$85=0,0,F$85/CHI!F$11*1000)</f>
        <v>92.143532055656138</v>
      </c>
      <c r="G236" s="278">
        <f>IF(G$85=0,0,G$85/CHI!G$11*1000)</f>
        <v>158.33743447658213</v>
      </c>
      <c r="H236" s="278">
        <f>IF(H$85=0,0,H$85/CHI!H$11*1000)</f>
        <v>156.69544692763316</v>
      </c>
      <c r="I236" s="278">
        <f>IF(I$85=0,0,I$85/CHI!I$11*1000)</f>
        <v>143.14299383509243</v>
      </c>
      <c r="J236" s="278">
        <f>IF(J$85=0,0,J$85/CHI!J$11*1000)</f>
        <v>137.24830144852041</v>
      </c>
      <c r="K236" s="278">
        <f>IF(K$85=0,0,K$85/CHI!K$11*1000)</f>
        <v>171.33543953975746</v>
      </c>
      <c r="L236" s="278">
        <f>IF(L$85=0,0,L$85/CHI!L$11*1000)</f>
        <v>129.5957047261744</v>
      </c>
      <c r="M236" s="278">
        <f>IF(M$85=0,0,M$85/CHI!M$11*1000)</f>
        <v>122.51184100419356</v>
      </c>
      <c r="N236" s="278">
        <f>IF(N$85=0,0,N$85/CHI!N$11*1000)</f>
        <v>131.86295013437837</v>
      </c>
      <c r="O236" s="278">
        <f>IF(O$85=0,0,O$85/CHI!O$11*1000)</f>
        <v>74.017186044599697</v>
      </c>
      <c r="P236" s="278">
        <f>IF(P$85=0,0,P$85/CHI!P$11*1000)</f>
        <v>96.976396472439973</v>
      </c>
      <c r="Q236" s="278">
        <f>IF(Q$85=0,0,Q$85/CHI!Q$11*1000)</f>
        <v>78.138962625649114</v>
      </c>
      <c r="R236" s="278">
        <f>IF(R$85=0,0,R$85/CHI!R$11*1000)</f>
        <v>90.724283313556256</v>
      </c>
      <c r="S236" s="278">
        <f>IF(S$85=0,0,S$85/CHI!S$11*1000)</f>
        <v>87.125378637124939</v>
      </c>
      <c r="T236" s="278">
        <f>IF(T$85=0,0,T$85/CHI!T$11*1000)</f>
        <v>91.829214407239988</v>
      </c>
      <c r="U236" s="278">
        <f>IF(U$85=0,0,U$85/CHI!U$11*1000)</f>
        <v>91.644505503725114</v>
      </c>
      <c r="V236" s="278">
        <f>IF(V$85=0,0,V$85/CHI!V$11*1000)</f>
        <v>79.519529605942409</v>
      </c>
      <c r="W236" s="278">
        <f>IF(W$85=0,0,W$85/CHI!W$11*1000)</f>
        <v>86.365082122302056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17.558643882546935</v>
      </c>
      <c r="C237" s="278">
        <f>IF(C$93=0,0,C$93/CHI!C$11*1000)</f>
        <v>15.033427055296274</v>
      </c>
      <c r="D237" s="278">
        <f>IF(D$93=0,0,D$93/CHI!D$11*1000)</f>
        <v>16.571377232936001</v>
      </c>
      <c r="E237" s="278">
        <f>IF(E$93=0,0,E$93/CHI!E$11*1000)</f>
        <v>18.859573387010443</v>
      </c>
      <c r="F237" s="278">
        <f>IF(F$93=0,0,F$93/CHI!F$11*1000)</f>
        <v>21.425161208760155</v>
      </c>
      <c r="G237" s="278">
        <f>IF(G$93=0,0,G$93/CHI!G$11*1000)</f>
        <v>32.701376077940708</v>
      </c>
      <c r="H237" s="278">
        <f>IF(H$93=0,0,H$93/CHI!H$11*1000)</f>
        <v>32.207572695240756</v>
      </c>
      <c r="I237" s="278">
        <f>IF(I$93=0,0,I$93/CHI!I$11*1000)</f>
        <v>29.828740099554828</v>
      </c>
      <c r="J237" s="278">
        <f>IF(J$93=0,0,J$93/CHI!J$11*1000)</f>
        <v>28.451503389940012</v>
      </c>
      <c r="K237" s="278">
        <f>IF(K$93=0,0,K$93/CHI!K$11*1000)</f>
        <v>35.628532351306347</v>
      </c>
      <c r="L237" s="278">
        <f>IF(L$93=0,0,L$93/CHI!L$11*1000)</f>
        <v>27.00980837902388</v>
      </c>
      <c r="M237" s="278">
        <f>IF(M$93=0,0,M$93/CHI!M$11*1000)</f>
        <v>25.837956919128306</v>
      </c>
      <c r="N237" s="278">
        <f>IF(N$93=0,0,N$93/CHI!N$11*1000)</f>
        <v>27.514197656283095</v>
      </c>
      <c r="O237" s="278">
        <f>IF(O$93=0,0,O$93/CHI!O$11*1000)</f>
        <v>15.643359855205773</v>
      </c>
      <c r="P237" s="278">
        <f>IF(P$93=0,0,P$93/CHI!P$11*1000)</f>
        <v>20.610926094429725</v>
      </c>
      <c r="Q237" s="278">
        <f>IF(Q$93=0,0,Q$93/CHI!Q$11*1000)</f>
        <v>16.331634542371031</v>
      </c>
      <c r="R237" s="278">
        <f>IF(R$93=0,0,R$93/CHI!R$11*1000)</f>
        <v>19.055732512711515</v>
      </c>
      <c r="S237" s="278">
        <f>IF(S$93=0,0,S$93/CHI!S$11*1000)</f>
        <v>19.10731090761719</v>
      </c>
      <c r="T237" s="278">
        <f>IF(T$93=0,0,T$93/CHI!T$11*1000)</f>
        <v>19.877260601367826</v>
      </c>
      <c r="U237" s="278">
        <f>IF(U$93=0,0,U$93/CHI!U$11*1000)</f>
        <v>19.579204417756312</v>
      </c>
      <c r="V237" s="278">
        <f>IF(V$93=0,0,V$93/CHI!V$11*1000)</f>
        <v>16.454420749159649</v>
      </c>
      <c r="W237" s="278">
        <f>IF(W$93=0,0,W$93/CHI!W$11*1000)</f>
        <v>18.186825471677064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7.6652416992406627</v>
      </c>
      <c r="C238" s="279">
        <f>IF(C$107=0,0,C$107/CHI!C$11*1000)</f>
        <v>7.1008140483285507</v>
      </c>
      <c r="D238" s="279">
        <f>IF(D$107=0,0,D$107/CHI!D$11*1000)</f>
        <v>7.5306392784031324</v>
      </c>
      <c r="E238" s="279">
        <f>IF(E$107=0,0,E$107/CHI!E$11*1000)</f>
        <v>8.663039186326376</v>
      </c>
      <c r="F238" s="279">
        <f>IF(F$107=0,0,F$107/CHI!F$11*1000)</f>
        <v>9.7651912145160793</v>
      </c>
      <c r="G238" s="279">
        <f>IF(G$107=0,0,G$107/CHI!G$11*1000)</f>
        <v>8.9821627724974196</v>
      </c>
      <c r="H238" s="279">
        <f>IF(H$107=0,0,H$107/CHI!H$11*1000)</f>
        <v>9.5660523844412353</v>
      </c>
      <c r="I238" s="279">
        <f>IF(I$107=0,0,I$107/CHI!I$11*1000)</f>
        <v>9.9150950441428325</v>
      </c>
      <c r="J238" s="279">
        <f>IF(J$107=0,0,J$107/CHI!J$11*1000)</f>
        <v>9.0563343561398764</v>
      </c>
      <c r="K238" s="279">
        <f>IF(K$107=0,0,K$107/CHI!K$11*1000)</f>
        <v>8.378419408565005</v>
      </c>
      <c r="L238" s="279">
        <f>IF(L$107=0,0,L$107/CHI!L$11*1000)</f>
        <v>6.9754083732308221</v>
      </c>
      <c r="M238" s="279">
        <f>IF(M$107=0,0,M$107/CHI!M$11*1000)</f>
        <v>6.9394276129015688</v>
      </c>
      <c r="N238" s="279">
        <f>IF(N$107=0,0,N$107/CHI!N$11*1000)</f>
        <v>6.8101181903542676</v>
      </c>
      <c r="O238" s="279">
        <f>IF(O$107=0,0,O$107/CHI!O$11*1000)</f>
        <v>4.3966617710076958</v>
      </c>
      <c r="P238" s="279">
        <f>IF(P$107=0,0,P$107/CHI!P$11*1000)</f>
        <v>5.2626383510906054</v>
      </c>
      <c r="Q238" s="279">
        <f>IF(Q$107=0,0,Q$107/CHI!Q$11*1000)</f>
        <v>4.389877780931327</v>
      </c>
      <c r="R238" s="279">
        <f>IF(R$107=0,0,R$107/CHI!R$11*1000)</f>
        <v>6.0348636582912203</v>
      </c>
      <c r="S238" s="279">
        <f>IF(S$107=0,0,S$107/CHI!S$11*1000)</f>
        <v>5.5378341394505863</v>
      </c>
      <c r="T238" s="279">
        <f>IF(T$107=0,0,T$107/CHI!T$11*1000)</f>
        <v>5.5118628854909995</v>
      </c>
      <c r="U238" s="279">
        <f>IF(U$107=0,0,U$107/CHI!U$11*1000)</f>
        <v>5.2263680107192503</v>
      </c>
      <c r="V238" s="279">
        <f>IF(V$107=0,0,V$107/CHI!V$11*1000)</f>
        <v>5.9529351508957289</v>
      </c>
      <c r="W238" s="279">
        <f>IF(W$107=0,0,W$107/CHI!W$11*1000)</f>
        <v>5.7243901567438851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0</v>
      </c>
      <c r="C240" s="322">
        <f t="shared" si="58"/>
        <v>0</v>
      </c>
      <c r="D240" s="322">
        <f t="shared" si="58"/>
        <v>0</v>
      </c>
      <c r="E240" s="322">
        <f t="shared" si="58"/>
        <v>0</v>
      </c>
      <c r="F240" s="322">
        <f t="shared" si="58"/>
        <v>0</v>
      </c>
      <c r="G240" s="322">
        <f t="shared" si="58"/>
        <v>0</v>
      </c>
      <c r="H240" s="322">
        <f t="shared" si="58"/>
        <v>0</v>
      </c>
      <c r="I240" s="322">
        <f t="shared" si="58"/>
        <v>0</v>
      </c>
      <c r="J240" s="322">
        <f t="shared" si="58"/>
        <v>0</v>
      </c>
      <c r="K240" s="322">
        <f t="shared" si="58"/>
        <v>0</v>
      </c>
      <c r="L240" s="322">
        <f t="shared" si="58"/>
        <v>0</v>
      </c>
      <c r="M240" s="322">
        <f t="shared" si="58"/>
        <v>0</v>
      </c>
      <c r="N240" s="322">
        <f t="shared" si="58"/>
        <v>0</v>
      </c>
      <c r="O240" s="322">
        <f t="shared" si="58"/>
        <v>0</v>
      </c>
      <c r="P240" s="322">
        <f t="shared" si="58"/>
        <v>0</v>
      </c>
      <c r="Q240" s="322">
        <f t="shared" si="58"/>
        <v>0</v>
      </c>
      <c r="R240" s="322">
        <f t="shared" si="58"/>
        <v>0</v>
      </c>
      <c r="S240" s="322">
        <f t="shared" si="58"/>
        <v>0</v>
      </c>
      <c r="T240" s="322">
        <f t="shared" si="58"/>
        <v>0</v>
      </c>
      <c r="U240" s="322">
        <f t="shared" si="58"/>
        <v>0</v>
      </c>
      <c r="V240" s="322">
        <f t="shared" si="58"/>
        <v>0</v>
      </c>
      <c r="W240" s="322">
        <f t="shared" si="58"/>
        <v>0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</v>
      </c>
      <c r="C241" s="275">
        <f>IF(C$111=0,0,C$111/CHI!C$12*1000)</f>
        <v>0</v>
      </c>
      <c r="D241" s="275">
        <f>IF(D$111=0,0,D$111/CHI!D$12*1000)</f>
        <v>0</v>
      </c>
      <c r="E241" s="275">
        <f>IF(E$111=0,0,E$111/CHI!E$12*1000)</f>
        <v>0</v>
      </c>
      <c r="F241" s="275">
        <f>IF(F$111=0,0,F$111/CHI!F$12*1000)</f>
        <v>0</v>
      </c>
      <c r="G241" s="275">
        <f>IF(G$111=0,0,G$111/CHI!G$12*1000)</f>
        <v>0</v>
      </c>
      <c r="H241" s="275">
        <f>IF(H$111=0,0,H$111/CHI!H$12*1000)</f>
        <v>0</v>
      </c>
      <c r="I241" s="275">
        <f>IF(I$111=0,0,I$111/CHI!I$12*1000)</f>
        <v>0</v>
      </c>
      <c r="J241" s="275">
        <f>IF(J$111=0,0,J$111/CHI!J$12*1000)</f>
        <v>0</v>
      </c>
      <c r="K241" s="275">
        <f>IF(K$111=0,0,K$111/CHI!K$12*1000)</f>
        <v>0</v>
      </c>
      <c r="L241" s="275">
        <f>IF(L$111=0,0,L$111/CHI!L$12*1000)</f>
        <v>0</v>
      </c>
      <c r="M241" s="275">
        <f>IF(M$111=0,0,M$111/CHI!M$12*1000)</f>
        <v>0</v>
      </c>
      <c r="N241" s="275">
        <f>IF(N$111=0,0,N$111/CHI!N$12*1000)</f>
        <v>0</v>
      </c>
      <c r="O241" s="275">
        <f>IF(O$111=0,0,O$111/CHI!O$12*1000)</f>
        <v>0</v>
      </c>
      <c r="P241" s="275">
        <f>IF(P$111=0,0,P$111/CHI!P$12*1000)</f>
        <v>0</v>
      </c>
      <c r="Q241" s="275">
        <f>IF(Q$111=0,0,Q$111/CHI!Q$12*1000)</f>
        <v>0</v>
      </c>
      <c r="R241" s="275">
        <f>IF(R$111=0,0,R$111/CHI!R$12*1000)</f>
        <v>0</v>
      </c>
      <c r="S241" s="275">
        <f>IF(S$111=0,0,S$111/CHI!S$12*1000)</f>
        <v>0</v>
      </c>
      <c r="T241" s="275">
        <f>IF(T$111=0,0,T$111/CHI!T$12*1000)</f>
        <v>0</v>
      </c>
      <c r="U241" s="275">
        <f>IF(U$111=0,0,U$111/CHI!U$12*1000)</f>
        <v>0</v>
      </c>
      <c r="V241" s="275">
        <f>IF(V$111=0,0,V$111/CHI!V$12*1000)</f>
        <v>0</v>
      </c>
      <c r="W241" s="275">
        <f>IF(W$111=0,0,W$111/CHI!W$12*1000)</f>
        <v>0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0</v>
      </c>
      <c r="C242" s="276">
        <f>IF(C$112=0,0,C$112/CHI!C$12*1000)</f>
        <v>0</v>
      </c>
      <c r="D242" s="276">
        <f>IF(D$112=0,0,D$112/CHI!D$12*1000)</f>
        <v>0</v>
      </c>
      <c r="E242" s="276">
        <f>IF(E$112=0,0,E$112/CHI!E$12*1000)</f>
        <v>0</v>
      </c>
      <c r="F242" s="276">
        <f>IF(F$112=0,0,F$112/CHI!F$12*1000)</f>
        <v>0</v>
      </c>
      <c r="G242" s="276">
        <f>IF(G$112=0,0,G$112/CHI!G$12*1000)</f>
        <v>0</v>
      </c>
      <c r="H242" s="276">
        <f>IF(H$112=0,0,H$112/CHI!H$12*1000)</f>
        <v>0</v>
      </c>
      <c r="I242" s="276">
        <f>IF(I$112=0,0,I$112/CHI!I$12*1000)</f>
        <v>0</v>
      </c>
      <c r="J242" s="276">
        <f>IF(J$112=0,0,J$112/CHI!J$12*1000)</f>
        <v>0</v>
      </c>
      <c r="K242" s="276">
        <f>IF(K$112=0,0,K$112/CHI!K$12*1000)</f>
        <v>0</v>
      </c>
      <c r="L242" s="276">
        <f>IF(L$112=0,0,L$112/CHI!L$12*1000)</f>
        <v>0</v>
      </c>
      <c r="M242" s="276">
        <f>IF(M$112=0,0,M$112/CHI!M$12*1000)</f>
        <v>0</v>
      </c>
      <c r="N242" s="276">
        <f>IF(N$112=0,0,N$112/CHI!N$12*1000)</f>
        <v>0</v>
      </c>
      <c r="O242" s="276">
        <f>IF(O$112=0,0,O$112/CHI!O$12*1000)</f>
        <v>0</v>
      </c>
      <c r="P242" s="276">
        <f>IF(P$112=0,0,P$112/CHI!P$12*1000)</f>
        <v>0</v>
      </c>
      <c r="Q242" s="276">
        <f>IF(Q$112=0,0,Q$112/CHI!Q$12*1000)</f>
        <v>0</v>
      </c>
      <c r="R242" s="276">
        <f>IF(R$112=0,0,R$112/CHI!R$12*1000)</f>
        <v>0</v>
      </c>
      <c r="S242" s="276">
        <f>IF(S$112=0,0,S$112/CHI!S$12*1000)</f>
        <v>0</v>
      </c>
      <c r="T242" s="276">
        <f>IF(T$112=0,0,T$112/CHI!T$12*1000)</f>
        <v>0</v>
      </c>
      <c r="U242" s="276">
        <f>IF(U$112=0,0,U$112/CHI!U$12*1000)</f>
        <v>0</v>
      </c>
      <c r="V242" s="276">
        <f>IF(V$112=0,0,V$112/CHI!V$12*1000)</f>
        <v>0</v>
      </c>
      <c r="W242" s="276">
        <f>IF(W$112=0,0,W$112/CHI!W$12*1000)</f>
        <v>0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0</v>
      </c>
      <c r="C243" s="276">
        <f>IF(C$113=0,0,C$113/CHI!C$12*1000)</f>
        <v>0</v>
      </c>
      <c r="D243" s="276">
        <f>IF(D$113=0,0,D$113/CHI!D$12*1000)</f>
        <v>0</v>
      </c>
      <c r="E243" s="276">
        <f>IF(E$113=0,0,E$113/CHI!E$12*1000)</f>
        <v>0</v>
      </c>
      <c r="F243" s="276">
        <f>IF(F$113=0,0,F$113/CHI!F$12*1000)</f>
        <v>0</v>
      </c>
      <c r="G243" s="276">
        <f>IF(G$113=0,0,G$113/CHI!G$12*1000)</f>
        <v>0</v>
      </c>
      <c r="H243" s="276">
        <f>IF(H$113=0,0,H$113/CHI!H$12*1000)</f>
        <v>0</v>
      </c>
      <c r="I243" s="276">
        <f>IF(I$113=0,0,I$113/CHI!I$12*1000)</f>
        <v>0</v>
      </c>
      <c r="J243" s="276">
        <f>IF(J$113=0,0,J$113/CHI!J$12*1000)</f>
        <v>0</v>
      </c>
      <c r="K243" s="276">
        <f>IF(K$113=0,0,K$113/CHI!K$12*1000)</f>
        <v>0</v>
      </c>
      <c r="L243" s="276">
        <f>IF(L$113=0,0,L$113/CHI!L$12*1000)</f>
        <v>0</v>
      </c>
      <c r="M243" s="276">
        <f>IF(M$113=0,0,M$113/CHI!M$12*1000)</f>
        <v>0</v>
      </c>
      <c r="N243" s="276">
        <f>IF(N$113=0,0,N$113/CHI!N$12*1000)</f>
        <v>0</v>
      </c>
      <c r="O243" s="276">
        <f>IF(O$113=0,0,O$113/CHI!O$12*1000)</f>
        <v>0</v>
      </c>
      <c r="P243" s="276">
        <f>IF(P$113=0,0,P$113/CHI!P$12*1000)</f>
        <v>0</v>
      </c>
      <c r="Q243" s="276">
        <f>IF(Q$113=0,0,Q$113/CHI!Q$12*1000)</f>
        <v>0</v>
      </c>
      <c r="R243" s="276">
        <f>IF(R$113=0,0,R$113/CHI!R$12*1000)</f>
        <v>0</v>
      </c>
      <c r="S243" s="276">
        <f>IF(S$113=0,0,S$113/CHI!S$12*1000)</f>
        <v>0</v>
      </c>
      <c r="T243" s="276">
        <f>IF(T$113=0,0,T$113/CHI!T$12*1000)</f>
        <v>0</v>
      </c>
      <c r="U243" s="276">
        <f>IF(U$113=0,0,U$113/CHI!U$12*1000)</f>
        <v>0</v>
      </c>
      <c r="V243" s="276">
        <f>IF(V$113=0,0,V$113/CHI!V$12*1000)</f>
        <v>0</v>
      </c>
      <c r="W243" s="276">
        <f>IF(W$113=0,0,W$113/CHI!W$12*1000)</f>
        <v>0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0</v>
      </c>
      <c r="C244" s="276">
        <f>IF(C$114=0,0,C$114/CHI!C$12*1000)</f>
        <v>0</v>
      </c>
      <c r="D244" s="276">
        <f>IF(D$114=0,0,D$114/CHI!D$12*1000)</f>
        <v>0</v>
      </c>
      <c r="E244" s="276">
        <f>IF(E$114=0,0,E$114/CHI!E$12*1000)</f>
        <v>0</v>
      </c>
      <c r="F244" s="276">
        <f>IF(F$114=0,0,F$114/CHI!F$12*1000)</f>
        <v>0</v>
      </c>
      <c r="G244" s="276">
        <f>IF(G$114=0,0,G$114/CHI!G$12*1000)</f>
        <v>0</v>
      </c>
      <c r="H244" s="276">
        <f>IF(H$114=0,0,H$114/CHI!H$12*1000)</f>
        <v>0</v>
      </c>
      <c r="I244" s="276">
        <f>IF(I$114=0,0,I$114/CHI!I$12*1000)</f>
        <v>0</v>
      </c>
      <c r="J244" s="276">
        <f>IF(J$114=0,0,J$114/CHI!J$12*1000)</f>
        <v>0</v>
      </c>
      <c r="K244" s="276">
        <f>IF(K$114=0,0,K$114/CHI!K$12*1000)</f>
        <v>0</v>
      </c>
      <c r="L244" s="276">
        <f>IF(L$114=0,0,L$114/CHI!L$12*1000)</f>
        <v>0</v>
      </c>
      <c r="M244" s="276">
        <f>IF(M$114=0,0,M$114/CHI!M$12*1000)</f>
        <v>0</v>
      </c>
      <c r="N244" s="276">
        <f>IF(N$114=0,0,N$114/CHI!N$12*1000)</f>
        <v>0</v>
      </c>
      <c r="O244" s="276">
        <f>IF(O$114=0,0,O$114/CHI!O$12*1000)</f>
        <v>0</v>
      </c>
      <c r="P244" s="276">
        <f>IF(P$114=0,0,P$114/CHI!P$12*1000)</f>
        <v>0</v>
      </c>
      <c r="Q244" s="276">
        <f>IF(Q$114=0,0,Q$114/CHI!Q$12*1000)</f>
        <v>0</v>
      </c>
      <c r="R244" s="276">
        <f>IF(R$114=0,0,R$114/CHI!R$12*1000)</f>
        <v>0</v>
      </c>
      <c r="S244" s="276">
        <f>IF(S$114=0,0,S$114/CHI!S$12*1000)</f>
        <v>0</v>
      </c>
      <c r="T244" s="276">
        <f>IF(T$114=0,0,T$114/CHI!T$12*1000)</f>
        <v>0</v>
      </c>
      <c r="U244" s="276">
        <f>IF(U$114=0,0,U$114/CHI!U$12*1000)</f>
        <v>0</v>
      </c>
      <c r="V244" s="276">
        <f>IF(V$114=0,0,V$114/CHI!V$12*1000)</f>
        <v>0</v>
      </c>
      <c r="W244" s="276">
        <f>IF(W$114=0,0,W$114/CHI!W$12*1000)</f>
        <v>0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0</v>
      </c>
      <c r="C245" s="277">
        <f>IF(C$115=0,0,C$115/CHI!C$12*1000)</f>
        <v>0</v>
      </c>
      <c r="D245" s="277">
        <f>IF(D$115=0,0,D$115/CHI!D$12*1000)</f>
        <v>0</v>
      </c>
      <c r="E245" s="277">
        <f>IF(E$115=0,0,E$115/CHI!E$12*1000)</f>
        <v>0</v>
      </c>
      <c r="F245" s="277">
        <f>IF(F$115=0,0,F$115/CHI!F$12*1000)</f>
        <v>0</v>
      </c>
      <c r="G245" s="277">
        <f>IF(G$115=0,0,G$115/CHI!G$12*1000)</f>
        <v>0</v>
      </c>
      <c r="H245" s="277">
        <f>IF(H$115=0,0,H$115/CHI!H$12*1000)</f>
        <v>0</v>
      </c>
      <c r="I245" s="277">
        <f>IF(I$115=0,0,I$115/CHI!I$12*1000)</f>
        <v>0</v>
      </c>
      <c r="J245" s="277">
        <f>IF(J$115=0,0,J$115/CHI!J$12*1000)</f>
        <v>0</v>
      </c>
      <c r="K245" s="277">
        <f>IF(K$115=0,0,K$115/CHI!K$12*1000)</f>
        <v>0</v>
      </c>
      <c r="L245" s="277">
        <f>IF(L$115=0,0,L$115/CHI!L$12*1000)</f>
        <v>0</v>
      </c>
      <c r="M245" s="277">
        <f>IF(M$115=0,0,M$115/CHI!M$12*1000)</f>
        <v>0</v>
      </c>
      <c r="N245" s="277">
        <f>IF(N$115=0,0,N$115/CHI!N$12*1000)</f>
        <v>0</v>
      </c>
      <c r="O245" s="277">
        <f>IF(O$115=0,0,O$115/CHI!O$12*1000)</f>
        <v>0</v>
      </c>
      <c r="P245" s="277">
        <f>IF(P$115=0,0,P$115/CHI!P$12*1000)</f>
        <v>0</v>
      </c>
      <c r="Q245" s="277">
        <f>IF(Q$115=0,0,Q$115/CHI!Q$12*1000)</f>
        <v>0</v>
      </c>
      <c r="R245" s="277">
        <f>IF(R$115=0,0,R$115/CHI!R$12*1000)</f>
        <v>0</v>
      </c>
      <c r="S245" s="277">
        <f>IF(S$115=0,0,S$115/CHI!S$12*1000)</f>
        <v>0</v>
      </c>
      <c r="T245" s="277">
        <f>IF(T$115=0,0,T$115/CHI!T$12*1000)</f>
        <v>0</v>
      </c>
      <c r="U245" s="277">
        <f>IF(U$115=0,0,U$115/CHI!U$12*1000)</f>
        <v>0</v>
      </c>
      <c r="V245" s="277">
        <f>IF(V$115=0,0,V$115/CHI!V$12*1000)</f>
        <v>0</v>
      </c>
      <c r="W245" s="277">
        <f>IF(W$115=0,0,W$115/CHI!W$12*1000)</f>
        <v>0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0</v>
      </c>
      <c r="C246" s="278">
        <f>IF(C$121=0,0,C$121/CHI!C$12*1000)</f>
        <v>0</v>
      </c>
      <c r="D246" s="278">
        <f>IF(D$121=0,0,D$121/CHI!D$12*1000)</f>
        <v>0</v>
      </c>
      <c r="E246" s="278">
        <f>IF(E$121=0,0,E$121/CHI!E$12*1000)</f>
        <v>0</v>
      </c>
      <c r="F246" s="278">
        <f>IF(F$121=0,0,F$121/CHI!F$12*1000)</f>
        <v>0</v>
      </c>
      <c r="G246" s="278">
        <f>IF(G$121=0,0,G$121/CHI!G$12*1000)</f>
        <v>0</v>
      </c>
      <c r="H246" s="278">
        <f>IF(H$121=0,0,H$121/CHI!H$12*1000)</f>
        <v>0</v>
      </c>
      <c r="I246" s="278">
        <f>IF(I$121=0,0,I$121/CHI!I$12*1000)</f>
        <v>0</v>
      </c>
      <c r="J246" s="278">
        <f>IF(J$121=0,0,J$121/CHI!J$12*1000)</f>
        <v>0</v>
      </c>
      <c r="K246" s="278">
        <f>IF(K$121=0,0,K$121/CHI!K$12*1000)</f>
        <v>0</v>
      </c>
      <c r="L246" s="278">
        <f>IF(L$121=0,0,L$121/CHI!L$12*1000)</f>
        <v>0</v>
      </c>
      <c r="M246" s="278">
        <f>IF(M$121=0,0,M$121/CHI!M$12*1000)</f>
        <v>0</v>
      </c>
      <c r="N246" s="278">
        <f>IF(N$121=0,0,N$121/CHI!N$12*1000)</f>
        <v>0</v>
      </c>
      <c r="O246" s="278">
        <f>IF(O$121=0,0,O$121/CHI!O$12*1000)</f>
        <v>0</v>
      </c>
      <c r="P246" s="278">
        <f>IF(P$121=0,0,P$121/CHI!P$12*1000)</f>
        <v>0</v>
      </c>
      <c r="Q246" s="278">
        <f>IF(Q$121=0,0,Q$121/CHI!Q$12*1000)</f>
        <v>0</v>
      </c>
      <c r="R246" s="278">
        <f>IF(R$121=0,0,R$121/CHI!R$12*1000)</f>
        <v>0</v>
      </c>
      <c r="S246" s="278">
        <f>IF(S$121=0,0,S$121/CHI!S$12*1000)</f>
        <v>0</v>
      </c>
      <c r="T246" s="278">
        <f>IF(T$121=0,0,T$121/CHI!T$12*1000)</f>
        <v>0</v>
      </c>
      <c r="U246" s="278">
        <f>IF(U$121=0,0,U$121/CHI!U$12*1000)</f>
        <v>0</v>
      </c>
      <c r="V246" s="278">
        <f>IF(V$121=0,0,V$121/CHI!V$12*1000)</f>
        <v>0</v>
      </c>
      <c r="W246" s="278">
        <f>IF(W$121=0,0,W$121/CHI!W$12*1000)</f>
        <v>0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0</v>
      </c>
      <c r="C247" s="278">
        <f>IF(C$134=0,0,C$134/CHI!C$12*1000)</f>
        <v>0</v>
      </c>
      <c r="D247" s="278">
        <f>IF(D$134=0,0,D$134/CHI!D$12*1000)</f>
        <v>0</v>
      </c>
      <c r="E247" s="278">
        <f>IF(E$134=0,0,E$134/CHI!E$12*1000)</f>
        <v>0</v>
      </c>
      <c r="F247" s="278">
        <f>IF(F$134=0,0,F$134/CHI!F$12*1000)</f>
        <v>0</v>
      </c>
      <c r="G247" s="278">
        <f>IF(G$134=0,0,G$134/CHI!G$12*1000)</f>
        <v>0</v>
      </c>
      <c r="H247" s="278">
        <f>IF(H$134=0,0,H$134/CHI!H$12*1000)</f>
        <v>0</v>
      </c>
      <c r="I247" s="278">
        <f>IF(I$134=0,0,I$134/CHI!I$12*1000)</f>
        <v>0</v>
      </c>
      <c r="J247" s="278">
        <f>IF(J$134=0,0,J$134/CHI!J$12*1000)</f>
        <v>0</v>
      </c>
      <c r="K247" s="278">
        <f>IF(K$134=0,0,K$134/CHI!K$12*1000)</f>
        <v>0</v>
      </c>
      <c r="L247" s="278">
        <f>IF(L$134=0,0,L$134/CHI!L$12*1000)</f>
        <v>0</v>
      </c>
      <c r="M247" s="278">
        <f>IF(M$134=0,0,M$134/CHI!M$12*1000)</f>
        <v>0</v>
      </c>
      <c r="N247" s="278">
        <f>IF(N$134=0,0,N$134/CHI!N$12*1000)</f>
        <v>0</v>
      </c>
      <c r="O247" s="278">
        <f>IF(O$134=0,0,O$134/CHI!O$12*1000)</f>
        <v>0</v>
      </c>
      <c r="P247" s="278">
        <f>IF(P$134=0,0,P$134/CHI!P$12*1000)</f>
        <v>0</v>
      </c>
      <c r="Q247" s="278">
        <f>IF(Q$134=0,0,Q$134/CHI!Q$12*1000)</f>
        <v>0</v>
      </c>
      <c r="R247" s="278">
        <f>IF(R$134=0,0,R$134/CHI!R$12*1000)</f>
        <v>0</v>
      </c>
      <c r="S247" s="278">
        <f>IF(S$134=0,0,S$134/CHI!S$12*1000)</f>
        <v>0</v>
      </c>
      <c r="T247" s="278">
        <f>IF(T$134=0,0,T$134/CHI!T$12*1000)</f>
        <v>0</v>
      </c>
      <c r="U247" s="278">
        <f>IF(U$134=0,0,U$134/CHI!U$12*1000)</f>
        <v>0</v>
      </c>
      <c r="V247" s="278">
        <f>IF(V$134=0,0,V$134/CHI!V$12*1000)</f>
        <v>0</v>
      </c>
      <c r="W247" s="278">
        <f>IF(W$134=0,0,W$134/CHI!W$12*1000)</f>
        <v>0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0</v>
      </c>
      <c r="C248" s="278">
        <f>IF(C$142=0,0,C$142/CHI!C$12*1000)</f>
        <v>0</v>
      </c>
      <c r="D248" s="278">
        <f>IF(D$142=0,0,D$142/CHI!D$12*1000)</f>
        <v>0</v>
      </c>
      <c r="E248" s="278">
        <f>IF(E$142=0,0,E$142/CHI!E$12*1000)</f>
        <v>0</v>
      </c>
      <c r="F248" s="278">
        <f>IF(F$142=0,0,F$142/CHI!F$12*1000)</f>
        <v>0</v>
      </c>
      <c r="G248" s="278">
        <f>IF(G$142=0,0,G$142/CHI!G$12*1000)</f>
        <v>0</v>
      </c>
      <c r="H248" s="278">
        <f>IF(H$142=0,0,H$142/CHI!H$12*1000)</f>
        <v>0</v>
      </c>
      <c r="I248" s="278">
        <f>IF(I$142=0,0,I$142/CHI!I$12*1000)</f>
        <v>0</v>
      </c>
      <c r="J248" s="278">
        <f>IF(J$142=0,0,J$142/CHI!J$12*1000)</f>
        <v>0</v>
      </c>
      <c r="K248" s="278">
        <f>IF(K$142=0,0,K$142/CHI!K$12*1000)</f>
        <v>0</v>
      </c>
      <c r="L248" s="278">
        <f>IF(L$142=0,0,L$142/CHI!L$12*1000)</f>
        <v>0</v>
      </c>
      <c r="M248" s="278">
        <f>IF(M$142=0,0,M$142/CHI!M$12*1000)</f>
        <v>0</v>
      </c>
      <c r="N248" s="278">
        <f>IF(N$142=0,0,N$142/CHI!N$12*1000)</f>
        <v>0</v>
      </c>
      <c r="O248" s="278">
        <f>IF(O$142=0,0,O$142/CHI!O$12*1000)</f>
        <v>0</v>
      </c>
      <c r="P248" s="278">
        <f>IF(P$142=0,0,P$142/CHI!P$12*1000)</f>
        <v>0</v>
      </c>
      <c r="Q248" s="278">
        <f>IF(Q$142=0,0,Q$142/CHI!Q$12*1000)</f>
        <v>0</v>
      </c>
      <c r="R248" s="278">
        <f>IF(R$142=0,0,R$142/CHI!R$12*1000)</f>
        <v>0</v>
      </c>
      <c r="S248" s="278">
        <f>IF(S$142=0,0,S$142/CHI!S$12*1000)</f>
        <v>0</v>
      </c>
      <c r="T248" s="278">
        <f>IF(T$142=0,0,T$142/CHI!T$12*1000)</f>
        <v>0</v>
      </c>
      <c r="U248" s="278">
        <f>IF(U$142=0,0,U$142/CHI!U$12*1000)</f>
        <v>0</v>
      </c>
      <c r="V248" s="278">
        <f>IF(V$142=0,0,V$142/CHI!V$12*1000)</f>
        <v>0</v>
      </c>
      <c r="W248" s="278">
        <f>IF(W$142=0,0,W$142/CHI!W$12*1000)</f>
        <v>0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0</v>
      </c>
      <c r="C249" s="279">
        <f>IF(C$156=0,0,C$156/CHI!C$12*1000)</f>
        <v>0</v>
      </c>
      <c r="D249" s="279">
        <f>IF(D$156=0,0,D$156/CHI!D$12*1000)</f>
        <v>0</v>
      </c>
      <c r="E249" s="279">
        <f>IF(E$156=0,0,E$156/CHI!E$12*1000)</f>
        <v>0</v>
      </c>
      <c r="F249" s="279">
        <f>IF(F$156=0,0,F$156/CHI!F$12*1000)</f>
        <v>0</v>
      </c>
      <c r="G249" s="279">
        <f>IF(G$156=0,0,G$156/CHI!G$12*1000)</f>
        <v>0</v>
      </c>
      <c r="H249" s="279">
        <f>IF(H$156=0,0,H$156/CHI!H$12*1000)</f>
        <v>0</v>
      </c>
      <c r="I249" s="279">
        <f>IF(I$156=0,0,I$156/CHI!I$12*1000)</f>
        <v>0</v>
      </c>
      <c r="J249" s="279">
        <f>IF(J$156=0,0,J$156/CHI!J$12*1000)</f>
        <v>0</v>
      </c>
      <c r="K249" s="279">
        <f>IF(K$156=0,0,K$156/CHI!K$12*1000)</f>
        <v>0</v>
      </c>
      <c r="L249" s="279">
        <f>IF(L$156=0,0,L$156/CHI!L$12*1000)</f>
        <v>0</v>
      </c>
      <c r="M249" s="279">
        <f>IF(M$156=0,0,M$156/CHI!M$12*1000)</f>
        <v>0</v>
      </c>
      <c r="N249" s="279">
        <f>IF(N$156=0,0,N$156/CHI!N$12*1000)</f>
        <v>0</v>
      </c>
      <c r="O249" s="279">
        <f>IF(O$156=0,0,O$156/CHI!O$12*1000)</f>
        <v>0</v>
      </c>
      <c r="P249" s="279">
        <f>IF(P$156=0,0,P$156/CHI!P$12*1000)</f>
        <v>0</v>
      </c>
      <c r="Q249" s="279">
        <f>IF(Q$156=0,0,Q$156/CHI!Q$12*1000)</f>
        <v>0</v>
      </c>
      <c r="R249" s="279">
        <f>IF(R$156=0,0,R$156/CHI!R$12*1000)</f>
        <v>0</v>
      </c>
      <c r="S249" s="279">
        <f>IF(S$156=0,0,S$156/CHI!S$12*1000)</f>
        <v>0</v>
      </c>
      <c r="T249" s="279">
        <f>IF(T$156=0,0,T$156/CHI!T$12*1000)</f>
        <v>0</v>
      </c>
      <c r="U249" s="279">
        <f>IF(U$156=0,0,U$156/CHI!U$12*1000)</f>
        <v>0</v>
      </c>
      <c r="V249" s="279">
        <f>IF(V$156=0,0,V$156/CHI!V$12*1000)</f>
        <v>0</v>
      </c>
      <c r="W249" s="279">
        <f>IF(W$156=0,0,W$156/CHI!W$12*1000)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642.77773992539244</v>
      </c>
      <c r="C5" s="225">
        <f t="shared" si="0"/>
        <v>713.34532537461234</v>
      </c>
      <c r="D5" s="225">
        <f t="shared" si="0"/>
        <v>715.73387840139901</v>
      </c>
      <c r="E5" s="225">
        <f t="shared" si="0"/>
        <v>728.02947364418537</v>
      </c>
      <c r="F5" s="225">
        <f t="shared" si="0"/>
        <v>678.63817120705255</v>
      </c>
      <c r="G5" s="225">
        <f t="shared" si="0"/>
        <v>699.10533115159319</v>
      </c>
      <c r="H5" s="225">
        <f t="shared" si="0"/>
        <v>748.34658066746999</v>
      </c>
      <c r="I5" s="225">
        <f t="shared" si="0"/>
        <v>1234.5557871827828</v>
      </c>
      <c r="J5" s="225">
        <f t="shared" si="0"/>
        <v>1092.6426332900114</v>
      </c>
      <c r="K5" s="225">
        <f t="shared" si="0"/>
        <v>724.19577491588689</v>
      </c>
      <c r="L5" s="225">
        <f t="shared" si="0"/>
        <v>706.58738415531445</v>
      </c>
      <c r="M5" s="225">
        <f t="shared" si="0"/>
        <v>1213.1560973725529</v>
      </c>
      <c r="N5" s="225">
        <f t="shared" si="0"/>
        <v>1254.377034163695</v>
      </c>
      <c r="O5" s="225">
        <f t="shared" si="0"/>
        <v>1004.307496812238</v>
      </c>
      <c r="P5" s="225">
        <f t="shared" si="0"/>
        <v>1093.3213740487031</v>
      </c>
      <c r="Q5" s="225">
        <f t="shared" si="0"/>
        <v>1172.22801464241</v>
      </c>
      <c r="R5" s="225">
        <f t="shared" si="0"/>
        <v>1076.9910061902858</v>
      </c>
      <c r="S5" s="225">
        <f t="shared" si="0"/>
        <v>1251.560587453876</v>
      </c>
      <c r="T5" s="225">
        <f t="shared" si="0"/>
        <v>1125.1602601033931</v>
      </c>
      <c r="U5" s="225">
        <f t="shared" si="0"/>
        <v>1230.8072021185994</v>
      </c>
      <c r="V5" s="225">
        <f t="shared" si="0"/>
        <v>1121.9771773994253</v>
      </c>
      <c r="W5" s="225">
        <f t="shared" si="0"/>
        <v>1023.387397018803</v>
      </c>
      <c r="DA5" s="89"/>
    </row>
    <row r="6" spans="1:105" ht="12" customHeight="1" x14ac:dyDescent="0.25">
      <c r="A6" s="55" t="s">
        <v>92</v>
      </c>
      <c r="B6" s="261">
        <v>0.21765231043746039</v>
      </c>
      <c r="C6" s="261">
        <v>0.2237681837690588</v>
      </c>
      <c r="D6" s="261">
        <v>0.2440789566623647</v>
      </c>
      <c r="E6" s="261">
        <v>0.27214883999354911</v>
      </c>
      <c r="F6" s="261">
        <v>0.3436481312999588</v>
      </c>
      <c r="G6" s="261">
        <v>0.36905546225153968</v>
      </c>
      <c r="H6" s="261">
        <v>0.42811652192958288</v>
      </c>
      <c r="I6" s="261">
        <v>0.51089944945298271</v>
      </c>
      <c r="J6" s="261">
        <v>0.48127421622984012</v>
      </c>
      <c r="K6" s="261">
        <v>0.37660704298337738</v>
      </c>
      <c r="L6" s="261">
        <v>0.42710717256425301</v>
      </c>
      <c r="M6" s="261">
        <v>0.48760384339782659</v>
      </c>
      <c r="N6" s="261">
        <v>0.49503024593622141</v>
      </c>
      <c r="O6" s="261">
        <v>0.4621322312051892</v>
      </c>
      <c r="P6" s="261">
        <v>0.4695824985705741</v>
      </c>
      <c r="Q6" s="261">
        <v>0.46619406449705753</v>
      </c>
      <c r="R6" s="261">
        <v>0.49873710295165169</v>
      </c>
      <c r="S6" s="261">
        <v>0.53298476215634905</v>
      </c>
      <c r="T6" s="261">
        <v>0.51708329109512952</v>
      </c>
      <c r="U6" s="261">
        <v>0.5185079544807597</v>
      </c>
      <c r="V6" s="261">
        <v>0.57721574891186367</v>
      </c>
      <c r="W6" s="261">
        <v>0.54201501394157137</v>
      </c>
      <c r="DA6" s="67" t="s">
        <v>1136</v>
      </c>
    </row>
    <row r="7" spans="1:105" ht="12" customHeight="1" x14ac:dyDescent="0.25">
      <c r="A7" s="202" t="s">
        <v>93</v>
      </c>
      <c r="B7" s="226">
        <v>0.45123074860776619</v>
      </c>
      <c r="C7" s="226">
        <v>0.46391000800207599</v>
      </c>
      <c r="D7" s="226">
        <v>0.50601774046321224</v>
      </c>
      <c r="E7" s="226">
        <v>0.56421144602694162</v>
      </c>
      <c r="F7" s="226">
        <v>0.71244179872235336</v>
      </c>
      <c r="G7" s="226">
        <v>0.76511557435269018</v>
      </c>
      <c r="H7" s="226">
        <v>0.88755932934213644</v>
      </c>
      <c r="I7" s="226">
        <v>1.059182604478742</v>
      </c>
      <c r="J7" s="226">
        <v>0.997764390548046</v>
      </c>
      <c r="K7" s="226">
        <v>0.780771302610067</v>
      </c>
      <c r="L7" s="226">
        <v>0.88546677416177011</v>
      </c>
      <c r="M7" s="226">
        <v>1.010886798482417</v>
      </c>
      <c r="N7" s="226">
        <v>1.0262830107722249</v>
      </c>
      <c r="O7" s="226">
        <v>0.9580797567614735</v>
      </c>
      <c r="P7" s="226">
        <v>0.97352544495037374</v>
      </c>
      <c r="Q7" s="226">
        <v>0.96650063717081036</v>
      </c>
      <c r="R7" s="226">
        <v>1.033967964185734</v>
      </c>
      <c r="S7" s="226">
        <v>1.1049692637811259</v>
      </c>
      <c r="T7" s="226">
        <v>1.072002773894126</v>
      </c>
      <c r="U7" s="226">
        <v>1.074956346611639</v>
      </c>
      <c r="V7" s="226">
        <v>1.1966677218642789</v>
      </c>
      <c r="W7" s="226">
        <v>1.123690531958673</v>
      </c>
      <c r="DA7" s="174" t="s">
        <v>1137</v>
      </c>
    </row>
    <row r="8" spans="1:105" ht="12" customHeight="1" x14ac:dyDescent="0.25">
      <c r="A8" s="202" t="s">
        <v>94</v>
      </c>
      <c r="B8" s="226">
        <v>2.6991779630506669</v>
      </c>
      <c r="C8" s="226">
        <v>2.775022921867234</v>
      </c>
      <c r="D8" s="226">
        <v>3.0269035037730738</v>
      </c>
      <c r="E8" s="226">
        <v>3.3750073688809361</v>
      </c>
      <c r="F8" s="226">
        <v>4.2616936212809744</v>
      </c>
      <c r="G8" s="226">
        <v>4.5767782976926572</v>
      </c>
      <c r="H8" s="226">
        <v>5.3092139444219866</v>
      </c>
      <c r="I8" s="226">
        <v>6.3358322846494657</v>
      </c>
      <c r="J8" s="226">
        <v>5.9684400134375366</v>
      </c>
      <c r="K8" s="226">
        <v>4.6704279366815884</v>
      </c>
      <c r="L8" s="226">
        <v>5.2966966706175338</v>
      </c>
      <c r="M8" s="226">
        <v>6.0469358039569077</v>
      </c>
      <c r="N8" s="226">
        <v>6.1390330669544362</v>
      </c>
      <c r="O8" s="226">
        <v>5.7310539547104922</v>
      </c>
      <c r="P8" s="226">
        <v>5.8234471732849418</v>
      </c>
      <c r="Q8" s="226">
        <v>5.7814260867083558</v>
      </c>
      <c r="R8" s="226">
        <v>6.1850030212734088</v>
      </c>
      <c r="S8" s="226">
        <v>6.6097195190013309</v>
      </c>
      <c r="T8" s="226">
        <v>6.4125201408634878</v>
      </c>
      <c r="U8" s="226">
        <v>6.4301878605744749</v>
      </c>
      <c r="V8" s="226">
        <v>7.1582425486650818</v>
      </c>
      <c r="W8" s="226">
        <v>6.7217066445709177</v>
      </c>
      <c r="DA8" s="174" t="s">
        <v>1138</v>
      </c>
    </row>
    <row r="9" spans="1:105" ht="12" customHeight="1" x14ac:dyDescent="0.25">
      <c r="A9" s="202" t="s">
        <v>95</v>
      </c>
      <c r="B9" s="226">
        <v>3.1174202828273749</v>
      </c>
      <c r="C9" s="226">
        <v>3.205017549921886</v>
      </c>
      <c r="D9" s="226">
        <v>3.495927466063971</v>
      </c>
      <c r="E9" s="226">
        <v>3.8979706304914652</v>
      </c>
      <c r="F9" s="226">
        <v>4.9220504598228896</v>
      </c>
      <c r="G9" s="226">
        <v>5.2859580548388641</v>
      </c>
      <c r="H9" s="226">
        <v>6.1318858788787258</v>
      </c>
      <c r="I9" s="226">
        <v>7.3175805164159096</v>
      </c>
      <c r="J9" s="226">
        <v>6.8932601738121839</v>
      </c>
      <c r="K9" s="226">
        <v>5.3941188682642922</v>
      </c>
      <c r="L9" s="226">
        <v>6.1174290317282676</v>
      </c>
      <c r="M9" s="226">
        <v>6.9839190235921684</v>
      </c>
      <c r="N9" s="226">
        <v>7.0902869176664396</v>
      </c>
      <c r="O9" s="226">
        <v>6.619090732424282</v>
      </c>
      <c r="P9" s="226">
        <v>6.7258004409068421</v>
      </c>
      <c r="Q9" s="226">
        <v>6.6772681138822723</v>
      </c>
      <c r="R9" s="226">
        <v>7.1433799963579414</v>
      </c>
      <c r="S9" s="226">
        <v>7.63390705407443</v>
      </c>
      <c r="T9" s="226">
        <v>7.4061512893255816</v>
      </c>
      <c r="U9" s="226">
        <v>7.4265566529334288</v>
      </c>
      <c r="V9" s="226">
        <v>8.2674246811741448</v>
      </c>
      <c r="W9" s="226">
        <v>7.7632467795186919</v>
      </c>
      <c r="DA9" s="174" t="s">
        <v>1139</v>
      </c>
    </row>
    <row r="10" spans="1:105" ht="12" customHeight="1" x14ac:dyDescent="0.25">
      <c r="A10" s="56" t="s">
        <v>96</v>
      </c>
      <c r="B10" s="262">
        <v>1.033505272175921</v>
      </c>
      <c r="C10" s="262">
        <v>1.0617703727853309</v>
      </c>
      <c r="D10" s="262">
        <v>1.159098780677738</v>
      </c>
      <c r="E10" s="262">
        <v>1.282743374075894</v>
      </c>
      <c r="F10" s="262">
        <v>1.8531480353669201</v>
      </c>
      <c r="G10" s="262">
        <v>3.5030695620728012</v>
      </c>
      <c r="H10" s="262">
        <v>3.7753688947441901</v>
      </c>
      <c r="I10" s="262">
        <v>3.956799307000423</v>
      </c>
      <c r="J10" s="262">
        <v>3.9139127383261081</v>
      </c>
      <c r="K10" s="262">
        <v>4.1451809521173244</v>
      </c>
      <c r="L10" s="262">
        <v>4.2473162347345657</v>
      </c>
      <c r="M10" s="262">
        <v>4.5928138547514781</v>
      </c>
      <c r="N10" s="262">
        <v>5.139561332070242</v>
      </c>
      <c r="O10" s="262">
        <v>4.139537793091721</v>
      </c>
      <c r="P10" s="262">
        <v>4.5991723051591524</v>
      </c>
      <c r="Q10" s="262">
        <v>4.4355221241775098</v>
      </c>
      <c r="R10" s="262">
        <v>4.0039611594189806</v>
      </c>
      <c r="S10" s="262">
        <v>4.4148636203651028</v>
      </c>
      <c r="T10" s="262">
        <v>4.6802963983741064</v>
      </c>
      <c r="U10" s="262">
        <v>4.9670615936240088</v>
      </c>
      <c r="V10" s="262">
        <v>4.3032888248184484</v>
      </c>
      <c r="W10" s="262">
        <v>4.6495734506978783</v>
      </c>
      <c r="DA10" s="68" t="s">
        <v>1140</v>
      </c>
    </row>
    <row r="11" spans="1:105" ht="12" customHeight="1" x14ac:dyDescent="0.25">
      <c r="A11" s="37" t="s">
        <v>160</v>
      </c>
      <c r="B11" s="228">
        <v>1.180804620193206E-2</v>
      </c>
      <c r="C11" s="228">
        <v>1.167336104089698E-2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3.1942102826620251E-3</v>
      </c>
      <c r="U11" s="228">
        <v>3.1478099736070579E-3</v>
      </c>
      <c r="V11" s="228">
        <v>5.5926631634454918E-3</v>
      </c>
      <c r="W11" s="228">
        <v>5.9327570932967144E-3</v>
      </c>
      <c r="DA11" s="69" t="s">
        <v>1141</v>
      </c>
    </row>
    <row r="12" spans="1:105" ht="12" customHeight="1" x14ac:dyDescent="0.25">
      <c r="A12" s="37" t="s">
        <v>162</v>
      </c>
      <c r="B12" s="228">
        <v>5.7651002452958088E-2</v>
      </c>
      <c r="C12" s="228">
        <v>5.6235667213269579E-2</v>
      </c>
      <c r="D12" s="228">
        <v>6.6208425259045203E-2</v>
      </c>
      <c r="E12" s="228">
        <v>0.1026219733241487</v>
      </c>
      <c r="F12" s="228">
        <v>1.149857945312714</v>
      </c>
      <c r="G12" s="228">
        <v>3.2686602039442749</v>
      </c>
      <c r="H12" s="228">
        <v>3.4694803029725838</v>
      </c>
      <c r="I12" s="228">
        <v>3.4821365116026648</v>
      </c>
      <c r="J12" s="228">
        <v>3.5080875028262128</v>
      </c>
      <c r="K12" s="228">
        <v>3.9535022031293279</v>
      </c>
      <c r="L12" s="228">
        <v>3.986135123959325</v>
      </c>
      <c r="M12" s="228">
        <v>4.2596653701530034</v>
      </c>
      <c r="N12" s="228">
        <v>4.8582485203033388</v>
      </c>
      <c r="O12" s="228">
        <v>3.7929031131671</v>
      </c>
      <c r="P12" s="228">
        <v>4.2913626337881494</v>
      </c>
      <c r="Q12" s="228">
        <v>4.1271186828386099</v>
      </c>
      <c r="R12" s="228">
        <v>3.5597535729714811</v>
      </c>
      <c r="S12" s="228">
        <v>3.9283719308603948</v>
      </c>
      <c r="T12" s="228">
        <v>4.0510871383656202</v>
      </c>
      <c r="U12" s="228">
        <v>4.3538634944996737</v>
      </c>
      <c r="V12" s="228">
        <v>3.4937672586248598</v>
      </c>
      <c r="W12" s="228">
        <v>3.7097261166970639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0.21349006357223749</v>
      </c>
      <c r="U14" s="228">
        <v>0.24058618275685759</v>
      </c>
      <c r="V14" s="228">
        <v>0.22039489542121099</v>
      </c>
      <c r="W14" s="228">
        <v>0.46551426152860159</v>
      </c>
      <c r="DA14" s="69" t="s">
        <v>1144</v>
      </c>
    </row>
    <row r="15" spans="1:105" ht="12" customHeight="1" x14ac:dyDescent="0.25">
      <c r="A15" s="37" t="s">
        <v>38</v>
      </c>
      <c r="B15" s="228">
        <v>0.9640462235210312</v>
      </c>
      <c r="C15" s="228">
        <v>0.99386134453116415</v>
      </c>
      <c r="D15" s="228">
        <v>1.0928903554186931</v>
      </c>
      <c r="E15" s="228">
        <v>1.1801214007517451</v>
      </c>
      <c r="F15" s="228">
        <v>0.70329009005420617</v>
      </c>
      <c r="G15" s="228">
        <v>0.23440935812852581</v>
      </c>
      <c r="H15" s="228">
        <v>0.30588859177160532</v>
      </c>
      <c r="I15" s="228">
        <v>0.47466279539775819</v>
      </c>
      <c r="J15" s="228">
        <v>0.40582523549989469</v>
      </c>
      <c r="K15" s="228">
        <v>0.19167874898799561</v>
      </c>
      <c r="L15" s="228">
        <v>0.26118111077524031</v>
      </c>
      <c r="M15" s="228">
        <v>0.33314848459847501</v>
      </c>
      <c r="N15" s="228">
        <v>0.28131281176690331</v>
      </c>
      <c r="O15" s="228">
        <v>0.34663467992462049</v>
      </c>
      <c r="P15" s="228">
        <v>0.30780967137100262</v>
      </c>
      <c r="Q15" s="228">
        <v>0.30840344133890019</v>
      </c>
      <c r="R15" s="228">
        <v>0.44420758644749908</v>
      </c>
      <c r="S15" s="228">
        <v>0.48649168950470828</v>
      </c>
      <c r="T15" s="228">
        <v>0.41252498615358651</v>
      </c>
      <c r="U15" s="228">
        <v>0.36946410639387117</v>
      </c>
      <c r="V15" s="228">
        <v>0.58353400760893126</v>
      </c>
      <c r="W15" s="228">
        <v>0.46840031537891702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570.28993981083397</v>
      </c>
      <c r="C16" s="316">
        <f>CHI_fec!C16</f>
        <v>647.50163370593293</v>
      </c>
      <c r="D16" s="316">
        <f>CHI_fec!D16</f>
        <v>638.88650042992265</v>
      </c>
      <c r="E16" s="316">
        <f>CHI_fec!E16</f>
        <v>643.68495270851247</v>
      </c>
      <c r="F16" s="316">
        <f>CHI_fec!F16</f>
        <v>591.1985382631126</v>
      </c>
      <c r="G16" s="316">
        <f>CHI_fec!G16</f>
        <v>574.55339638864996</v>
      </c>
      <c r="H16" s="316">
        <f>CHI_fec!H16</f>
        <v>614.03697334479796</v>
      </c>
      <c r="I16" s="316">
        <f>CHI_fec!I16</f>
        <v>1083.572141014617</v>
      </c>
      <c r="J16" s="316">
        <f>CHI_fec!J16</f>
        <v>946.83525365434218</v>
      </c>
      <c r="K16" s="316">
        <f>CHI_fec!K16</f>
        <v>577.19019776440234</v>
      </c>
      <c r="L16" s="316">
        <f>CHI_fec!L16</f>
        <v>550.76190885640585</v>
      </c>
      <c r="M16" s="316">
        <f>CHI_fec!M16</f>
        <v>1036.741702493551</v>
      </c>
      <c r="N16" s="316">
        <f>CHI_fec!N16</f>
        <v>1067.208856405847</v>
      </c>
      <c r="O16" s="316">
        <f>CHI_fec!O16</f>
        <v>842.10851246775576</v>
      </c>
      <c r="P16" s="316">
        <f>CHI_fec!P16</f>
        <v>912.68753224419595</v>
      </c>
      <c r="Q16" s="316">
        <f>CHI_fec!Q16</f>
        <v>1006.776096302665</v>
      </c>
      <c r="R16" s="316">
        <f>CHI_fec!R16</f>
        <v>920.98736027515042</v>
      </c>
      <c r="S16" s="316">
        <f>CHI_fec!S16</f>
        <v>1057.6725709372311</v>
      </c>
      <c r="T16" s="316">
        <f>CHI_fec!T16</f>
        <v>933.62631126397253</v>
      </c>
      <c r="U16" s="316">
        <f>CHI_fec!U16</f>
        <v>1037.227429062769</v>
      </c>
      <c r="V16" s="316">
        <f>CHI_fec!V16</f>
        <v>966.91487532244196</v>
      </c>
      <c r="W16" s="316">
        <f>CHI_fec!W16</f>
        <v>852.14144453998267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27.70610490111779</v>
      </c>
      <c r="C22" s="317">
        <f>CHI_fec!C22</f>
        <v>38.215305245055887</v>
      </c>
      <c r="D22" s="317">
        <f>CHI_fec!D22</f>
        <v>34.393809114359406</v>
      </c>
      <c r="E22" s="317">
        <f>CHI_fec!E22</f>
        <v>30.57231298366294</v>
      </c>
      <c r="F22" s="317">
        <f>CHI_fec!F22</f>
        <v>50.635339638864998</v>
      </c>
      <c r="G22" s="317">
        <f>CHI_fec!G22</f>
        <v>64.966122098022353</v>
      </c>
      <c r="H22" s="317">
        <f>CHI_fec!H22</f>
        <v>60.189165950128967</v>
      </c>
      <c r="I22" s="317">
        <f>CHI_fec!I22</f>
        <v>38.215305245055887</v>
      </c>
      <c r="J22" s="317">
        <f>CHI_fec!J22</f>
        <v>72.609114359415301</v>
      </c>
      <c r="K22" s="317">
        <f>CHI_fec!K22</f>
        <v>53.501461736887357</v>
      </c>
      <c r="L22" s="317">
        <f>CHI_fec!L22</f>
        <v>69.742992261392942</v>
      </c>
      <c r="M22" s="317">
        <f>CHI_fec!M22</f>
        <v>73.564574376612214</v>
      </c>
      <c r="N22" s="317">
        <f>CHI_fec!N22</f>
        <v>67.832244196044712</v>
      </c>
      <c r="O22" s="317">
        <f>CHI_fec!O22</f>
        <v>79.296818572656917</v>
      </c>
      <c r="P22" s="317">
        <f>CHI_fec!P22</f>
        <v>39.170765262252793</v>
      </c>
      <c r="Q22" s="317">
        <f>CHI_fec!Q22</f>
        <v>64.966122098022353</v>
      </c>
      <c r="R22" s="317">
        <f>CHI_fec!R22</f>
        <v>80.252192605331032</v>
      </c>
      <c r="S22" s="317">
        <f>CHI_fec!S22</f>
        <v>62.195442820292342</v>
      </c>
      <c r="T22" s="317">
        <f>CHI_fec!T22</f>
        <v>75.915047291487525</v>
      </c>
      <c r="U22" s="317">
        <f>CHI_fec!U22</f>
        <v>78.58873602751504</v>
      </c>
      <c r="V22" s="317">
        <f>CHI_fec!V22</f>
        <v>61.400429922613917</v>
      </c>
      <c r="W22" s="317">
        <f>CHI_fec!W22</f>
        <v>62.546345657781593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542.58383490971619</v>
      </c>
      <c r="C24" s="317">
        <f>CHI_fec!C24</f>
        <v>609.28632846087703</v>
      </c>
      <c r="D24" s="317">
        <f>CHI_fec!D24</f>
        <v>604.49269131556321</v>
      </c>
      <c r="E24" s="317">
        <f>CHI_fec!E24</f>
        <v>613.11263972484949</v>
      </c>
      <c r="F24" s="317">
        <f>CHI_fec!F24</f>
        <v>540.56319862424755</v>
      </c>
      <c r="G24" s="317">
        <f>CHI_fec!G24</f>
        <v>509.58727429062759</v>
      </c>
      <c r="H24" s="317">
        <f>CHI_fec!H24</f>
        <v>553.84780739466896</v>
      </c>
      <c r="I24" s="317">
        <f>CHI_fec!I24</f>
        <v>1045.356835769561</v>
      </c>
      <c r="J24" s="317">
        <f>CHI_fec!J24</f>
        <v>874.22613929492684</v>
      </c>
      <c r="K24" s="317">
        <f>CHI_fec!K24</f>
        <v>523.68873602751501</v>
      </c>
      <c r="L24" s="317">
        <f>CHI_fec!L24</f>
        <v>481.01891659501291</v>
      </c>
      <c r="M24" s="317">
        <f>CHI_fec!M24</f>
        <v>963.17712811693889</v>
      </c>
      <c r="N24" s="317">
        <f>CHI_fec!N24</f>
        <v>999.37661220980215</v>
      </c>
      <c r="O24" s="317">
        <f>CHI_fec!O24</f>
        <v>762.81169389509887</v>
      </c>
      <c r="P24" s="317">
        <f>CHI_fec!P24</f>
        <v>873.51676698194319</v>
      </c>
      <c r="Q24" s="317">
        <f>CHI_fec!Q24</f>
        <v>941.80997420464314</v>
      </c>
      <c r="R24" s="317">
        <f>CHI_fec!R24</f>
        <v>840.73516766981936</v>
      </c>
      <c r="S24" s="317">
        <f>CHI_fec!S24</f>
        <v>995.47712811693884</v>
      </c>
      <c r="T24" s="317">
        <f>CHI_fec!T24</f>
        <v>857.71126397248497</v>
      </c>
      <c r="U24" s="317">
        <f>CHI_fec!U24</f>
        <v>958.63869303525371</v>
      </c>
      <c r="V24" s="317">
        <f>CHI_fec!V24</f>
        <v>905.51444539982799</v>
      </c>
      <c r="W24" s="317">
        <f>CHI_fec!W24</f>
        <v>789.59509888220111</v>
      </c>
      <c r="DA24" s="137"/>
    </row>
    <row r="25" spans="1:105" ht="12" customHeight="1" x14ac:dyDescent="0.25">
      <c r="A25" s="57" t="s">
        <v>1000</v>
      </c>
      <c r="B25" s="296">
        <v>54.985097136594817</v>
      </c>
      <c r="C25" s="296">
        <v>48.454323043129847</v>
      </c>
      <c r="D25" s="296">
        <v>57.482400304277213</v>
      </c>
      <c r="E25" s="296">
        <v>62.872673100609127</v>
      </c>
      <c r="F25" s="296">
        <v>57.697906387637268</v>
      </c>
      <c r="G25" s="296">
        <v>78.60702933148508</v>
      </c>
      <c r="H25" s="296">
        <v>83.87542365394674</v>
      </c>
      <c r="I25" s="296">
        <v>95.451409597119223</v>
      </c>
      <c r="J25" s="296">
        <v>91.856279490853154</v>
      </c>
      <c r="K25" s="296">
        <v>94.496216705503471</v>
      </c>
      <c r="L25" s="296">
        <v>100.324628155586</v>
      </c>
      <c r="M25" s="296">
        <v>114.96798783020419</v>
      </c>
      <c r="N25" s="296">
        <v>120.7751966075265</v>
      </c>
      <c r="O25" s="296">
        <v>105.8563313572969</v>
      </c>
      <c r="P25" s="296">
        <v>119.3223632218706</v>
      </c>
      <c r="Q25" s="296">
        <v>106.6198441181993</v>
      </c>
      <c r="R25" s="296">
        <v>100.04377818011569</v>
      </c>
      <c r="S25" s="296">
        <v>130.85704285147139</v>
      </c>
      <c r="T25" s="296">
        <v>128.0871741397786</v>
      </c>
      <c r="U25" s="296">
        <v>127.9757141449427</v>
      </c>
      <c r="V25" s="296">
        <v>95.622380418376792</v>
      </c>
      <c r="W25" s="296">
        <v>109.9028943319921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7.7801618613625403E-2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6.279681660940434E-3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0.18028287033189591</v>
      </c>
      <c r="J28" s="231">
        <v>0.1879326244630368</v>
      </c>
      <c r="K28" s="231">
        <v>0.1896352747932038</v>
      </c>
      <c r="L28" s="231">
        <v>0</v>
      </c>
      <c r="M28" s="231">
        <v>0</v>
      </c>
      <c r="N28" s="231">
        <v>0.18974370708758839</v>
      </c>
      <c r="O28" s="231">
        <v>0.1666201351049201</v>
      </c>
      <c r="P28" s="231">
        <v>0.16505804144549199</v>
      </c>
      <c r="Q28" s="231">
        <v>0.18528506373454179</v>
      </c>
      <c r="R28" s="231">
        <v>0.1743300470921739</v>
      </c>
      <c r="S28" s="231">
        <v>0.12073163354895711</v>
      </c>
      <c r="T28" s="231">
        <v>0.13129220313834189</v>
      </c>
      <c r="U28" s="231">
        <v>0.19074409202239431</v>
      </c>
      <c r="V28" s="231">
        <v>0.2340653187454923</v>
      </c>
      <c r="W28" s="231">
        <v>0.25889659949213661</v>
      </c>
      <c r="DA28" s="73" t="s">
        <v>1149</v>
      </c>
    </row>
    <row r="29" spans="1:105" ht="12" customHeight="1" x14ac:dyDescent="0.25">
      <c r="A29" s="46" t="s">
        <v>160</v>
      </c>
      <c r="B29" s="231">
        <v>1.2909348349545749E-2</v>
      </c>
      <c r="C29" s="231">
        <v>1.6867027596970639E-2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1.239273591806269E-2</v>
      </c>
      <c r="U29" s="231">
        <v>1.351901260428778E-2</v>
      </c>
      <c r="V29" s="231">
        <v>3.3482659964781079E-2</v>
      </c>
      <c r="W29" s="231">
        <v>2.950936906339691E-2</v>
      </c>
      <c r="DA29" s="73" t="s">
        <v>1150</v>
      </c>
    </row>
    <row r="30" spans="1:105" ht="12" customHeight="1" x14ac:dyDescent="0.25">
      <c r="A30" s="46" t="s">
        <v>70</v>
      </c>
      <c r="B30" s="231">
        <v>2.2443420725114582E-2</v>
      </c>
      <c r="C30" s="231">
        <v>2.9304170242079149E-2</v>
      </c>
      <c r="D30" s="231">
        <v>1.1449019729083231E-2</v>
      </c>
      <c r="E30" s="231">
        <v>1.3151484537104449E-2</v>
      </c>
      <c r="F30" s="231">
        <v>0</v>
      </c>
      <c r="G30" s="231">
        <v>0</v>
      </c>
      <c r="H30" s="231">
        <v>0.15056595938298839</v>
      </c>
      <c r="I30" s="231">
        <v>0</v>
      </c>
      <c r="J30" s="231">
        <v>0</v>
      </c>
      <c r="K30" s="231">
        <v>0</v>
      </c>
      <c r="L30" s="231">
        <v>0.14062518083791031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6.0225640452657353E-2</v>
      </c>
      <c r="C32" s="231">
        <v>7.7643083994311524E-2</v>
      </c>
      <c r="D32" s="231">
        <v>8.0350309409553483E-2</v>
      </c>
      <c r="E32" s="231">
        <v>0.12829173292355431</v>
      </c>
      <c r="F32" s="231">
        <v>3.7828866607211351</v>
      </c>
      <c r="G32" s="231">
        <v>18.78901212145519</v>
      </c>
      <c r="H32" s="231">
        <v>20.556238015693172</v>
      </c>
      <c r="I32" s="231">
        <v>17.924391525769089</v>
      </c>
      <c r="J32" s="231">
        <v>18.89692656556802</v>
      </c>
      <c r="K32" s="231">
        <v>21.210469257995481</v>
      </c>
      <c r="L32" s="231">
        <v>20.315217249756799</v>
      </c>
      <c r="M32" s="231">
        <v>19.699551793743328</v>
      </c>
      <c r="N32" s="231">
        <v>24.868882943112361</v>
      </c>
      <c r="O32" s="231">
        <v>16.869530830209211</v>
      </c>
      <c r="P32" s="231">
        <v>18.23022445667338</v>
      </c>
      <c r="Q32" s="231">
        <v>20.475204551800921</v>
      </c>
      <c r="R32" s="231">
        <v>16.86860433905613</v>
      </c>
      <c r="S32" s="231">
        <v>13.07702600420877</v>
      </c>
      <c r="T32" s="231">
        <v>15.01839643825711</v>
      </c>
      <c r="U32" s="231">
        <v>17.867326019053689</v>
      </c>
      <c r="V32" s="231">
        <v>19.986812904083529</v>
      </c>
      <c r="W32" s="231">
        <v>17.631671738736159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1.813336886856062E-2</v>
      </c>
      <c r="C34" s="231">
        <v>9.1667675120831824E-3</v>
      </c>
      <c r="D34" s="231">
        <v>9.1681269528040687E-3</v>
      </c>
      <c r="E34" s="231">
        <v>0</v>
      </c>
      <c r="F34" s="231">
        <v>0</v>
      </c>
      <c r="G34" s="231">
        <v>0</v>
      </c>
      <c r="H34" s="231">
        <v>1.9003934713031311E-2</v>
      </c>
      <c r="I34" s="231">
        <v>0</v>
      </c>
      <c r="J34" s="231">
        <v>0</v>
      </c>
      <c r="K34" s="231">
        <v>1.8863156322097719E-2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0.66120398832969141</v>
      </c>
      <c r="R34" s="231">
        <v>1.127752706101111</v>
      </c>
      <c r="S34" s="231">
        <v>6.0357166645421358</v>
      </c>
      <c r="T34" s="231">
        <v>4.5857535629802237</v>
      </c>
      <c r="U34" s="231">
        <v>4.5077793213436914</v>
      </c>
      <c r="V34" s="231">
        <v>4.5096921325872579</v>
      </c>
      <c r="W34" s="231">
        <v>4.5937994833350713</v>
      </c>
      <c r="DA34" s="73" t="s">
        <v>1155</v>
      </c>
    </row>
    <row r="35" spans="1:105" ht="12" customHeight="1" x14ac:dyDescent="0.25">
      <c r="A35" s="46" t="s">
        <v>79</v>
      </c>
      <c r="B35" s="231">
        <v>54.871385358198943</v>
      </c>
      <c r="C35" s="231">
        <v>48.321341993784408</v>
      </c>
      <c r="D35" s="231">
        <v>57.381432848185767</v>
      </c>
      <c r="E35" s="231">
        <v>62.731229883148472</v>
      </c>
      <c r="F35" s="231">
        <v>53.915019726916142</v>
      </c>
      <c r="G35" s="231">
        <v>59.818017210029893</v>
      </c>
      <c r="H35" s="231">
        <v>63.149615744157558</v>
      </c>
      <c r="I35" s="231">
        <v>77.346735201018234</v>
      </c>
      <c r="J35" s="231">
        <v>72.771420300822101</v>
      </c>
      <c r="K35" s="231">
        <v>73.077249016392685</v>
      </c>
      <c r="L35" s="231">
        <v>79.790984106377621</v>
      </c>
      <c r="M35" s="231">
        <v>95.268436036460827</v>
      </c>
      <c r="N35" s="231">
        <v>95.71656995732657</v>
      </c>
      <c r="O35" s="231">
        <v>88.820180391982802</v>
      </c>
      <c r="P35" s="231">
        <v>100.9270807237517</v>
      </c>
      <c r="Q35" s="231">
        <v>85.298150514334182</v>
      </c>
      <c r="R35" s="231">
        <v>81.873091087866243</v>
      </c>
      <c r="S35" s="231">
        <v>111.6172888675106</v>
      </c>
      <c r="T35" s="231">
        <v>108.3393391994849</v>
      </c>
      <c r="U35" s="231">
        <v>105.3963456999187</v>
      </c>
      <c r="V35" s="231">
        <v>70.858327402995727</v>
      </c>
      <c r="W35" s="231">
        <v>87.389017141365358</v>
      </c>
      <c r="DA35" s="73" t="s">
        <v>1156</v>
      </c>
    </row>
    <row r="36" spans="1:105" ht="12" customHeight="1" x14ac:dyDescent="0.25">
      <c r="A36" s="57" t="s">
        <v>1012</v>
      </c>
      <c r="B36" s="263">
        <v>4.13966116815548</v>
      </c>
      <c r="C36" s="263">
        <v>4.219966245741567</v>
      </c>
      <c r="D36" s="263">
        <v>4.6901611746749818</v>
      </c>
      <c r="E36" s="263">
        <v>5.2159343189023923</v>
      </c>
      <c r="F36" s="263">
        <v>10.105320723034129</v>
      </c>
      <c r="G36" s="263">
        <v>20.0755884416476</v>
      </c>
      <c r="H36" s="263">
        <v>21.621170037227259</v>
      </c>
      <c r="I36" s="263">
        <v>22.780072037137181</v>
      </c>
      <c r="J36" s="263">
        <v>22.517856251362339</v>
      </c>
      <c r="K36" s="263">
        <v>23.74741202842986</v>
      </c>
      <c r="L36" s="263">
        <v>24.43769389352272</v>
      </c>
      <c r="M36" s="263">
        <v>26.56742241816325</v>
      </c>
      <c r="N36" s="263">
        <v>29.56246758342429</v>
      </c>
      <c r="O36" s="263">
        <v>24.008099094971609</v>
      </c>
      <c r="P36" s="263">
        <v>26.693617208097798</v>
      </c>
      <c r="Q36" s="263">
        <v>25.599987072701939</v>
      </c>
      <c r="R36" s="263">
        <v>23.15132660717769</v>
      </c>
      <c r="S36" s="263">
        <v>25.89020009320814</v>
      </c>
      <c r="T36" s="263">
        <v>26.588829842395359</v>
      </c>
      <c r="U36" s="263">
        <v>28.051190255014511</v>
      </c>
      <c r="V36" s="263">
        <v>23.822689971819681</v>
      </c>
      <c r="W36" s="263">
        <v>25.243725429499321</v>
      </c>
      <c r="DA36" s="70" t="s">
        <v>1157</v>
      </c>
    </row>
    <row r="37" spans="1:105" ht="12" customHeight="1" x14ac:dyDescent="0.25">
      <c r="A37" s="60" t="s">
        <v>1014</v>
      </c>
      <c r="B37" s="264">
        <v>2.0190161014263488</v>
      </c>
      <c r="C37" s="264">
        <v>2.0049720846479429</v>
      </c>
      <c r="D37" s="264">
        <v>1.9240246156577581</v>
      </c>
      <c r="E37" s="264">
        <v>2.5590632652882008</v>
      </c>
      <c r="F37" s="264">
        <v>9.5249124935914313</v>
      </c>
      <c r="G37" s="264">
        <v>19.93317079085941</v>
      </c>
      <c r="H37" s="264">
        <v>21.43427851864152</v>
      </c>
      <c r="I37" s="264">
        <v>22.477840117465771</v>
      </c>
      <c r="J37" s="264">
        <v>22.263781035635269</v>
      </c>
      <c r="K37" s="264">
        <v>23.6342606395438</v>
      </c>
      <c r="L37" s="264">
        <v>24.280892279985409</v>
      </c>
      <c r="M37" s="264">
        <v>26.362011669017139</v>
      </c>
      <c r="N37" s="264">
        <v>29.394176828192968</v>
      </c>
      <c r="O37" s="264">
        <v>23.7935711465366</v>
      </c>
      <c r="P37" s="264">
        <v>26.505898845335611</v>
      </c>
      <c r="Q37" s="264">
        <v>25.412488181608371</v>
      </c>
      <c r="R37" s="264">
        <v>22.869904570991249</v>
      </c>
      <c r="S37" s="264">
        <v>25.57765261625152</v>
      </c>
      <c r="T37" s="264">
        <v>26.32428532845945</v>
      </c>
      <c r="U37" s="264">
        <v>27.81865070639774</v>
      </c>
      <c r="V37" s="264">
        <v>23.437811456556581</v>
      </c>
      <c r="W37" s="264">
        <v>24.935085463867161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9.268480388703898E-2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1.2256385334883709E-2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0.22329763334558</v>
      </c>
      <c r="J39" s="297">
        <v>0.2187146239739623</v>
      </c>
      <c r="K39" s="297">
        <v>0.20893437788717689</v>
      </c>
      <c r="L39" s="297">
        <v>0</v>
      </c>
      <c r="M39" s="297">
        <v>0</v>
      </c>
      <c r="N39" s="297">
        <v>0.22204179314807421</v>
      </c>
      <c r="O39" s="297">
        <v>0.2321567118050642</v>
      </c>
      <c r="P39" s="297">
        <v>0.23726710507078619</v>
      </c>
      <c r="Q39" s="297">
        <v>0.22735879352387431</v>
      </c>
      <c r="R39" s="297">
        <v>0.23337713700779439</v>
      </c>
      <c r="S39" s="297">
        <v>0.23331271539565851</v>
      </c>
      <c r="T39" s="297">
        <v>0.22740950137578289</v>
      </c>
      <c r="U39" s="297">
        <v>0.29293014200180129</v>
      </c>
      <c r="V39" s="297">
        <v>0.27022040348083498</v>
      </c>
      <c r="W39" s="297">
        <v>0.35940393936500709</v>
      </c>
      <c r="DA39" s="122" t="s">
        <v>1160</v>
      </c>
    </row>
    <row r="40" spans="1:105" ht="12" customHeight="1" x14ac:dyDescent="0.25">
      <c r="A40" s="59" t="s">
        <v>160</v>
      </c>
      <c r="B40" s="297">
        <v>0.26711093650901802</v>
      </c>
      <c r="C40" s="297">
        <v>0.26753844689690393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2.1064710851001891E-2</v>
      </c>
      <c r="U40" s="297">
        <v>2.0374012895751002E-2</v>
      </c>
      <c r="V40" s="297">
        <v>3.7933215474177433E-2</v>
      </c>
      <c r="W40" s="297">
        <v>4.0200832591449957E-2</v>
      </c>
      <c r="DA40" s="122" t="s">
        <v>1161</v>
      </c>
    </row>
    <row r="41" spans="1:105" ht="12" customHeight="1" x14ac:dyDescent="0.25">
      <c r="A41" s="59" t="s">
        <v>70</v>
      </c>
      <c r="B41" s="297">
        <v>0.47900385761235897</v>
      </c>
      <c r="C41" s="297">
        <v>0.47944598379934489</v>
      </c>
      <c r="D41" s="297">
        <v>0.24201675135751211</v>
      </c>
      <c r="E41" s="297">
        <v>0.24005715500844441</v>
      </c>
      <c r="F41" s="297">
        <v>0</v>
      </c>
      <c r="G41" s="297">
        <v>0</v>
      </c>
      <c r="H41" s="297">
        <v>0.1573723000311999</v>
      </c>
      <c r="I41" s="297">
        <v>0</v>
      </c>
      <c r="J41" s="297">
        <v>0</v>
      </c>
      <c r="K41" s="297">
        <v>0</v>
      </c>
      <c r="L41" s="297">
        <v>0.16790235876894771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1.272901307304972</v>
      </c>
      <c r="C42" s="297">
        <v>1.257987653951695</v>
      </c>
      <c r="D42" s="297">
        <v>1.6820078643002461</v>
      </c>
      <c r="E42" s="297">
        <v>2.3190061102797568</v>
      </c>
      <c r="F42" s="297">
        <v>9.5249124935914313</v>
      </c>
      <c r="G42" s="297">
        <v>19.93317079085941</v>
      </c>
      <c r="H42" s="297">
        <v>21.276906218610321</v>
      </c>
      <c r="I42" s="297">
        <v>22.25454248412019</v>
      </c>
      <c r="J42" s="297">
        <v>22.04506641166131</v>
      </c>
      <c r="K42" s="297">
        <v>23.425326261656629</v>
      </c>
      <c r="L42" s="297">
        <v>24.020305117329421</v>
      </c>
      <c r="M42" s="297">
        <v>26.362011669017139</v>
      </c>
      <c r="N42" s="297">
        <v>29.172135035044899</v>
      </c>
      <c r="O42" s="297">
        <v>23.561414434731539</v>
      </c>
      <c r="P42" s="297">
        <v>26.268631740264819</v>
      </c>
      <c r="Q42" s="297">
        <v>25.185129388084501</v>
      </c>
      <c r="R42" s="297">
        <v>22.63652743398346</v>
      </c>
      <c r="S42" s="297">
        <v>25.332083515520971</v>
      </c>
      <c r="T42" s="297">
        <v>26.075811116232661</v>
      </c>
      <c r="U42" s="297">
        <v>27.505346551500189</v>
      </c>
      <c r="V42" s="297">
        <v>23.12965783760157</v>
      </c>
      <c r="W42" s="297">
        <v>24.535480691910699</v>
      </c>
      <c r="DA42" s="122" t="s">
        <v>1163</v>
      </c>
    </row>
    <row r="43" spans="1:105" ht="12" customHeight="1" x14ac:dyDescent="0.25">
      <c r="A43" s="60" t="s">
        <v>1021</v>
      </c>
      <c r="B43" s="264">
        <v>2.1206450667291308</v>
      </c>
      <c r="C43" s="264">
        <v>2.2149941610936241</v>
      </c>
      <c r="D43" s="264">
        <v>2.766136559017224</v>
      </c>
      <c r="E43" s="264">
        <v>2.6568710536141911</v>
      </c>
      <c r="F43" s="264">
        <v>0.58040822944269432</v>
      </c>
      <c r="G43" s="264">
        <v>0.1424176507881888</v>
      </c>
      <c r="H43" s="264">
        <v>0.1868915185857383</v>
      </c>
      <c r="I43" s="264">
        <v>0.30223191967140262</v>
      </c>
      <c r="J43" s="264">
        <v>0.25407521572707381</v>
      </c>
      <c r="K43" s="264">
        <v>0.1131513888860568</v>
      </c>
      <c r="L43" s="264">
        <v>0.1568016135373175</v>
      </c>
      <c r="M43" s="264">
        <v>0.20541074914610849</v>
      </c>
      <c r="N43" s="264">
        <v>0.1682907552313132</v>
      </c>
      <c r="O43" s="264">
        <v>0.2145279484350093</v>
      </c>
      <c r="P43" s="264">
        <v>0.1877183627621927</v>
      </c>
      <c r="Q43" s="264">
        <v>0.18749889109357079</v>
      </c>
      <c r="R43" s="264">
        <v>0.28142203618643757</v>
      </c>
      <c r="S43" s="264">
        <v>0.31254747695662177</v>
      </c>
      <c r="T43" s="264">
        <v>0.2645445139359176</v>
      </c>
      <c r="U43" s="264">
        <v>0.23253954861677589</v>
      </c>
      <c r="V43" s="264">
        <v>0.38487851526310829</v>
      </c>
      <c r="W43" s="264">
        <v>0.3086399656321599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2.1784867417348921</v>
      </c>
      <c r="C44" s="263">
        <f t="shared" si="1"/>
        <v>2.0791436463848214</v>
      </c>
      <c r="D44" s="263">
        <f t="shared" si="1"/>
        <v>2.3501657925328354</v>
      </c>
      <c r="E44" s="263">
        <f t="shared" si="1"/>
        <v>2.5796616102162737</v>
      </c>
      <c r="F44" s="263">
        <f t="shared" si="1"/>
        <v>2.8475201156377623</v>
      </c>
      <c r="G44" s="263">
        <f t="shared" si="1"/>
        <v>4.536096748059335</v>
      </c>
      <c r="H44" s="263">
        <f t="shared" si="1"/>
        <v>4.8836621971102749</v>
      </c>
      <c r="I44" s="263">
        <f t="shared" si="1"/>
        <v>5.3023069830301006</v>
      </c>
      <c r="J44" s="263">
        <f t="shared" si="1"/>
        <v>5.1799018845468714</v>
      </c>
      <c r="K44" s="263">
        <f t="shared" si="1"/>
        <v>5.3781642575327568</v>
      </c>
      <c r="L44" s="263">
        <f t="shared" si="1"/>
        <v>5.5945401603831728</v>
      </c>
      <c r="M44" s="263">
        <f t="shared" si="1"/>
        <v>6.1897156704987015</v>
      </c>
      <c r="N44" s="263">
        <f t="shared" si="1"/>
        <v>6.7497328687210576</v>
      </c>
      <c r="O44" s="263">
        <f t="shared" si="1"/>
        <v>5.6334831400897638</v>
      </c>
      <c r="P44" s="263">
        <f t="shared" si="1"/>
        <v>6.2760530005981741</v>
      </c>
      <c r="Q44" s="263">
        <f t="shared" si="1"/>
        <v>5.8870723103219769</v>
      </c>
      <c r="R44" s="263">
        <f t="shared" si="1"/>
        <v>5.4262772527675152</v>
      </c>
      <c r="S44" s="263">
        <f t="shared" si="1"/>
        <v>6.3910788578580133</v>
      </c>
      <c r="T44" s="263">
        <f t="shared" si="1"/>
        <v>6.4308696613352181</v>
      </c>
      <c r="U44" s="263">
        <f t="shared" si="1"/>
        <v>6.64381471600253</v>
      </c>
      <c r="V44" s="263">
        <f t="shared" si="1"/>
        <v>5.5061452028583631</v>
      </c>
      <c r="W44" s="263">
        <f t="shared" si="1"/>
        <v>5.9253346620695613</v>
      </c>
      <c r="DA44" s="70"/>
    </row>
    <row r="45" spans="1:105" ht="12" customHeight="1" x14ac:dyDescent="0.25">
      <c r="A45" s="60" t="s">
        <v>1024</v>
      </c>
      <c r="B45" s="264">
        <v>4.9017278801939193E-2</v>
      </c>
      <c r="C45" s="264">
        <v>4.7801915444694303E-2</v>
      </c>
      <c r="D45" s="264">
        <v>5.5208719792267671E-2</v>
      </c>
      <c r="E45" s="264">
        <v>8.5572610247341058E-2</v>
      </c>
      <c r="F45" s="264">
        <v>0.95882336508236909</v>
      </c>
      <c r="G45" s="264">
        <v>2.725613010574393</v>
      </c>
      <c r="H45" s="264">
        <v>2.8930693506478899</v>
      </c>
      <c r="I45" s="264">
        <v>2.9036228878020629</v>
      </c>
      <c r="J45" s="264">
        <v>2.925262444960941</v>
      </c>
      <c r="K45" s="264">
        <v>3.296677038861616</v>
      </c>
      <c r="L45" s="264">
        <v>3.3238884062224572</v>
      </c>
      <c r="M45" s="264">
        <v>3.5519750078555892</v>
      </c>
      <c r="N45" s="264">
        <v>4.0511110208286212</v>
      </c>
      <c r="O45" s="264">
        <v>3.1627594880072212</v>
      </c>
      <c r="P45" s="264">
        <v>3.5784061658142239</v>
      </c>
      <c r="Q45" s="264">
        <v>3.4414493022418</v>
      </c>
      <c r="R45" s="264">
        <v>2.9683448408683719</v>
      </c>
      <c r="S45" s="264">
        <v>3.2757218484221728</v>
      </c>
      <c r="T45" s="264">
        <v>3.4405102379853658</v>
      </c>
      <c r="U45" s="264">
        <v>3.7014770594822362</v>
      </c>
      <c r="V45" s="264">
        <v>2.9760880023440919</v>
      </c>
      <c r="W45" s="264">
        <v>3.224841227597965</v>
      </c>
      <c r="DA45" s="72" t="s">
        <v>1165</v>
      </c>
    </row>
    <row r="46" spans="1:105" ht="12" customHeight="1" x14ac:dyDescent="0.25">
      <c r="A46" s="60" t="s">
        <v>1026</v>
      </c>
      <c r="B46" s="264">
        <v>1.0936380640089529</v>
      </c>
      <c r="C46" s="264">
        <v>0.96374281042207988</v>
      </c>
      <c r="D46" s="264">
        <v>1.143308719218725</v>
      </c>
      <c r="E46" s="264">
        <v>1.250519723880881</v>
      </c>
      <c r="F46" s="264">
        <v>1.147595074396067</v>
      </c>
      <c r="G46" s="264">
        <v>1.5634716287218391</v>
      </c>
      <c r="H46" s="264">
        <v>1.668258504935576</v>
      </c>
      <c r="I46" s="264">
        <v>1.89850159834025</v>
      </c>
      <c r="J46" s="264">
        <v>1.8269954751536379</v>
      </c>
      <c r="K46" s="264">
        <v>1.8795030813030491</v>
      </c>
      <c r="L46" s="264">
        <v>1.995428540135666</v>
      </c>
      <c r="M46" s="264">
        <v>2.2866808313765579</v>
      </c>
      <c r="N46" s="264">
        <v>2.4021845750318498</v>
      </c>
      <c r="O46" s="264">
        <v>2.105452555645952</v>
      </c>
      <c r="P46" s="264">
        <v>2.3732881290135919</v>
      </c>
      <c r="Q46" s="264">
        <v>2.1206386089797329</v>
      </c>
      <c r="R46" s="264">
        <v>1.9898425133857769</v>
      </c>
      <c r="S46" s="264">
        <v>2.6027096514989001</v>
      </c>
      <c r="T46" s="264">
        <v>2.5476177445429231</v>
      </c>
      <c r="U46" s="264">
        <v>2.545400836702167</v>
      </c>
      <c r="V46" s="264">
        <v>1.9019021597232291</v>
      </c>
      <c r="W46" s="264">
        <v>2.1859375511810542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1.5474522368487289E-3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1.2490109596792351E-4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3.585775410998247E-3</v>
      </c>
      <c r="J49" s="231">
        <v>3.7379268617330208E-3</v>
      </c>
      <c r="K49" s="231">
        <v>3.7717920962736162E-3</v>
      </c>
      <c r="L49" s="231">
        <v>0</v>
      </c>
      <c r="M49" s="231">
        <v>0</v>
      </c>
      <c r="N49" s="231">
        <v>3.773948784006876E-3</v>
      </c>
      <c r="O49" s="231">
        <v>3.3140274632665681E-3</v>
      </c>
      <c r="P49" s="231">
        <v>3.282957861238701E-3</v>
      </c>
      <c r="Q49" s="231">
        <v>3.6852676260447689E-3</v>
      </c>
      <c r="R49" s="231">
        <v>3.4673754367815211E-3</v>
      </c>
      <c r="S49" s="231">
        <v>2.4013181180913838E-3</v>
      </c>
      <c r="T49" s="231">
        <v>2.611364866792682E-3</v>
      </c>
      <c r="U49" s="231">
        <v>3.7938461580289159E-3</v>
      </c>
      <c r="V49" s="231">
        <v>4.6554931313214304E-3</v>
      </c>
      <c r="W49" s="231">
        <v>5.1493802974231914E-3</v>
      </c>
      <c r="DA49" s="73" t="s">
        <v>1169</v>
      </c>
    </row>
    <row r="50" spans="1:105" ht="12" customHeight="1" x14ac:dyDescent="0.25">
      <c r="A50" s="64" t="s">
        <v>160</v>
      </c>
      <c r="B50" s="231">
        <v>2.5676329536241158E-4</v>
      </c>
      <c r="C50" s="231">
        <v>3.3548041864710503E-4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2.4648801989992508E-4</v>
      </c>
      <c r="U50" s="231">
        <v>2.6888934532819022E-4</v>
      </c>
      <c r="V50" s="231">
        <v>6.6596065713563242E-4</v>
      </c>
      <c r="W50" s="231">
        <v>5.8693302245965131E-4</v>
      </c>
      <c r="DA50" s="73" t="s">
        <v>1170</v>
      </c>
    </row>
    <row r="51" spans="1:105" ht="12" customHeight="1" x14ac:dyDescent="0.25">
      <c r="A51" s="64" t="s">
        <v>70</v>
      </c>
      <c r="B51" s="231">
        <v>4.4639330418163529E-4</v>
      </c>
      <c r="C51" s="231">
        <v>5.828516758153889E-4</v>
      </c>
      <c r="D51" s="231">
        <v>2.277177712391746E-4</v>
      </c>
      <c r="E51" s="231">
        <v>2.6157931579664622E-4</v>
      </c>
      <c r="F51" s="231">
        <v>0</v>
      </c>
      <c r="G51" s="231">
        <v>0</v>
      </c>
      <c r="H51" s="231">
        <v>2.9947144390088062E-3</v>
      </c>
      <c r="I51" s="231">
        <v>0</v>
      </c>
      <c r="J51" s="231">
        <v>0</v>
      </c>
      <c r="K51" s="231">
        <v>0</v>
      </c>
      <c r="L51" s="231">
        <v>2.79699515925972E-3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1.197870991565597E-3</v>
      </c>
      <c r="C53" s="231">
        <v>1.54429902801263E-3</v>
      </c>
      <c r="D53" s="231">
        <v>1.598144977481555E-3</v>
      </c>
      <c r="E53" s="231">
        <v>2.5516863610211059E-3</v>
      </c>
      <c r="F53" s="231">
        <v>7.524054806557659E-2</v>
      </c>
      <c r="G53" s="231">
        <v>0.37370814841160388</v>
      </c>
      <c r="H53" s="231">
        <v>0.40885777269688323</v>
      </c>
      <c r="I53" s="231">
        <v>0.35651108877889298</v>
      </c>
      <c r="J53" s="231">
        <v>0.37585453624911119</v>
      </c>
      <c r="K53" s="231">
        <v>0.42187024746742419</v>
      </c>
      <c r="L53" s="231">
        <v>0.40406393768391968</v>
      </c>
      <c r="M53" s="231">
        <v>0.39181852551852719</v>
      </c>
      <c r="N53" s="231">
        <v>0.49463506317732048</v>
      </c>
      <c r="O53" s="231">
        <v>0.33553020724975119</v>
      </c>
      <c r="P53" s="231">
        <v>0.36259401946160952</v>
      </c>
      <c r="Q53" s="231">
        <v>0.40724603996954251</v>
      </c>
      <c r="R53" s="231">
        <v>0.33551177960219308</v>
      </c>
      <c r="S53" s="231">
        <v>0.26009835659123298</v>
      </c>
      <c r="T53" s="231">
        <v>0.29871166662581322</v>
      </c>
      <c r="U53" s="231">
        <v>0.35537607195549997</v>
      </c>
      <c r="V53" s="231">
        <v>0.39753206793161178</v>
      </c>
      <c r="W53" s="231">
        <v>0.35068897482695172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3.6066758914888409E-4</v>
      </c>
      <c r="C55" s="231">
        <v>1.8232441874623331E-4</v>
      </c>
      <c r="D55" s="231">
        <v>1.8235145763850679E-4</v>
      </c>
      <c r="E55" s="231">
        <v>0</v>
      </c>
      <c r="F55" s="231">
        <v>0</v>
      </c>
      <c r="G55" s="231">
        <v>0</v>
      </c>
      <c r="H55" s="231">
        <v>3.7798289810203671E-4</v>
      </c>
      <c r="I55" s="231">
        <v>0</v>
      </c>
      <c r="J55" s="231">
        <v>0</v>
      </c>
      <c r="K55" s="231">
        <v>3.7518285563721348E-4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1.315116072115872E-2</v>
      </c>
      <c r="R55" s="231">
        <v>2.243068304703295E-2</v>
      </c>
      <c r="S55" s="231">
        <v>0.1200487010420007</v>
      </c>
      <c r="T55" s="231">
        <v>9.120934416431295E-2</v>
      </c>
      <c r="U55" s="231">
        <v>8.9658458504256661E-2</v>
      </c>
      <c r="V55" s="231">
        <v>8.9696503780052589E-2</v>
      </c>
      <c r="W55" s="231">
        <v>9.1369375249430132E-2</v>
      </c>
      <c r="DA55" s="73" t="s">
        <v>1175</v>
      </c>
    </row>
    <row r="56" spans="1:105" ht="12" customHeight="1" x14ac:dyDescent="0.25">
      <c r="A56" s="64" t="s">
        <v>79</v>
      </c>
      <c r="B56" s="231">
        <v>1.091376368828695</v>
      </c>
      <c r="C56" s="231">
        <v>0.96109785488085853</v>
      </c>
      <c r="D56" s="231">
        <v>1.141300505012365</v>
      </c>
      <c r="E56" s="231">
        <v>1.2477064582040629</v>
      </c>
      <c r="F56" s="231">
        <v>1.072354526330491</v>
      </c>
      <c r="G56" s="231">
        <v>1.189763480310235</v>
      </c>
      <c r="H56" s="231">
        <v>1.256028034901582</v>
      </c>
      <c r="I56" s="231">
        <v>1.5384047341503579</v>
      </c>
      <c r="J56" s="231">
        <v>1.4474030120427941</v>
      </c>
      <c r="K56" s="231">
        <v>1.4534858588837141</v>
      </c>
      <c r="L56" s="231">
        <v>1.587020155055638</v>
      </c>
      <c r="M56" s="231">
        <v>1.8948623058580309</v>
      </c>
      <c r="N56" s="231">
        <v>1.903775563070522</v>
      </c>
      <c r="O56" s="231">
        <v>1.766608320932934</v>
      </c>
      <c r="P56" s="231">
        <v>2.0074111516907438</v>
      </c>
      <c r="Q56" s="231">
        <v>1.696556140662987</v>
      </c>
      <c r="R56" s="231">
        <v>1.62843267529977</v>
      </c>
      <c r="S56" s="231">
        <v>2.220036374651607</v>
      </c>
      <c r="T56" s="231">
        <v>2.1548388808661039</v>
      </c>
      <c r="U56" s="231">
        <v>2.0963035707390532</v>
      </c>
      <c r="V56" s="231">
        <v>1.4093521342231079</v>
      </c>
      <c r="W56" s="231">
        <v>1.7381428877847891</v>
      </c>
      <c r="DA56" s="73" t="s">
        <v>1176</v>
      </c>
    </row>
    <row r="57" spans="1:105" ht="12" customHeight="1" x14ac:dyDescent="0.25">
      <c r="A57" s="60" t="s">
        <v>1038</v>
      </c>
      <c r="B57" s="264">
        <v>1.035831398924</v>
      </c>
      <c r="C57" s="264">
        <v>1.0675989205180469</v>
      </c>
      <c r="D57" s="264">
        <v>1.1516483535218429</v>
      </c>
      <c r="E57" s="264">
        <v>1.2435692760880519</v>
      </c>
      <c r="F57" s="264">
        <v>0.74110167615932632</v>
      </c>
      <c r="G57" s="264">
        <v>0.24701210876310331</v>
      </c>
      <c r="H57" s="264">
        <v>0.32233434152680879</v>
      </c>
      <c r="I57" s="264">
        <v>0.5001824968877876</v>
      </c>
      <c r="J57" s="264">
        <v>0.42764396443229308</v>
      </c>
      <c r="K57" s="264">
        <v>0.20198413736809151</v>
      </c>
      <c r="L57" s="264">
        <v>0.27522321402504962</v>
      </c>
      <c r="M57" s="264">
        <v>0.3510598312665541</v>
      </c>
      <c r="N57" s="264">
        <v>0.2964372728605863</v>
      </c>
      <c r="O57" s="264">
        <v>0.36527109643658978</v>
      </c>
      <c r="P57" s="264">
        <v>0.32435870577035858</v>
      </c>
      <c r="Q57" s="264">
        <v>0.32498439910044408</v>
      </c>
      <c r="R57" s="264">
        <v>0.46808989851336719</v>
      </c>
      <c r="S57" s="264">
        <v>0.51264735793694061</v>
      </c>
      <c r="T57" s="264">
        <v>0.44274167880692972</v>
      </c>
      <c r="U57" s="264">
        <v>0.39693681981812717</v>
      </c>
      <c r="V57" s="264">
        <v>0.62815504079104179</v>
      </c>
      <c r="W57" s="264">
        <v>0.51455588329054247</v>
      </c>
      <c r="DA57" s="72" t="s">
        <v>1177</v>
      </c>
    </row>
    <row r="58" spans="1:105" ht="12" customHeight="1" x14ac:dyDescent="0.25">
      <c r="A58" s="132" t="s">
        <v>1040</v>
      </c>
      <c r="B58" s="318">
        <v>3.66556849097404</v>
      </c>
      <c r="C58" s="318">
        <v>3.360769697077477</v>
      </c>
      <c r="D58" s="318">
        <v>3.8926242523509509</v>
      </c>
      <c r="E58" s="318">
        <v>4.2841702464762674</v>
      </c>
      <c r="F58" s="318">
        <v>4.6959036711376401</v>
      </c>
      <c r="G58" s="318">
        <v>6.8332432905427858</v>
      </c>
      <c r="H58" s="318">
        <v>7.3972068650710989</v>
      </c>
      <c r="I58" s="318">
        <v>8.2695633888816005</v>
      </c>
      <c r="J58" s="318">
        <v>7.9986904765529854</v>
      </c>
      <c r="K58" s="318">
        <v>8.0166780573619576</v>
      </c>
      <c r="L58" s="318">
        <v>8.4945972056103667</v>
      </c>
      <c r="M58" s="318">
        <v>9.5671096359548962</v>
      </c>
      <c r="N58" s="318">
        <v>10.190586124776461</v>
      </c>
      <c r="O58" s="318">
        <v>8.7911762839309002</v>
      </c>
      <c r="P58" s="318">
        <v>9.7502805110687287</v>
      </c>
      <c r="Q58" s="318">
        <v>9.0181038120856662</v>
      </c>
      <c r="R58" s="318">
        <v>8.517214630886798</v>
      </c>
      <c r="S58" s="318">
        <v>10.45325049472908</v>
      </c>
      <c r="T58" s="318">
        <v>10.33902130235888</v>
      </c>
      <c r="U58" s="318">
        <v>10.491783531646419</v>
      </c>
      <c r="V58" s="318">
        <v>8.6082469584945542</v>
      </c>
      <c r="W58" s="318">
        <v>9.3737656345715425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1.849285958125352</v>
      </c>
      <c r="C61" s="225">
        <v>0.968680829259008</v>
      </c>
      <c r="D61" s="225">
        <v>1.4979058713449711</v>
      </c>
      <c r="E61" s="225">
        <v>1.99601903360735</v>
      </c>
      <c r="F61" s="225">
        <v>1.6642569172879671</v>
      </c>
      <c r="G61" s="225">
        <v>2.1113663602014792</v>
      </c>
      <c r="H61" s="225">
        <v>1.8555044281529021</v>
      </c>
      <c r="I61" s="225">
        <v>1.129005350531928</v>
      </c>
      <c r="J61" s="225">
        <v>1.8502840787603749</v>
      </c>
      <c r="K61" s="225">
        <v>6.4338031071739383</v>
      </c>
      <c r="L61" s="225">
        <v>2.0072422980528541</v>
      </c>
      <c r="M61" s="225">
        <v>1.8471991929584759</v>
      </c>
      <c r="N61" s="225">
        <v>3.0194241760170502</v>
      </c>
      <c r="O61" s="225">
        <v>8.8051103303881941</v>
      </c>
      <c r="P61" s="225">
        <v>7.2497714534291413</v>
      </c>
      <c r="Q61" s="225">
        <v>2.63518384975269</v>
      </c>
      <c r="R61" s="225">
        <v>3.1983360101600251</v>
      </c>
      <c r="S61" s="225">
        <v>4.8117139496146732</v>
      </c>
      <c r="T61" s="225">
        <v>3.6775962136261509</v>
      </c>
      <c r="U61" s="225">
        <v>3.615091639402261</v>
      </c>
      <c r="V61" s="225">
        <v>2.0796197373143959</v>
      </c>
      <c r="W61" s="225">
        <v>2.5996535452497089</v>
      </c>
      <c r="DA61" s="89" t="s">
        <v>1179</v>
      </c>
    </row>
    <row r="62" spans="1:105" ht="12" customHeight="1" x14ac:dyDescent="0.25">
      <c r="A62" s="55" t="s">
        <v>92</v>
      </c>
      <c r="B62" s="261">
        <v>6.0260829423773874E-3</v>
      </c>
      <c r="C62" s="261">
        <v>3.5656735776851902E-3</v>
      </c>
      <c r="D62" s="261">
        <v>5.1586245637244618E-3</v>
      </c>
      <c r="E62" s="261">
        <v>6.9824659908888226E-3</v>
      </c>
      <c r="F62" s="261">
        <v>7.1137919868987046E-3</v>
      </c>
      <c r="G62" s="261">
        <v>6.8907203593994073E-3</v>
      </c>
      <c r="H62" s="261">
        <v>6.5061870382590288E-3</v>
      </c>
      <c r="I62" s="261">
        <v>4.1907825499447647E-3</v>
      </c>
      <c r="J62" s="261">
        <v>6.7065753558910616E-3</v>
      </c>
      <c r="K62" s="261">
        <v>1.8045564653883371E-2</v>
      </c>
      <c r="L62" s="261">
        <v>6.0634234478847259E-3</v>
      </c>
      <c r="M62" s="261">
        <v>5.6205393988652107E-3</v>
      </c>
      <c r="N62" s="261">
        <v>8.8072571934628488E-3</v>
      </c>
      <c r="O62" s="261">
        <v>2.7404399647497728E-2</v>
      </c>
      <c r="P62" s="261">
        <v>2.0758906476637581E-2</v>
      </c>
      <c r="Q62" s="261">
        <v>8.1776353586112613E-3</v>
      </c>
      <c r="R62" s="261">
        <v>1.122665752668245E-2</v>
      </c>
      <c r="S62" s="261">
        <v>1.454085257474886E-2</v>
      </c>
      <c r="T62" s="261">
        <v>1.092265072005206E-2</v>
      </c>
      <c r="U62" s="261">
        <v>1.066281336697038E-2</v>
      </c>
      <c r="V62" s="261">
        <v>8.4851882567892872E-3</v>
      </c>
      <c r="W62" s="261">
        <v>9.0386793145400164E-3</v>
      </c>
      <c r="DA62" s="67" t="s">
        <v>1180</v>
      </c>
    </row>
    <row r="63" spans="1:105" ht="12" customHeight="1" x14ac:dyDescent="0.25">
      <c r="A63" s="202" t="s">
        <v>93</v>
      </c>
      <c r="B63" s="226">
        <v>1.2721057174962851E-2</v>
      </c>
      <c r="C63" s="226">
        <v>7.5271346051358386E-3</v>
      </c>
      <c r="D63" s="226">
        <v>1.0889853101394131E-2</v>
      </c>
      <c r="E63" s="226">
        <v>1.473998116881008E-2</v>
      </c>
      <c r="F63" s="226">
        <v>1.5017210261037211E-2</v>
      </c>
      <c r="G63" s="226">
        <v>1.454630620036209E-2</v>
      </c>
      <c r="H63" s="226">
        <v>1.3734556609345789E-2</v>
      </c>
      <c r="I63" s="226">
        <v>8.8467392393128605E-3</v>
      </c>
      <c r="J63" s="226">
        <v>1.415757621763317E-2</v>
      </c>
      <c r="K63" s="226">
        <v>3.8910924451820872E-2</v>
      </c>
      <c r="L63" s="226">
        <v>1.279988295782097E-2</v>
      </c>
      <c r="M63" s="226">
        <v>1.1864955018174391E-2</v>
      </c>
      <c r="N63" s="226">
        <v>1.8592114211498569E-2</v>
      </c>
      <c r="O63" s="226">
        <v>5.9010954390240913E-2</v>
      </c>
      <c r="P63" s="226">
        <v>4.3822038080815258E-2</v>
      </c>
      <c r="Q63" s="226">
        <v>1.7262982927322749E-2</v>
      </c>
      <c r="R63" s="226">
        <v>2.3699466742538991E-2</v>
      </c>
      <c r="S63" s="226">
        <v>3.0695730335087369E-2</v>
      </c>
      <c r="T63" s="226">
        <v>2.305770857131852E-2</v>
      </c>
      <c r="U63" s="226">
        <v>2.25091920878333E-2</v>
      </c>
      <c r="V63" s="226">
        <v>1.791222689549566E-2</v>
      </c>
      <c r="W63" s="226">
        <v>1.908064615868952E-2</v>
      </c>
      <c r="DA63" s="174" t="s">
        <v>1181</v>
      </c>
    </row>
    <row r="64" spans="1:105" ht="12" customHeight="1" x14ac:dyDescent="0.25">
      <c r="A64" s="202" t="s">
        <v>94</v>
      </c>
      <c r="B64" s="226">
        <v>7.5729930231953069E-2</v>
      </c>
      <c r="C64" s="226">
        <v>4.4809906177874032E-2</v>
      </c>
      <c r="D64" s="226">
        <v>6.4828559785732071E-2</v>
      </c>
      <c r="E64" s="226">
        <v>8.7748819157205699E-2</v>
      </c>
      <c r="F64" s="226">
        <v>8.9399196128543315E-2</v>
      </c>
      <c r="G64" s="226">
        <v>8.6595849585061252E-2</v>
      </c>
      <c r="H64" s="226">
        <v>8.1763410028506858E-2</v>
      </c>
      <c r="I64" s="226">
        <v>5.2665665766524712E-2</v>
      </c>
      <c r="J64" s="226">
        <v>8.4281694867710463E-2</v>
      </c>
      <c r="K64" s="226">
        <v>0.22627206268392139</v>
      </c>
      <c r="L64" s="226">
        <v>7.6199189268699896E-2</v>
      </c>
      <c r="M64" s="226">
        <v>7.0633454702182116E-2</v>
      </c>
      <c r="N64" s="226">
        <v>0.1106810143792472</v>
      </c>
      <c r="O64" s="226">
        <v>0.34367152404691148</v>
      </c>
      <c r="P64" s="226">
        <v>0.2608776802775295</v>
      </c>
      <c r="Q64" s="226">
        <v>0.1027685415371436</v>
      </c>
      <c r="R64" s="226">
        <v>0.1410856769419567</v>
      </c>
      <c r="S64" s="226">
        <v>0.18273524634966501</v>
      </c>
      <c r="T64" s="226">
        <v>0.13726521604284489</v>
      </c>
      <c r="U64" s="226">
        <v>0.13399983373584859</v>
      </c>
      <c r="V64" s="226">
        <v>0.1066335662545877</v>
      </c>
      <c r="W64" s="226">
        <v>0.1135893017776929</v>
      </c>
      <c r="DA64" s="174" t="s">
        <v>1182</v>
      </c>
    </row>
    <row r="65" spans="1:105" ht="12" customHeight="1" x14ac:dyDescent="0.25">
      <c r="A65" s="202" t="s">
        <v>95</v>
      </c>
      <c r="B65" s="226">
        <v>8.9624006622424368E-2</v>
      </c>
      <c r="C65" s="226">
        <v>5.3031124097635711E-2</v>
      </c>
      <c r="D65" s="226">
        <v>7.6722575258720643E-2</v>
      </c>
      <c r="E65" s="226">
        <v>0.1038479861947247</v>
      </c>
      <c r="F65" s="226">
        <v>0.1058011557824374</v>
      </c>
      <c r="G65" s="226">
        <v>0.10248348272492309</v>
      </c>
      <c r="H65" s="226">
        <v>9.6764441475412563E-2</v>
      </c>
      <c r="I65" s="226">
        <v>6.2328170156451868E-2</v>
      </c>
      <c r="J65" s="226">
        <v>9.9744752911256271E-2</v>
      </c>
      <c r="K65" s="226">
        <v>0.2738445225298245</v>
      </c>
      <c r="L65" s="226">
        <v>9.017936003273673E-2</v>
      </c>
      <c r="M65" s="226">
        <v>8.3592487047110059E-2</v>
      </c>
      <c r="N65" s="226">
        <v>0.13098752283699919</v>
      </c>
      <c r="O65" s="226">
        <v>0.41533144570012009</v>
      </c>
      <c r="P65" s="226">
        <v>0.30874058477569821</v>
      </c>
      <c r="Q65" s="226">
        <v>0.12162335841444651</v>
      </c>
      <c r="R65" s="226">
        <v>0.1669704911366727</v>
      </c>
      <c r="S65" s="226">
        <v>0.21626145539590791</v>
      </c>
      <c r="T65" s="226">
        <v>0.1624490950139777</v>
      </c>
      <c r="U65" s="226">
        <v>0.15858461706436641</v>
      </c>
      <c r="V65" s="226">
        <v>0.1261974944239615</v>
      </c>
      <c r="W65" s="226">
        <v>0.13442939011800489</v>
      </c>
      <c r="DA65" s="174" t="s">
        <v>1183</v>
      </c>
    </row>
    <row r="66" spans="1:105" ht="12" customHeight="1" x14ac:dyDescent="0.25">
      <c r="A66" s="56" t="s">
        <v>96</v>
      </c>
      <c r="B66" s="262">
        <v>2.852907424440717E-2</v>
      </c>
      <c r="C66" s="262">
        <v>1.6868521081852581E-2</v>
      </c>
      <c r="D66" s="262">
        <v>2.4424584928982231E-2</v>
      </c>
      <c r="E66" s="262">
        <v>3.2812950328336393E-2</v>
      </c>
      <c r="F66" s="262">
        <v>3.8247270585244887E-2</v>
      </c>
      <c r="G66" s="262">
        <v>6.5211607963647417E-2</v>
      </c>
      <c r="H66" s="262">
        <v>5.7204093584906107E-2</v>
      </c>
      <c r="I66" s="262">
        <v>3.2359877929511893E-2</v>
      </c>
      <c r="J66" s="262">
        <v>5.4377909996594913E-2</v>
      </c>
      <c r="K66" s="262">
        <v>0.20304155179943989</v>
      </c>
      <c r="L66" s="262">
        <v>6.0117206435254943E-2</v>
      </c>
      <c r="M66" s="262">
        <v>5.2782855302427031E-2</v>
      </c>
      <c r="N66" s="262">
        <v>9.1167103464173879E-2</v>
      </c>
      <c r="O66" s="262">
        <v>0.25126337976824992</v>
      </c>
      <c r="P66" s="262">
        <v>0.20271011031190461</v>
      </c>
      <c r="Q66" s="262">
        <v>7.7572700558428923E-2</v>
      </c>
      <c r="R66" s="262">
        <v>8.986111680352335E-2</v>
      </c>
      <c r="S66" s="262">
        <v>0.1200868713618081</v>
      </c>
      <c r="T66" s="262">
        <v>9.8569841625324395E-2</v>
      </c>
      <c r="U66" s="262">
        <v>0.1018401638525432</v>
      </c>
      <c r="V66" s="262">
        <v>6.3070600428306312E-2</v>
      </c>
      <c r="W66" s="262">
        <v>7.7305418172708099E-2</v>
      </c>
      <c r="DA66" s="68" t="s">
        <v>1184</v>
      </c>
    </row>
    <row r="67" spans="1:105" ht="12" customHeight="1" x14ac:dyDescent="0.25">
      <c r="A67" s="37" t="s">
        <v>160</v>
      </c>
      <c r="B67" s="228">
        <v>3.259515319811237E-4</v>
      </c>
      <c r="C67" s="228">
        <v>1.8545661271173849E-4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6.7271979139901388E-5</v>
      </c>
      <c r="U67" s="228">
        <v>6.453986475632155E-5</v>
      </c>
      <c r="V67" s="228">
        <v>8.1968149959504421E-5</v>
      </c>
      <c r="W67" s="228">
        <v>9.8640073735272165E-5</v>
      </c>
      <c r="DA67" s="69" t="s">
        <v>1185</v>
      </c>
    </row>
    <row r="68" spans="1:105" ht="12" customHeight="1" x14ac:dyDescent="0.25">
      <c r="A68" s="37" t="s">
        <v>162</v>
      </c>
      <c r="B68" s="228">
        <v>1.59140913309727E-3</v>
      </c>
      <c r="C68" s="228">
        <v>8.9342532270004799E-4</v>
      </c>
      <c r="D68" s="228">
        <v>1.3951471028277481E-3</v>
      </c>
      <c r="E68" s="228">
        <v>2.6251000639212212E-3</v>
      </c>
      <c r="F68" s="228">
        <v>2.3732010141467912E-2</v>
      </c>
      <c r="G68" s="228">
        <v>6.0847946068151783E-2</v>
      </c>
      <c r="H68" s="228">
        <v>5.2569293617512808E-2</v>
      </c>
      <c r="I68" s="228">
        <v>2.8477944850526269E-2</v>
      </c>
      <c r="J68" s="228">
        <v>4.8739580885609618E-2</v>
      </c>
      <c r="K68" s="228">
        <v>0.19365263703526811</v>
      </c>
      <c r="L68" s="228">
        <v>5.6420406412441101E-2</v>
      </c>
      <c r="M68" s="228">
        <v>4.8954150544756062E-2</v>
      </c>
      <c r="N68" s="228">
        <v>8.6177091173412795E-2</v>
      </c>
      <c r="O68" s="228">
        <v>0.23022320437279939</v>
      </c>
      <c r="P68" s="228">
        <v>0.1891432925676132</v>
      </c>
      <c r="Q68" s="228">
        <v>7.2179042915337416E-2</v>
      </c>
      <c r="R68" s="228">
        <v>7.9891741921634549E-2</v>
      </c>
      <c r="S68" s="228">
        <v>0.10685401300879981</v>
      </c>
      <c r="T68" s="228">
        <v>8.5318318253905095E-2</v>
      </c>
      <c r="U68" s="228">
        <v>8.9267701499941746E-2</v>
      </c>
      <c r="V68" s="228">
        <v>5.1205951477710593E-2</v>
      </c>
      <c r="W68" s="228">
        <v>6.16791909620093E-2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4.496228435918348E-3</v>
      </c>
      <c r="U70" s="228">
        <v>4.9327627231495431E-3</v>
      </c>
      <c r="V70" s="228">
        <v>3.230189501894752E-3</v>
      </c>
      <c r="W70" s="228">
        <v>7.7398013031553456E-3</v>
      </c>
      <c r="DA70" s="69" t="s">
        <v>1188</v>
      </c>
    </row>
    <row r="71" spans="1:105" ht="12" customHeight="1" x14ac:dyDescent="0.25">
      <c r="A71" s="37" t="s">
        <v>38</v>
      </c>
      <c r="B71" s="228">
        <v>2.6611713579328771E-2</v>
      </c>
      <c r="C71" s="228">
        <v>1.5789639146440791E-2</v>
      </c>
      <c r="D71" s="228">
        <v>2.3029437826154481E-2</v>
      </c>
      <c r="E71" s="228">
        <v>3.0187850264415179E-2</v>
      </c>
      <c r="F71" s="228">
        <v>1.4515260443776981E-2</v>
      </c>
      <c r="G71" s="228">
        <v>4.363661895495633E-3</v>
      </c>
      <c r="H71" s="228">
        <v>4.634799967393302E-3</v>
      </c>
      <c r="I71" s="228">
        <v>3.8819330789856229E-3</v>
      </c>
      <c r="J71" s="228">
        <v>5.6383291109852809E-3</v>
      </c>
      <c r="K71" s="228">
        <v>9.3889147641717796E-3</v>
      </c>
      <c r="L71" s="228">
        <v>3.6968000228138329E-3</v>
      </c>
      <c r="M71" s="228">
        <v>3.828704757670972E-3</v>
      </c>
      <c r="N71" s="228">
        <v>4.9900122907610891E-3</v>
      </c>
      <c r="O71" s="228">
        <v>2.1040175395450451E-2</v>
      </c>
      <c r="P71" s="228">
        <v>1.356681774429146E-2</v>
      </c>
      <c r="Q71" s="228">
        <v>5.3936576430915111E-3</v>
      </c>
      <c r="R71" s="228">
        <v>9.9693748818887942E-3</v>
      </c>
      <c r="S71" s="228">
        <v>1.3232858353008249E-2</v>
      </c>
      <c r="T71" s="228">
        <v>8.6880229563610495E-3</v>
      </c>
      <c r="U71" s="228">
        <v>7.5751597646955783E-3</v>
      </c>
      <c r="V71" s="228">
        <v>8.5524912987414645E-3</v>
      </c>
      <c r="W71" s="228">
        <v>7.7877858338081746E-3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1.4546326932637619</v>
      </c>
      <c r="C72" s="263">
        <f t="shared" si="2"/>
        <v>0.73777583712040606</v>
      </c>
      <c r="D72" s="263">
        <f t="shared" si="2"/>
        <v>1.160872019857204</v>
      </c>
      <c r="E72" s="263">
        <f t="shared" si="2"/>
        <v>1.5413771534552978</v>
      </c>
      <c r="F72" s="263">
        <f t="shared" si="2"/>
        <v>1.1402757623017947</v>
      </c>
      <c r="G72" s="263">
        <f t="shared" si="2"/>
        <v>1.3973460744885173</v>
      </c>
      <c r="H72" s="263">
        <f t="shared" si="2"/>
        <v>1.2134589871139601</v>
      </c>
      <c r="I72" s="263">
        <f t="shared" si="2"/>
        <v>0.74603459494083835</v>
      </c>
      <c r="J72" s="263">
        <f t="shared" si="2"/>
        <v>1.2192981622904704</v>
      </c>
      <c r="K72" s="263">
        <f t="shared" si="2"/>
        <v>4.3241955287086569</v>
      </c>
      <c r="L72" s="263">
        <f t="shared" si="2"/>
        <v>1.356679736862525</v>
      </c>
      <c r="M72" s="263">
        <f t="shared" si="2"/>
        <v>1.2629883875397776</v>
      </c>
      <c r="N72" s="263">
        <f t="shared" si="2"/>
        <v>2.0466925458006568</v>
      </c>
      <c r="O72" s="263">
        <f t="shared" si="2"/>
        <v>5.9899087342646329</v>
      </c>
      <c r="P72" s="263">
        <f t="shared" si="2"/>
        <v>5.0284401830553289</v>
      </c>
      <c r="Q72" s="263">
        <f t="shared" si="2"/>
        <v>1.781649009590393</v>
      </c>
      <c r="R72" s="263">
        <f t="shared" si="2"/>
        <v>2.1460034352241322</v>
      </c>
      <c r="S72" s="263">
        <f t="shared" si="2"/>
        <v>3.4036296834193616</v>
      </c>
      <c r="T72" s="263">
        <f t="shared" si="2"/>
        <v>2.5792566385775726</v>
      </c>
      <c r="U72" s="263">
        <f t="shared" si="2"/>
        <v>2.5079370791378954</v>
      </c>
      <c r="V72" s="263">
        <f t="shared" si="2"/>
        <v>1.3379893979813888</v>
      </c>
      <c r="W72" s="263">
        <f t="shared" si="2"/>
        <v>1.7458518938708723</v>
      </c>
      <c r="DA72" s="70"/>
    </row>
    <row r="73" spans="1:105" ht="12" customHeight="1" x14ac:dyDescent="0.25">
      <c r="A73" s="60" t="s">
        <v>1054</v>
      </c>
      <c r="B73" s="264">
        <v>1.4542981919100311</v>
      </c>
      <c r="C73" s="264">
        <v>0.73757791043235632</v>
      </c>
      <c r="D73" s="264">
        <v>1.1605856701808961</v>
      </c>
      <c r="E73" s="264">
        <v>1.5409895643117919</v>
      </c>
      <c r="F73" s="264">
        <v>1.139880883394131</v>
      </c>
      <c r="G73" s="264">
        <v>1.396963578045896</v>
      </c>
      <c r="H73" s="264">
        <v>1.2130978357005571</v>
      </c>
      <c r="I73" s="264">
        <v>0.74580196912908758</v>
      </c>
      <c r="J73" s="264">
        <v>1.2189258875380491</v>
      </c>
      <c r="K73" s="264">
        <v>4.3231734989219106</v>
      </c>
      <c r="L73" s="264">
        <v>1.356343162777675</v>
      </c>
      <c r="M73" s="264">
        <v>1.2626763974700099</v>
      </c>
      <c r="N73" s="264">
        <v>2.0462036644689459</v>
      </c>
      <c r="O73" s="264">
        <v>5.9883586503942334</v>
      </c>
      <c r="P73" s="264">
        <v>5.0272878785841151</v>
      </c>
      <c r="Q73" s="264">
        <v>1.78119507788651</v>
      </c>
      <c r="R73" s="264">
        <v>2.1453802555937722</v>
      </c>
      <c r="S73" s="264">
        <v>3.4028225364024411</v>
      </c>
      <c r="T73" s="264">
        <v>2.5786503340366091</v>
      </c>
      <c r="U73" s="264">
        <v>2.5073451978876808</v>
      </c>
      <c r="V73" s="264">
        <v>1.337518394348399</v>
      </c>
      <c r="W73" s="264">
        <v>1.745350166547242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1.0389333842316349E-3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1.6115016039936969E-4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1.391016211554057E-3</v>
      </c>
      <c r="J76" s="231">
        <v>2.4633630757005618E-3</v>
      </c>
      <c r="K76" s="231">
        <v>8.7634564198318422E-3</v>
      </c>
      <c r="L76" s="231">
        <v>0</v>
      </c>
      <c r="M76" s="231">
        <v>0</v>
      </c>
      <c r="N76" s="231">
        <v>3.175370171483971E-3</v>
      </c>
      <c r="O76" s="231">
        <v>9.5310747275838097E-3</v>
      </c>
      <c r="P76" s="231">
        <v>6.8635261529443421E-3</v>
      </c>
      <c r="Q76" s="231">
        <v>3.0571690068923328E-3</v>
      </c>
      <c r="R76" s="231">
        <v>3.6912127652988171E-3</v>
      </c>
      <c r="S76" s="231">
        <v>3.0982338217410009E-3</v>
      </c>
      <c r="T76" s="231">
        <v>2.6087022528149288E-3</v>
      </c>
      <c r="U76" s="231">
        <v>3.6896529231540669E-3</v>
      </c>
      <c r="V76" s="231">
        <v>3.2365208937738732E-3</v>
      </c>
      <c r="W76" s="231">
        <v>4.0610472543782701E-3</v>
      </c>
      <c r="DA76" s="73" t="s">
        <v>1193</v>
      </c>
    </row>
    <row r="77" spans="1:105" ht="12" customHeight="1" x14ac:dyDescent="0.25">
      <c r="A77" s="64" t="s">
        <v>160</v>
      </c>
      <c r="B77" s="231">
        <v>3.3619726702808128E-4</v>
      </c>
      <c r="C77" s="231">
        <v>2.5281325295997231E-4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2.4623669445112252E-4</v>
      </c>
      <c r="U77" s="231">
        <v>2.6150463610537863E-4</v>
      </c>
      <c r="V77" s="231">
        <v>4.6297900575766878E-4</v>
      </c>
      <c r="W77" s="231">
        <v>4.6288341541922379E-4</v>
      </c>
      <c r="DA77" s="73" t="s">
        <v>1194</v>
      </c>
    </row>
    <row r="78" spans="1:105" ht="12" customHeight="1" x14ac:dyDescent="0.25">
      <c r="A78" s="64" t="s">
        <v>70</v>
      </c>
      <c r="B78" s="231">
        <v>5.8449245509827974E-4</v>
      </c>
      <c r="C78" s="231">
        <v>4.3922869999474202E-4</v>
      </c>
      <c r="D78" s="231">
        <v>2.2760925781890859E-4</v>
      </c>
      <c r="E78" s="231">
        <v>3.1739140042102618E-4</v>
      </c>
      <c r="F78" s="231">
        <v>0</v>
      </c>
      <c r="G78" s="231">
        <v>0</v>
      </c>
      <c r="H78" s="231">
        <v>2.1523326147081098E-3</v>
      </c>
      <c r="I78" s="231">
        <v>0</v>
      </c>
      <c r="J78" s="231">
        <v>0</v>
      </c>
      <c r="K78" s="231">
        <v>0</v>
      </c>
      <c r="L78" s="231">
        <v>1.877855469327334E-3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1.568452192702022E-3</v>
      </c>
      <c r="C80" s="231">
        <v>1.163761695508918E-3</v>
      </c>
      <c r="D80" s="231">
        <v>1.59738341997709E-3</v>
      </c>
      <c r="E80" s="231">
        <v>3.0961290081106059E-3</v>
      </c>
      <c r="F80" s="231">
        <v>7.3659461605813256E-2</v>
      </c>
      <c r="G80" s="231">
        <v>0.32998558601940969</v>
      </c>
      <c r="H80" s="231">
        <v>0.29385036098589762</v>
      </c>
      <c r="I80" s="231">
        <v>0.1382999901692589</v>
      </c>
      <c r="J80" s="231">
        <v>0.24769510498163089</v>
      </c>
      <c r="K80" s="231">
        <v>0.97926365956692829</v>
      </c>
      <c r="L80" s="231">
        <v>0.2712817263289482</v>
      </c>
      <c r="M80" s="231">
        <v>0.21359213498485149</v>
      </c>
      <c r="N80" s="231">
        <v>0.41618196623107429</v>
      </c>
      <c r="O80" s="231">
        <v>0.96240421595702796</v>
      </c>
      <c r="P80" s="231">
        <v>0.75805832443336885</v>
      </c>
      <c r="Q80" s="231">
        <v>0.3378370576876516</v>
      </c>
      <c r="R80" s="231">
        <v>0.35717083031691688</v>
      </c>
      <c r="S80" s="231">
        <v>0.33558466048251517</v>
      </c>
      <c r="T80" s="231">
        <v>0.29840709261971032</v>
      </c>
      <c r="U80" s="231">
        <v>0.34561611306633983</v>
      </c>
      <c r="V80" s="231">
        <v>0.27636617808532721</v>
      </c>
      <c r="W80" s="231">
        <v>0.27657007564082808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4.7224607242368571E-4</v>
      </c>
      <c r="C82" s="231">
        <v>1.3739707844396759E-4</v>
      </c>
      <c r="D82" s="231">
        <v>1.8226456244253161E-4</v>
      </c>
      <c r="E82" s="231">
        <v>0</v>
      </c>
      <c r="F82" s="231">
        <v>0</v>
      </c>
      <c r="G82" s="231">
        <v>0</v>
      </c>
      <c r="H82" s="231">
        <v>2.7166026542957248E-4</v>
      </c>
      <c r="I82" s="231">
        <v>0</v>
      </c>
      <c r="J82" s="231">
        <v>0</v>
      </c>
      <c r="K82" s="231">
        <v>8.7170727360426305E-4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1.0909742531924831E-2</v>
      </c>
      <c r="R82" s="231">
        <v>2.387870165984473E-2</v>
      </c>
      <c r="S82" s="231">
        <v>0.15488949299230101</v>
      </c>
      <c r="T82" s="231">
        <v>9.1116344799206272E-2</v>
      </c>
      <c r="U82" s="231">
        <v>8.7196101192882597E-2</v>
      </c>
      <c r="V82" s="231">
        <v>6.2357434624805537E-2</v>
      </c>
      <c r="W82" s="231">
        <v>7.2058253432288999E-2</v>
      </c>
      <c r="DA82" s="73" t="s">
        <v>1199</v>
      </c>
    </row>
    <row r="83" spans="1:105" ht="12" customHeight="1" x14ac:dyDescent="0.25">
      <c r="A83" s="64" t="s">
        <v>79</v>
      </c>
      <c r="B83" s="231">
        <v>1.451336803922779</v>
      </c>
      <c r="C83" s="231">
        <v>0.73558470970544876</v>
      </c>
      <c r="D83" s="231">
        <v>1.158578412940658</v>
      </c>
      <c r="E83" s="231">
        <v>1.5375760439032611</v>
      </c>
      <c r="F83" s="231">
        <v>1.0662214217883179</v>
      </c>
      <c r="G83" s="231">
        <v>1.066977992026487</v>
      </c>
      <c r="H83" s="231">
        <v>0.91682348183452145</v>
      </c>
      <c r="I83" s="231">
        <v>0.60611096274827458</v>
      </c>
      <c r="J83" s="231">
        <v>0.96876741948071754</v>
      </c>
      <c r="K83" s="231">
        <v>3.334274675661546</v>
      </c>
      <c r="L83" s="231">
        <v>1.0821446475951679</v>
      </c>
      <c r="M83" s="231">
        <v>1.049084262485158</v>
      </c>
      <c r="N83" s="231">
        <v>1.6268463280663881</v>
      </c>
      <c r="O83" s="231">
        <v>5.0164233597096217</v>
      </c>
      <c r="P83" s="231">
        <v>4.2623660279978024</v>
      </c>
      <c r="Q83" s="231">
        <v>1.429391108660041</v>
      </c>
      <c r="R83" s="231">
        <v>1.760639510851711</v>
      </c>
      <c r="S83" s="231">
        <v>2.9090889989454838</v>
      </c>
      <c r="T83" s="231">
        <v>2.1862719576704261</v>
      </c>
      <c r="U83" s="231">
        <v>2.070581826069199</v>
      </c>
      <c r="V83" s="231">
        <v>0.99509528173873518</v>
      </c>
      <c r="W83" s="231">
        <v>1.3921979068043271</v>
      </c>
      <c r="DA83" s="73" t="s">
        <v>1200</v>
      </c>
    </row>
    <row r="84" spans="1:105" ht="12" customHeight="1" x14ac:dyDescent="0.25">
      <c r="A84" s="60" t="s">
        <v>1066</v>
      </c>
      <c r="B84" s="264">
        <v>3.3450135373085891E-4</v>
      </c>
      <c r="C84" s="264">
        <v>1.9792668804978361E-4</v>
      </c>
      <c r="D84" s="264">
        <v>2.8634967630802801E-4</v>
      </c>
      <c r="E84" s="264">
        <v>3.875891435059713E-4</v>
      </c>
      <c r="F84" s="264">
        <v>3.9487890766378559E-4</v>
      </c>
      <c r="G84" s="264">
        <v>3.8249644262124111E-4</v>
      </c>
      <c r="H84" s="264">
        <v>3.611514134030847E-4</v>
      </c>
      <c r="I84" s="264">
        <v>2.3262581175079931E-4</v>
      </c>
      <c r="J84" s="264">
        <v>3.7227475242126952E-4</v>
      </c>
      <c r="K84" s="264">
        <v>1.0220297867463901E-3</v>
      </c>
      <c r="L84" s="264">
        <v>3.3657408485000139E-4</v>
      </c>
      <c r="M84" s="264">
        <v>3.119900697676623E-4</v>
      </c>
      <c r="N84" s="264">
        <v>4.8888133171079591E-4</v>
      </c>
      <c r="O84" s="264">
        <v>1.550083870399042E-3</v>
      </c>
      <c r="P84" s="264">
        <v>1.1523044712139479E-3</v>
      </c>
      <c r="Q84" s="264">
        <v>4.5393170388286018E-4</v>
      </c>
      <c r="R84" s="264">
        <v>6.2317963035976337E-4</v>
      </c>
      <c r="S84" s="264">
        <v>8.0714701692032173E-4</v>
      </c>
      <c r="T84" s="264">
        <v>6.0630454096360909E-4</v>
      </c>
      <c r="U84" s="264">
        <v>5.9188125021458109E-4</v>
      </c>
      <c r="V84" s="264">
        <v>4.7100363298973198E-4</v>
      </c>
      <c r="W84" s="264">
        <v>5.017273236302233E-4</v>
      </c>
      <c r="DA84" s="72" t="s">
        <v>1201</v>
      </c>
    </row>
    <row r="85" spans="1:105" ht="12" customHeight="1" x14ac:dyDescent="0.25">
      <c r="A85" s="57" t="s">
        <v>1012</v>
      </c>
      <c r="B85" s="263">
        <v>9.8851553060070929E-2</v>
      </c>
      <c r="C85" s="263">
        <v>5.7996141559541928E-2</v>
      </c>
      <c r="D85" s="263">
        <v>8.5494510271978116E-2</v>
      </c>
      <c r="E85" s="263">
        <v>0.11542007007027739</v>
      </c>
      <c r="F85" s="263">
        <v>0.180419782575856</v>
      </c>
      <c r="G85" s="263">
        <v>0.32328693222917332</v>
      </c>
      <c r="H85" s="263">
        <v>0.28339398356971868</v>
      </c>
      <c r="I85" s="263">
        <v>0.1611616345246667</v>
      </c>
      <c r="J85" s="263">
        <v>0.27063386121989069</v>
      </c>
      <c r="K85" s="263">
        <v>1.0062396730416781</v>
      </c>
      <c r="L85" s="263">
        <v>0.29921828731639782</v>
      </c>
      <c r="M85" s="263">
        <v>0.2641235801706644</v>
      </c>
      <c r="N85" s="263">
        <v>0.45362450174667079</v>
      </c>
      <c r="O85" s="263">
        <v>1.2606044586310881</v>
      </c>
      <c r="P85" s="263">
        <v>1.017763511001113</v>
      </c>
      <c r="Q85" s="263">
        <v>0.38730011477546822</v>
      </c>
      <c r="R85" s="263">
        <v>0.44947087587071671</v>
      </c>
      <c r="S85" s="263">
        <v>0.60919644935493589</v>
      </c>
      <c r="T85" s="263">
        <v>0.48441060758119048</v>
      </c>
      <c r="U85" s="263">
        <v>0.49752459665434989</v>
      </c>
      <c r="V85" s="263">
        <v>0.30203758368966571</v>
      </c>
      <c r="W85" s="263">
        <v>0.36307302814754377</v>
      </c>
      <c r="DA85" s="70" t="s">
        <v>1202</v>
      </c>
    </row>
    <row r="86" spans="1:105" ht="12" customHeight="1" x14ac:dyDescent="0.25">
      <c r="A86" s="60" t="s">
        <v>1014</v>
      </c>
      <c r="B86" s="264">
        <v>4.8212370329867582E-2</v>
      </c>
      <c r="C86" s="264">
        <v>2.7554875577858611E-2</v>
      </c>
      <c r="D86" s="264">
        <v>3.507204467835584E-2</v>
      </c>
      <c r="E86" s="264">
        <v>5.66278720810258E-2</v>
      </c>
      <c r="F86" s="264">
        <v>0.17005720929081461</v>
      </c>
      <c r="G86" s="264">
        <v>0.32099351176220042</v>
      </c>
      <c r="H86" s="264">
        <v>0.28094435055465922</v>
      </c>
      <c r="I86" s="264">
        <v>0.15902344154176631</v>
      </c>
      <c r="J86" s="264">
        <v>0.26758022432369039</v>
      </c>
      <c r="K86" s="264">
        <v>1.001445154109653</v>
      </c>
      <c r="L86" s="264">
        <v>0.29729838806340331</v>
      </c>
      <c r="M86" s="264">
        <v>0.26208146175902208</v>
      </c>
      <c r="N86" s="264">
        <v>0.45104214593435771</v>
      </c>
      <c r="O86" s="264">
        <v>1.2493401395682431</v>
      </c>
      <c r="P86" s="264">
        <v>1.0106062606938639</v>
      </c>
      <c r="Q86" s="264">
        <v>0.38446345935706577</v>
      </c>
      <c r="R86" s="264">
        <v>0.44400721449008462</v>
      </c>
      <c r="S86" s="264">
        <v>0.60184220672524036</v>
      </c>
      <c r="T86" s="264">
        <v>0.47959098334471362</v>
      </c>
      <c r="U86" s="264">
        <v>0.49340020321221911</v>
      </c>
      <c r="V86" s="264">
        <v>0.29715787544086392</v>
      </c>
      <c r="W86" s="264">
        <v>0.35863395091061301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1.134844736175647E-3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2.8839276641572922E-4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1.579758462431357E-3</v>
      </c>
      <c r="J88" s="297">
        <v>2.628650904001965E-3</v>
      </c>
      <c r="K88" s="297">
        <v>8.8530935430213287E-3</v>
      </c>
      <c r="L88" s="297">
        <v>0</v>
      </c>
      <c r="M88" s="297">
        <v>0</v>
      </c>
      <c r="N88" s="297">
        <v>3.407144464496881E-3</v>
      </c>
      <c r="O88" s="297">
        <v>1.218996076469429E-2</v>
      </c>
      <c r="P88" s="297">
        <v>9.0464248445376368E-3</v>
      </c>
      <c r="Q88" s="297">
        <v>3.4396926286304821E-3</v>
      </c>
      <c r="R88" s="297">
        <v>4.5308948363491303E-3</v>
      </c>
      <c r="S88" s="297">
        <v>5.4898485641939922E-3</v>
      </c>
      <c r="T88" s="297">
        <v>4.1430772013716574E-3</v>
      </c>
      <c r="U88" s="297">
        <v>5.1954997068723264E-3</v>
      </c>
      <c r="V88" s="297">
        <v>3.4260076350548108E-3</v>
      </c>
      <c r="W88" s="297">
        <v>5.1692004398416359E-3</v>
      </c>
      <c r="DA88" s="122" t="s">
        <v>1205</v>
      </c>
    </row>
    <row r="89" spans="1:105" ht="12" customHeight="1" x14ac:dyDescent="0.25">
      <c r="A89" s="59" t="s">
        <v>160</v>
      </c>
      <c r="B89" s="297">
        <v>6.3783797370574342E-3</v>
      </c>
      <c r="C89" s="297">
        <v>3.6768534948615921E-3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3.837690279090768E-4</v>
      </c>
      <c r="U89" s="297">
        <v>3.6135980170670298E-4</v>
      </c>
      <c r="V89" s="297">
        <v>4.8093883423547002E-4</v>
      </c>
      <c r="W89" s="297">
        <v>5.7819667163602534E-4</v>
      </c>
      <c r="DA89" s="122" t="s">
        <v>1206</v>
      </c>
    </row>
    <row r="90" spans="1:105" ht="12" customHeight="1" x14ac:dyDescent="0.25">
      <c r="A90" s="59" t="s">
        <v>70</v>
      </c>
      <c r="B90" s="297">
        <v>1.1438200694054559E-2</v>
      </c>
      <c r="C90" s="297">
        <v>6.5891562935225176E-3</v>
      </c>
      <c r="D90" s="297">
        <v>4.4115975686825799E-3</v>
      </c>
      <c r="E90" s="297">
        <v>5.3120710419100282E-3</v>
      </c>
      <c r="F90" s="297">
        <v>0</v>
      </c>
      <c r="G90" s="297">
        <v>0</v>
      </c>
      <c r="H90" s="297">
        <v>2.0627173706409679E-3</v>
      </c>
      <c r="I90" s="297">
        <v>0</v>
      </c>
      <c r="J90" s="297">
        <v>0</v>
      </c>
      <c r="K90" s="297">
        <v>0</v>
      </c>
      <c r="L90" s="297">
        <v>2.0558182145224428E-3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3.039578989875558E-2</v>
      </c>
      <c r="C91" s="297">
        <v>1.72888657894745E-2</v>
      </c>
      <c r="D91" s="297">
        <v>3.066044710967326E-2</v>
      </c>
      <c r="E91" s="297">
        <v>5.1315801039115767E-2</v>
      </c>
      <c r="F91" s="297">
        <v>0.17005720929081461</v>
      </c>
      <c r="G91" s="297">
        <v>0.32099351176220042</v>
      </c>
      <c r="H91" s="297">
        <v>0.27888163318401832</v>
      </c>
      <c r="I91" s="297">
        <v>0.15744368307933501</v>
      </c>
      <c r="J91" s="297">
        <v>0.26495157341968839</v>
      </c>
      <c r="K91" s="297">
        <v>0.99259206056663163</v>
      </c>
      <c r="L91" s="297">
        <v>0.29410772511270522</v>
      </c>
      <c r="M91" s="297">
        <v>0.26208146175902208</v>
      </c>
      <c r="N91" s="297">
        <v>0.44763500146986079</v>
      </c>
      <c r="O91" s="297">
        <v>1.237150178803549</v>
      </c>
      <c r="P91" s="297">
        <v>1.001559835849327</v>
      </c>
      <c r="Q91" s="297">
        <v>0.3810237667284353</v>
      </c>
      <c r="R91" s="297">
        <v>0.43947631965373551</v>
      </c>
      <c r="S91" s="297">
        <v>0.59606396539463069</v>
      </c>
      <c r="T91" s="297">
        <v>0.47506413711543288</v>
      </c>
      <c r="U91" s="297">
        <v>0.48784334370364008</v>
      </c>
      <c r="V91" s="297">
        <v>0.29325092897157362</v>
      </c>
      <c r="W91" s="297">
        <v>0.35288655379913531</v>
      </c>
      <c r="DA91" s="122" t="s">
        <v>1208</v>
      </c>
    </row>
    <row r="92" spans="1:105" ht="12" customHeight="1" x14ac:dyDescent="0.25">
      <c r="A92" s="60" t="s">
        <v>1021</v>
      </c>
      <c r="B92" s="264">
        <v>5.063918273020334E-2</v>
      </c>
      <c r="C92" s="264">
        <v>3.044126598168332E-2</v>
      </c>
      <c r="D92" s="264">
        <v>5.0422465593622283E-2</v>
      </c>
      <c r="E92" s="264">
        <v>5.8792197989251622E-2</v>
      </c>
      <c r="F92" s="264">
        <v>1.0362573285041379E-2</v>
      </c>
      <c r="G92" s="264">
        <v>2.2934204669729039E-3</v>
      </c>
      <c r="H92" s="264">
        <v>2.449633015059472E-3</v>
      </c>
      <c r="I92" s="264">
        <v>2.138192982900342E-3</v>
      </c>
      <c r="J92" s="264">
        <v>3.053636896200303E-3</v>
      </c>
      <c r="K92" s="264">
        <v>4.7945189320255264E-3</v>
      </c>
      <c r="L92" s="264">
        <v>1.919899252994554E-3</v>
      </c>
      <c r="M92" s="264">
        <v>2.0421184116422571E-3</v>
      </c>
      <c r="N92" s="264">
        <v>2.5823558123131709E-3</v>
      </c>
      <c r="O92" s="264">
        <v>1.1264319062844679E-2</v>
      </c>
      <c r="P92" s="264">
        <v>7.1572503072484233E-3</v>
      </c>
      <c r="Q92" s="264">
        <v>2.8366554184024641E-3</v>
      </c>
      <c r="R92" s="264">
        <v>5.463661380632168E-3</v>
      </c>
      <c r="S92" s="264">
        <v>7.3542426296954993E-3</v>
      </c>
      <c r="T92" s="264">
        <v>4.8196242364768847E-3</v>
      </c>
      <c r="U92" s="264">
        <v>4.1243934421308298E-3</v>
      </c>
      <c r="V92" s="264">
        <v>4.8797082488017543E-3</v>
      </c>
      <c r="W92" s="264">
        <v>4.4390772369308218E-3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5.9662081563570141E-2</v>
      </c>
      <c r="C93" s="263">
        <f t="shared" si="3"/>
        <v>3.3195775077142442E-2</v>
      </c>
      <c r="D93" s="263">
        <f t="shared" si="3"/>
        <v>4.9389868647896074E-2</v>
      </c>
      <c r="E93" s="263">
        <f t="shared" si="3"/>
        <v>6.5849003469329509E-2</v>
      </c>
      <c r="F93" s="263">
        <f t="shared" si="3"/>
        <v>6.0229803493163071E-2</v>
      </c>
      <c r="G93" s="263">
        <f t="shared" si="3"/>
        <v>8.8122708917013834E-2</v>
      </c>
      <c r="H93" s="263">
        <f t="shared" si="3"/>
        <v>7.7296265844827017E-2</v>
      </c>
      <c r="I93" s="263">
        <f t="shared" si="3"/>
        <v>4.5068439958185803E-2</v>
      </c>
      <c r="J93" s="263">
        <f t="shared" si="3"/>
        <v>7.4919270675170638E-2</v>
      </c>
      <c r="K93" s="263">
        <f t="shared" si="3"/>
        <v>0.27285428381011917</v>
      </c>
      <c r="L93" s="263">
        <f t="shared" si="3"/>
        <v>8.2330056681138575E-2</v>
      </c>
      <c r="M93" s="263">
        <f t="shared" si="3"/>
        <v>7.366559651019583E-2</v>
      </c>
      <c r="N93" s="263">
        <f t="shared" si="3"/>
        <v>0.12451247842226507</v>
      </c>
      <c r="O93" s="263">
        <f t="shared" si="3"/>
        <v>0.35100574948442131</v>
      </c>
      <c r="P93" s="263">
        <f t="shared" si="3"/>
        <v>0.28567198755505108</v>
      </c>
      <c r="Q93" s="263">
        <f t="shared" si="3"/>
        <v>0.10692620410570421</v>
      </c>
      <c r="R93" s="263">
        <f t="shared" si="3"/>
        <v>0.12621987689285222</v>
      </c>
      <c r="S93" s="263">
        <f t="shared" si="3"/>
        <v>0.1778396217579295</v>
      </c>
      <c r="T93" s="263">
        <f t="shared" si="3"/>
        <v>0.13905206027442041</v>
      </c>
      <c r="U93" s="263">
        <f t="shared" si="3"/>
        <v>0.14043464836973718</v>
      </c>
      <c r="V93" s="263">
        <f t="shared" si="3"/>
        <v>8.4190524776688119E-2</v>
      </c>
      <c r="W93" s="263">
        <f t="shared" si="3"/>
        <v>0.1020227056159643</v>
      </c>
      <c r="DA93" s="70"/>
    </row>
    <row r="94" spans="1:105" ht="12" customHeight="1" x14ac:dyDescent="0.25">
      <c r="A94" s="60" t="s">
        <v>1024</v>
      </c>
      <c r="B94" s="264">
        <v>1.5690668635392499E-3</v>
      </c>
      <c r="C94" s="264">
        <v>8.8066142793757397E-4</v>
      </c>
      <c r="D94" s="264">
        <v>1.349061318620898E-3</v>
      </c>
      <c r="E94" s="264">
        <v>2.538385340561904E-3</v>
      </c>
      <c r="F94" s="264">
        <v>2.2948072522303822E-2</v>
      </c>
      <c r="G94" s="264">
        <v>5.883796066500456E-2</v>
      </c>
      <c r="H94" s="264">
        <v>5.0832776287796977E-2</v>
      </c>
      <c r="I94" s="264">
        <v>2.753723514444879E-2</v>
      </c>
      <c r="J94" s="264">
        <v>4.7129570154501907E-2</v>
      </c>
      <c r="K94" s="264">
        <v>0.18725572475024391</v>
      </c>
      <c r="L94" s="264">
        <v>5.4556675577523153E-2</v>
      </c>
      <c r="M94" s="264">
        <v>4.7337051951021752E-2</v>
      </c>
      <c r="N94" s="264">
        <v>8.3330410117814988E-2</v>
      </c>
      <c r="O94" s="264">
        <v>0.22261825942138211</v>
      </c>
      <c r="P94" s="264">
        <v>0.1828953371027188</v>
      </c>
      <c r="Q94" s="264">
        <v>6.9794758283766287E-2</v>
      </c>
      <c r="R94" s="264">
        <v>7.7252684312119957E-2</v>
      </c>
      <c r="S94" s="264">
        <v>0.1033243128250856</v>
      </c>
      <c r="T94" s="264">
        <v>8.4025445977992566E-2</v>
      </c>
      <c r="U94" s="264">
        <v>8.8005917775035969E-2</v>
      </c>
      <c r="V94" s="264">
        <v>5.0581244341438868E-2</v>
      </c>
      <c r="W94" s="264">
        <v>6.2175949855750368E-2</v>
      </c>
      <c r="DA94" s="72" t="s">
        <v>1210</v>
      </c>
    </row>
    <row r="95" spans="1:105" ht="12" customHeight="1" x14ac:dyDescent="0.25">
      <c r="A95" s="60" t="s">
        <v>1026</v>
      </c>
      <c r="B95" s="264">
        <v>2.4935549332923329E-2</v>
      </c>
      <c r="C95" s="264">
        <v>1.2646588213318989E-2</v>
      </c>
      <c r="D95" s="264">
        <v>1.9899523629243399E-2</v>
      </c>
      <c r="E95" s="264">
        <v>2.6421968696770472E-2</v>
      </c>
      <c r="F95" s="264">
        <v>1.9544517183370729E-2</v>
      </c>
      <c r="G95" s="264">
        <v>2.395248403005339E-2</v>
      </c>
      <c r="H95" s="264">
        <v>2.0799902726995279E-2</v>
      </c>
      <c r="I95" s="264">
        <v>1.278759878631564E-2</v>
      </c>
      <c r="J95" s="264">
        <v>2.0899831115077611E-2</v>
      </c>
      <c r="K95" s="264">
        <v>7.412558624966166E-2</v>
      </c>
      <c r="L95" s="264">
        <v>2.325600212938192E-2</v>
      </c>
      <c r="M95" s="264">
        <v>2.1649981947154309E-2</v>
      </c>
      <c r="N95" s="264">
        <v>3.5084422647573783E-2</v>
      </c>
      <c r="O95" s="264">
        <v>0.1026770255101722</v>
      </c>
      <c r="P95" s="264">
        <v>8.6198405254564792E-2</v>
      </c>
      <c r="Q95" s="264">
        <v>3.054055762653865E-2</v>
      </c>
      <c r="R95" s="264">
        <v>3.6784914881161909E-2</v>
      </c>
      <c r="S95" s="264">
        <v>5.8345152115059223E-2</v>
      </c>
      <c r="T95" s="264">
        <v>4.4213809089784638E-2</v>
      </c>
      <c r="U95" s="264">
        <v>4.2991203746517853E-2</v>
      </c>
      <c r="V95" s="264">
        <v>2.293323067545297E-2</v>
      </c>
      <c r="W95" s="264">
        <v>2.992595701711296E-2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1.7813660774826579E-5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2.7630975524829531E-6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2.3850509860393289E-5</v>
      </c>
      <c r="J98" s="231">
        <v>4.2237081666421512E-5</v>
      </c>
      <c r="K98" s="231">
        <v>1.502591429317814E-4</v>
      </c>
      <c r="L98" s="231">
        <v>0</v>
      </c>
      <c r="M98" s="231">
        <v>0</v>
      </c>
      <c r="N98" s="231">
        <v>5.4445230009768303E-5</v>
      </c>
      <c r="O98" s="231">
        <v>1.6342080694833709E-4</v>
      </c>
      <c r="P98" s="231">
        <v>1.176827393010614E-4</v>
      </c>
      <c r="Q98" s="231">
        <v>5.2418540444121013E-5</v>
      </c>
      <c r="R98" s="231">
        <v>6.3289921227598637E-5</v>
      </c>
      <c r="S98" s="231">
        <v>5.312264206660975E-5</v>
      </c>
      <c r="T98" s="231">
        <v>4.4729082441160823E-5</v>
      </c>
      <c r="U98" s="231">
        <v>6.3263176010580331E-5</v>
      </c>
      <c r="V98" s="231">
        <v>5.5493726707959893E-5</v>
      </c>
      <c r="W98" s="231">
        <v>6.9631142167538929E-5</v>
      </c>
      <c r="DA98" s="73" t="s">
        <v>1214</v>
      </c>
    </row>
    <row r="99" spans="1:105" ht="12" customHeight="1" x14ac:dyDescent="0.25">
      <c r="A99" s="64" t="s">
        <v>160</v>
      </c>
      <c r="B99" s="231">
        <v>5.7644736025989236E-6</v>
      </c>
      <c r="C99" s="231">
        <v>4.3347625516337083E-6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4.2220001896569648E-6</v>
      </c>
      <c r="U99" s="231">
        <v>4.4837859186427651E-6</v>
      </c>
      <c r="V99" s="231">
        <v>7.9382865923911856E-6</v>
      </c>
      <c r="W99" s="231">
        <v>7.9366475904221896E-6</v>
      </c>
      <c r="DA99" s="73" t="s">
        <v>1215</v>
      </c>
    </row>
    <row r="100" spans="1:105" ht="12" customHeight="1" x14ac:dyDescent="0.25">
      <c r="A100" s="64" t="s">
        <v>70</v>
      </c>
      <c r="B100" s="231">
        <v>1.002176893975419E-5</v>
      </c>
      <c r="C100" s="231">
        <v>7.531061358723209E-6</v>
      </c>
      <c r="D100" s="231">
        <v>3.9026122074176182E-6</v>
      </c>
      <c r="E100" s="231">
        <v>5.4420262412962789E-6</v>
      </c>
      <c r="F100" s="231">
        <v>0</v>
      </c>
      <c r="G100" s="231">
        <v>0</v>
      </c>
      <c r="H100" s="231">
        <v>3.6904120759736308E-5</v>
      </c>
      <c r="I100" s="231">
        <v>0</v>
      </c>
      <c r="J100" s="231">
        <v>0</v>
      </c>
      <c r="K100" s="231">
        <v>0</v>
      </c>
      <c r="L100" s="231">
        <v>3.2197906836432657E-5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2.6892845803574069E-5</v>
      </c>
      <c r="C102" s="231">
        <v>1.9953980092635881E-5</v>
      </c>
      <c r="D102" s="231">
        <v>2.738890366089147E-5</v>
      </c>
      <c r="E102" s="231">
        <v>5.3086552711339092E-5</v>
      </c>
      <c r="F102" s="231">
        <v>1.262972854484548E-3</v>
      </c>
      <c r="G102" s="231">
        <v>5.6579674685105054E-3</v>
      </c>
      <c r="H102" s="231">
        <v>5.0383891100336826E-3</v>
      </c>
      <c r="I102" s="231">
        <v>2.371306137071586E-3</v>
      </c>
      <c r="J102" s="231">
        <v>4.2470062495788214E-3</v>
      </c>
      <c r="K102" s="231">
        <v>1.6790557417251321E-2</v>
      </c>
      <c r="L102" s="231">
        <v>4.6514249330886709E-3</v>
      </c>
      <c r="M102" s="231">
        <v>3.6622731491154021E-3</v>
      </c>
      <c r="N102" s="231">
        <v>7.1358996443488601E-3</v>
      </c>
      <c r="O102" s="231">
        <v>1.6501483628808971E-2</v>
      </c>
      <c r="P102" s="231">
        <v>1.2997747539873761E-2</v>
      </c>
      <c r="Q102" s="231">
        <v>5.7925896252377764E-3</v>
      </c>
      <c r="R102" s="231">
        <v>6.1240885185667934E-3</v>
      </c>
      <c r="S102" s="231">
        <v>5.753969786515256E-3</v>
      </c>
      <c r="T102" s="231">
        <v>5.1165193085609866E-3</v>
      </c>
      <c r="U102" s="231">
        <v>5.9259701246689549E-3</v>
      </c>
      <c r="V102" s="231">
        <v>4.738603476187553E-3</v>
      </c>
      <c r="W102" s="231">
        <v>4.7420995250600203E-3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8.0971806894253451E-6</v>
      </c>
      <c r="C104" s="231">
        <v>2.355824717927616E-6</v>
      </c>
      <c r="D104" s="231">
        <v>3.1251273045044089E-6</v>
      </c>
      <c r="E104" s="231">
        <v>0</v>
      </c>
      <c r="F104" s="231">
        <v>0</v>
      </c>
      <c r="G104" s="231">
        <v>0</v>
      </c>
      <c r="H104" s="231">
        <v>4.6579154042111478E-6</v>
      </c>
      <c r="I104" s="231">
        <v>0</v>
      </c>
      <c r="J104" s="231">
        <v>0</v>
      </c>
      <c r="K104" s="231">
        <v>1.4946384342456711E-5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1.8705958972348979E-4</v>
      </c>
      <c r="R104" s="231">
        <v>4.0942672318336509E-4</v>
      </c>
      <c r="S104" s="231">
        <v>2.6557514924696679E-3</v>
      </c>
      <c r="T104" s="231">
        <v>1.5622904046880769E-3</v>
      </c>
      <c r="U104" s="231">
        <v>1.4950734966383071E-3</v>
      </c>
      <c r="V104" s="231">
        <v>1.069187114452229E-3</v>
      </c>
      <c r="W104" s="231">
        <v>1.235518371198176E-3</v>
      </c>
      <c r="DA104" s="73" t="s">
        <v>1220</v>
      </c>
    </row>
    <row r="105" spans="1:105" ht="12" customHeight="1" x14ac:dyDescent="0.25">
      <c r="A105" s="64" t="s">
        <v>79</v>
      </c>
      <c r="B105" s="231">
        <v>2.4884773063887981E-2</v>
      </c>
      <c r="C105" s="231">
        <v>1.261241258459807E-2</v>
      </c>
      <c r="D105" s="231">
        <v>1.986510698607059E-2</v>
      </c>
      <c r="E105" s="231">
        <v>2.6363440117817841E-2</v>
      </c>
      <c r="F105" s="231">
        <v>1.8281544328886179E-2</v>
      </c>
      <c r="G105" s="231">
        <v>1.8294516561542889E-2</v>
      </c>
      <c r="H105" s="231">
        <v>1.5719951580797649E-2</v>
      </c>
      <c r="I105" s="231">
        <v>1.0392442139383661E-2</v>
      </c>
      <c r="J105" s="231">
        <v>1.661058778383237E-2</v>
      </c>
      <c r="K105" s="231">
        <v>5.7169823305136099E-2</v>
      </c>
      <c r="L105" s="231">
        <v>1.855456562868199E-2</v>
      </c>
      <c r="M105" s="231">
        <v>1.7987708798038911E-2</v>
      </c>
      <c r="N105" s="231">
        <v>2.7894077773215151E-2</v>
      </c>
      <c r="O105" s="231">
        <v>8.6012121074414902E-2</v>
      </c>
      <c r="P105" s="231">
        <v>7.3082974975389958E-2</v>
      </c>
      <c r="Q105" s="231">
        <v>2.4508489871133271E-2</v>
      </c>
      <c r="R105" s="231">
        <v>3.0188109718184149E-2</v>
      </c>
      <c r="S105" s="231">
        <v>4.9879545096455202E-2</v>
      </c>
      <c r="T105" s="231">
        <v>3.7486048293904763E-2</v>
      </c>
      <c r="U105" s="231">
        <v>3.5502413163281371E-2</v>
      </c>
      <c r="V105" s="231">
        <v>1.706200807151283E-2</v>
      </c>
      <c r="W105" s="231">
        <v>2.3870771331096809E-2</v>
      </c>
      <c r="DA105" s="73" t="s">
        <v>1221</v>
      </c>
    </row>
    <row r="106" spans="1:105" ht="12" customHeight="1" x14ac:dyDescent="0.25">
      <c r="A106" s="60" t="s">
        <v>1038</v>
      </c>
      <c r="B106" s="264">
        <v>3.3157465367107557E-2</v>
      </c>
      <c r="C106" s="264">
        <v>1.9668525435885879E-2</v>
      </c>
      <c r="D106" s="264">
        <v>2.8141283700031779E-2</v>
      </c>
      <c r="E106" s="264">
        <v>3.6888649431997128E-2</v>
      </c>
      <c r="F106" s="264">
        <v>1.7737213787488521E-2</v>
      </c>
      <c r="G106" s="264">
        <v>5.3322642219558814E-3</v>
      </c>
      <c r="H106" s="264">
        <v>5.6635868300347631E-3</v>
      </c>
      <c r="I106" s="264">
        <v>4.7436060274213777E-3</v>
      </c>
      <c r="J106" s="264">
        <v>6.889869405591123E-3</v>
      </c>
      <c r="K106" s="264">
        <v>1.1472972810213601E-2</v>
      </c>
      <c r="L106" s="264">
        <v>4.5173789742335036E-3</v>
      </c>
      <c r="M106" s="264">
        <v>4.6785626120197724E-3</v>
      </c>
      <c r="N106" s="264">
        <v>6.097645656876283E-3</v>
      </c>
      <c r="O106" s="264">
        <v>2.5710464552867001E-2</v>
      </c>
      <c r="P106" s="264">
        <v>1.657824519776752E-2</v>
      </c>
      <c r="Q106" s="264">
        <v>6.5908881953992684E-3</v>
      </c>
      <c r="R106" s="264">
        <v>1.2182277699570339E-2</v>
      </c>
      <c r="S106" s="264">
        <v>1.6170156817784678E-2</v>
      </c>
      <c r="T106" s="264">
        <v>1.0812805206643201E-2</v>
      </c>
      <c r="U106" s="264">
        <v>9.437526848183355E-3</v>
      </c>
      <c r="V106" s="264">
        <v>1.0676049759796269E-2</v>
      </c>
      <c r="W106" s="264">
        <v>9.9207987431009798E-3</v>
      </c>
      <c r="DA106" s="72" t="s">
        <v>1222</v>
      </c>
    </row>
    <row r="107" spans="1:105" ht="12" customHeight="1" x14ac:dyDescent="0.25">
      <c r="A107" s="132" t="s">
        <v>1040</v>
      </c>
      <c r="B107" s="318">
        <v>2.3509479021824028E-2</v>
      </c>
      <c r="C107" s="318">
        <v>1.3910715961734019E-2</v>
      </c>
      <c r="D107" s="318">
        <v>2.0125274929339219E-2</v>
      </c>
      <c r="E107" s="318">
        <v>2.7240603772479621E-2</v>
      </c>
      <c r="F107" s="318">
        <v>2.7752944172991331E-2</v>
      </c>
      <c r="G107" s="318">
        <v>2.6882677733381089E-2</v>
      </c>
      <c r="H107" s="318">
        <v>2.538250288796557E-2</v>
      </c>
      <c r="I107" s="318">
        <v>1.6349445466491318E-2</v>
      </c>
      <c r="J107" s="318">
        <v>2.616427522575724E-2</v>
      </c>
      <c r="K107" s="318">
        <v>7.0398995494594038E-2</v>
      </c>
      <c r="L107" s="318">
        <v>2.3655155050395719E-2</v>
      </c>
      <c r="M107" s="318">
        <v>2.1927337269079701E-2</v>
      </c>
      <c r="N107" s="318">
        <v>3.4359637962075161E-2</v>
      </c>
      <c r="O107" s="318">
        <v>0.10690968445503091</v>
      </c>
      <c r="P107" s="318">
        <v>8.0986451895065037E-2</v>
      </c>
      <c r="Q107" s="318">
        <v>3.1903302485171467E-2</v>
      </c>
      <c r="R107" s="318">
        <v>4.3798413020949563E-2</v>
      </c>
      <c r="S107" s="318">
        <v>5.6728039065228983E-2</v>
      </c>
      <c r="T107" s="318">
        <v>4.2612395219450629E-2</v>
      </c>
      <c r="U107" s="318">
        <v>4.1598695132715642E-2</v>
      </c>
      <c r="V107" s="318">
        <v>3.3103154607512973E-2</v>
      </c>
      <c r="W107" s="318">
        <v>3.5262482073693591E-2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0</v>
      </c>
      <c r="T110" s="225">
        <v>0</v>
      </c>
      <c r="U110" s="225">
        <v>0</v>
      </c>
      <c r="V110" s="225">
        <v>0</v>
      </c>
      <c r="W110" s="225">
        <v>0</v>
      </c>
      <c r="DA110" s="89" t="s">
        <v>1224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1225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1226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1227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1228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0</v>
      </c>
      <c r="T115" s="262">
        <v>0</v>
      </c>
      <c r="U115" s="262">
        <v>0</v>
      </c>
      <c r="V115" s="262">
        <v>0</v>
      </c>
      <c r="W115" s="262">
        <v>0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1230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0</v>
      </c>
      <c r="C121" s="263">
        <f t="shared" si="4"/>
        <v>0</v>
      </c>
      <c r="D121" s="263">
        <f t="shared" si="4"/>
        <v>0</v>
      </c>
      <c r="E121" s="263">
        <f t="shared" si="4"/>
        <v>0</v>
      </c>
      <c r="F121" s="263">
        <f t="shared" si="4"/>
        <v>0</v>
      </c>
      <c r="G121" s="263">
        <f t="shared" si="4"/>
        <v>0</v>
      </c>
      <c r="H121" s="263">
        <f t="shared" si="4"/>
        <v>0</v>
      </c>
      <c r="I121" s="263">
        <f t="shared" si="4"/>
        <v>0</v>
      </c>
      <c r="J121" s="263">
        <f t="shared" si="4"/>
        <v>0</v>
      </c>
      <c r="K121" s="263">
        <f t="shared" si="4"/>
        <v>0</v>
      </c>
      <c r="L121" s="263">
        <f t="shared" si="4"/>
        <v>0</v>
      </c>
      <c r="M121" s="263">
        <f t="shared" si="4"/>
        <v>0</v>
      </c>
      <c r="N121" s="263">
        <f t="shared" si="4"/>
        <v>0</v>
      </c>
      <c r="O121" s="263">
        <f t="shared" si="4"/>
        <v>0</v>
      </c>
      <c r="P121" s="263">
        <f t="shared" si="4"/>
        <v>0</v>
      </c>
      <c r="Q121" s="263">
        <f t="shared" si="4"/>
        <v>0</v>
      </c>
      <c r="R121" s="263">
        <f t="shared" si="4"/>
        <v>0</v>
      </c>
      <c r="S121" s="263">
        <f t="shared" si="4"/>
        <v>0</v>
      </c>
      <c r="T121" s="263">
        <f t="shared" si="4"/>
        <v>0</v>
      </c>
      <c r="U121" s="263">
        <f t="shared" si="4"/>
        <v>0</v>
      </c>
      <c r="V121" s="263">
        <f t="shared" si="4"/>
        <v>0</v>
      </c>
      <c r="W121" s="263">
        <f t="shared" si="4"/>
        <v>0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0</v>
      </c>
      <c r="U122" s="264">
        <v>0</v>
      </c>
      <c r="V122" s="264">
        <v>0</v>
      </c>
      <c r="W122" s="264">
        <v>0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1239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1246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</v>
      </c>
      <c r="T134" s="263">
        <v>0</v>
      </c>
      <c r="U134" s="263">
        <v>0</v>
      </c>
      <c r="V134" s="263">
        <v>0</v>
      </c>
      <c r="W134" s="263">
        <v>0</v>
      </c>
      <c r="DA134" s="70" t="s">
        <v>1247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1251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1253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0</v>
      </c>
      <c r="C142" s="263">
        <f t="shared" si="5"/>
        <v>0</v>
      </c>
      <c r="D142" s="263">
        <f t="shared" si="5"/>
        <v>0</v>
      </c>
      <c r="E142" s="263">
        <f t="shared" si="5"/>
        <v>0</v>
      </c>
      <c r="F142" s="263">
        <f t="shared" si="5"/>
        <v>0</v>
      </c>
      <c r="G142" s="263">
        <f t="shared" si="5"/>
        <v>0</v>
      </c>
      <c r="H142" s="263">
        <f t="shared" si="5"/>
        <v>0</v>
      </c>
      <c r="I142" s="263">
        <f t="shared" si="5"/>
        <v>0</v>
      </c>
      <c r="J142" s="263">
        <f t="shared" si="5"/>
        <v>0</v>
      </c>
      <c r="K142" s="263">
        <f t="shared" si="5"/>
        <v>0</v>
      </c>
      <c r="L142" s="263">
        <f t="shared" si="5"/>
        <v>0</v>
      </c>
      <c r="M142" s="263">
        <f t="shared" si="5"/>
        <v>0</v>
      </c>
      <c r="N142" s="263">
        <f t="shared" si="5"/>
        <v>0</v>
      </c>
      <c r="O142" s="263">
        <f t="shared" si="5"/>
        <v>0</v>
      </c>
      <c r="P142" s="263">
        <f t="shared" si="5"/>
        <v>0</v>
      </c>
      <c r="Q142" s="263">
        <f t="shared" si="5"/>
        <v>0</v>
      </c>
      <c r="R142" s="263">
        <f t="shared" si="5"/>
        <v>0</v>
      </c>
      <c r="S142" s="263">
        <f t="shared" si="5"/>
        <v>0</v>
      </c>
      <c r="T142" s="263">
        <f t="shared" si="5"/>
        <v>0</v>
      </c>
      <c r="U142" s="263">
        <f t="shared" si="5"/>
        <v>0</v>
      </c>
      <c r="V142" s="263">
        <f t="shared" si="5"/>
        <v>0</v>
      </c>
      <c r="W142" s="263">
        <f t="shared" si="5"/>
        <v>0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1255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0</v>
      </c>
      <c r="U144" s="264">
        <v>0</v>
      </c>
      <c r="V144" s="264">
        <v>0</v>
      </c>
      <c r="W144" s="264">
        <v>0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1260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1267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0.99999999999999978</v>
      </c>
      <c r="D160" s="234">
        <f t="shared" si="6"/>
        <v>1</v>
      </c>
      <c r="E160" s="234">
        <f t="shared" si="6"/>
        <v>0.99999999999999989</v>
      </c>
      <c r="F160" s="234">
        <f t="shared" si="6"/>
        <v>1</v>
      </c>
      <c r="G160" s="234">
        <f t="shared" si="6"/>
        <v>1.0000000000000002</v>
      </c>
      <c r="H160" s="234">
        <f t="shared" si="6"/>
        <v>1</v>
      </c>
      <c r="I160" s="234">
        <f t="shared" si="6"/>
        <v>0.99999999999999989</v>
      </c>
      <c r="J160" s="234">
        <f t="shared" si="6"/>
        <v>0.99999999999999978</v>
      </c>
      <c r="K160" s="234">
        <f t="shared" si="6"/>
        <v>1</v>
      </c>
      <c r="L160" s="234">
        <f t="shared" si="6"/>
        <v>1</v>
      </c>
      <c r="M160" s="234">
        <f t="shared" si="6"/>
        <v>1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0.99999999999999989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3.3861208457953664E-4</v>
      </c>
      <c r="C161" s="268">
        <f t="shared" si="7"/>
        <v>3.1368844206212081E-4</v>
      </c>
      <c r="D161" s="268">
        <f t="shared" si="7"/>
        <v>3.4101914695936744E-4</v>
      </c>
      <c r="E161" s="268">
        <f t="shared" si="7"/>
        <v>3.7381568994905584E-4</v>
      </c>
      <c r="F161" s="268">
        <f t="shared" si="7"/>
        <v>5.0637901886469588E-4</v>
      </c>
      <c r="G161" s="268">
        <f t="shared" si="7"/>
        <v>5.2789679295338419E-4</v>
      </c>
      <c r="H161" s="268">
        <f t="shared" si="7"/>
        <v>5.7208322051493111E-4</v>
      </c>
      <c r="I161" s="268">
        <f t="shared" si="7"/>
        <v>4.1383261474059354E-4</v>
      </c>
      <c r="J161" s="268">
        <f t="shared" si="7"/>
        <v>4.4046809228072593E-4</v>
      </c>
      <c r="K161" s="268">
        <f t="shared" si="7"/>
        <v>5.2003485249153673E-4</v>
      </c>
      <c r="L161" s="268">
        <f t="shared" si="7"/>
        <v>6.0446475855896529E-4</v>
      </c>
      <c r="M161" s="268">
        <f t="shared" si="7"/>
        <v>4.0193001086494674E-4</v>
      </c>
      <c r="N161" s="268">
        <f t="shared" si="7"/>
        <v>3.9464230646271578E-4</v>
      </c>
      <c r="O161" s="268">
        <f t="shared" si="7"/>
        <v>4.6015013596138467E-4</v>
      </c>
      <c r="P161" s="268">
        <f t="shared" si="7"/>
        <v>4.2950088575663029E-4</v>
      </c>
      <c r="Q161" s="268">
        <f t="shared" si="7"/>
        <v>3.9769913248428103E-4</v>
      </c>
      <c r="R161" s="268">
        <f t="shared" si="7"/>
        <v>4.630838141498216E-4</v>
      </c>
      <c r="S161" s="268">
        <f t="shared" si="7"/>
        <v>4.2585614112428355E-4</v>
      </c>
      <c r="T161" s="268">
        <f t="shared" si="7"/>
        <v>4.5956412560075113E-4</v>
      </c>
      <c r="U161" s="268">
        <f t="shared" si="7"/>
        <v>4.2127471596546342E-4</v>
      </c>
      <c r="V161" s="268">
        <f t="shared" si="7"/>
        <v>5.1446300382844076E-4</v>
      </c>
      <c r="W161" s="268">
        <f t="shared" si="7"/>
        <v>5.2962838463762392E-4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7.0200120598473247E-4</v>
      </c>
      <c r="C162" s="269">
        <f t="shared" si="8"/>
        <v>6.5033019983477749E-4</v>
      </c>
      <c r="D162" s="269">
        <f t="shared" si="8"/>
        <v>7.0699146111877437E-4</v>
      </c>
      <c r="E162" s="269">
        <f t="shared" si="8"/>
        <v>7.7498434672260586E-4</v>
      </c>
      <c r="F162" s="269">
        <f t="shared" si="8"/>
        <v>1.049810972841649E-3</v>
      </c>
      <c r="G162" s="269">
        <f t="shared" si="8"/>
        <v>1.0944210267891427E-3</v>
      </c>
      <c r="H162" s="269">
        <f t="shared" si="8"/>
        <v>1.1860271059841003E-3</v>
      </c>
      <c r="I162" s="269">
        <f t="shared" si="8"/>
        <v>8.579463281248417E-4</v>
      </c>
      <c r="J162" s="269">
        <f t="shared" si="8"/>
        <v>9.1316626328566235E-4</v>
      </c>
      <c r="K162" s="269">
        <f t="shared" si="8"/>
        <v>1.0781218693256683E-3</v>
      </c>
      <c r="L162" s="269">
        <f t="shared" si="8"/>
        <v>1.2531596148157894E-3</v>
      </c>
      <c r="M162" s="269">
        <f t="shared" si="8"/>
        <v>8.3327017905757573E-4</v>
      </c>
      <c r="N162" s="269">
        <f t="shared" si="8"/>
        <v>8.1816151190655163E-4</v>
      </c>
      <c r="O162" s="269">
        <f t="shared" si="8"/>
        <v>9.5397053173704714E-4</v>
      </c>
      <c r="P162" s="269">
        <f t="shared" si="8"/>
        <v>8.904293541296917E-4</v>
      </c>
      <c r="Q162" s="269">
        <f t="shared" si="8"/>
        <v>8.2449883904680687E-4</v>
      </c>
      <c r="R162" s="269">
        <f t="shared" si="8"/>
        <v>9.6005255219656829E-4</v>
      </c>
      <c r="S162" s="269">
        <f t="shared" si="8"/>
        <v>8.8287317039044075E-4</v>
      </c>
      <c r="T162" s="269">
        <f t="shared" si="8"/>
        <v>9.5275563126946705E-4</v>
      </c>
      <c r="U162" s="269">
        <f t="shared" si="8"/>
        <v>8.7337508649714345E-4</v>
      </c>
      <c r="V162" s="269">
        <f t="shared" si="8"/>
        <v>1.0665704668235544E-3</v>
      </c>
      <c r="W162" s="269">
        <f t="shared" si="8"/>
        <v>1.0980109147641058E-3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4.1992399477990047E-3</v>
      </c>
      <c r="C163" s="269">
        <f t="shared" si="9"/>
        <v>3.8901536509122485E-3</v>
      </c>
      <c r="D163" s="269">
        <f t="shared" si="9"/>
        <v>4.2290907208887502E-3</v>
      </c>
      <c r="E163" s="269">
        <f t="shared" si="9"/>
        <v>4.6358114486590492E-3</v>
      </c>
      <c r="F163" s="269">
        <f t="shared" si="9"/>
        <v>6.2797729365870452E-3</v>
      </c>
      <c r="G163" s="269">
        <f t="shared" si="9"/>
        <v>6.5466219377180428E-3</v>
      </c>
      <c r="H163" s="269">
        <f t="shared" si="9"/>
        <v>7.0945923741464268E-3</v>
      </c>
      <c r="I163" s="269">
        <f t="shared" si="9"/>
        <v>5.1320745084413189E-3</v>
      </c>
      <c r="J163" s="269">
        <f t="shared" si="9"/>
        <v>5.462389835060903E-3</v>
      </c>
      <c r="K163" s="269">
        <f t="shared" si="9"/>
        <v>6.4491234255323352E-3</v>
      </c>
      <c r="L163" s="269">
        <f t="shared" si="9"/>
        <v>7.4961664889466395E-3</v>
      </c>
      <c r="M163" s="269">
        <f t="shared" si="9"/>
        <v>4.9844663988857897E-3</v>
      </c>
      <c r="N163" s="269">
        <f t="shared" si="9"/>
        <v>4.8940891771407369E-3</v>
      </c>
      <c r="O163" s="269">
        <f t="shared" si="9"/>
        <v>5.7064733389936562E-3</v>
      </c>
      <c r="P163" s="269">
        <f t="shared" si="9"/>
        <v>5.3263818960384932E-3</v>
      </c>
      <c r="Q163" s="269">
        <f t="shared" si="9"/>
        <v>4.9319978830841956E-3</v>
      </c>
      <c r="R163" s="269">
        <f t="shared" si="9"/>
        <v>5.7428548481124686E-3</v>
      </c>
      <c r="S163" s="269">
        <f t="shared" si="9"/>
        <v>5.2811822178324393E-3</v>
      </c>
      <c r="T163" s="269">
        <f t="shared" si="9"/>
        <v>5.6992060315694312E-3</v>
      </c>
      <c r="U163" s="269">
        <f t="shared" si="9"/>
        <v>5.2243664560185669E-3</v>
      </c>
      <c r="V163" s="269">
        <f t="shared" si="9"/>
        <v>6.3800250957482168E-3</v>
      </c>
      <c r="W163" s="269">
        <f t="shared" si="9"/>
        <v>6.5680959763152313E-3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4.8499194810156547E-3</v>
      </c>
      <c r="C164" s="269">
        <f t="shared" si="10"/>
        <v>4.4929397248643574E-3</v>
      </c>
      <c r="D164" s="269">
        <f t="shared" si="10"/>
        <v>4.8843956833120308E-3</v>
      </c>
      <c r="E164" s="269">
        <f t="shared" si="10"/>
        <v>5.3541384952177718E-3</v>
      </c>
      <c r="F164" s="269">
        <f t="shared" si="10"/>
        <v>7.2528346748729697E-3</v>
      </c>
      <c r="G164" s="269">
        <f t="shared" si="10"/>
        <v>7.5610323928321796E-3</v>
      </c>
      <c r="H164" s="269">
        <f t="shared" si="10"/>
        <v>8.1939118014136385E-3</v>
      </c>
      <c r="I164" s="269">
        <f t="shared" si="10"/>
        <v>5.9272983792124914E-3</v>
      </c>
      <c r="J164" s="269">
        <f t="shared" si="10"/>
        <v>6.3087966401751787E-3</v>
      </c>
      <c r="K164" s="269">
        <f t="shared" si="10"/>
        <v>7.4484263166141812E-3</v>
      </c>
      <c r="L164" s="269">
        <f t="shared" si="10"/>
        <v>8.6577105237186057E-3</v>
      </c>
      <c r="M164" s="269">
        <f t="shared" si="10"/>
        <v>5.7568181363617616E-3</v>
      </c>
      <c r="N164" s="269">
        <f t="shared" si="10"/>
        <v>5.6524368069235265E-3</v>
      </c>
      <c r="O164" s="269">
        <f t="shared" si="10"/>
        <v>6.590701307551591E-3</v>
      </c>
      <c r="P164" s="269">
        <f t="shared" si="10"/>
        <v>6.1517140344566562E-3</v>
      </c>
      <c r="Q164" s="269">
        <f t="shared" si="10"/>
        <v>5.6962195327836312E-3</v>
      </c>
      <c r="R164" s="269">
        <f t="shared" si="10"/>
        <v>6.6327201947829718E-3</v>
      </c>
      <c r="S164" s="269">
        <f t="shared" si="10"/>
        <v>6.0995105875014336E-3</v>
      </c>
      <c r="T164" s="269">
        <f t="shared" si="10"/>
        <v>6.5823079182027074E-3</v>
      </c>
      <c r="U164" s="269">
        <f t="shared" si="10"/>
        <v>6.0338911245807064E-3</v>
      </c>
      <c r="V164" s="269">
        <f t="shared" si="10"/>
        <v>7.3686210804544119E-3</v>
      </c>
      <c r="W164" s="269">
        <f t="shared" si="10"/>
        <v>7.5858338710575847E-3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1.607873465400156E-3</v>
      </c>
      <c r="C165" s="270">
        <f t="shared" si="11"/>
        <v>1.4884381168794281E-3</v>
      </c>
      <c r="D165" s="270">
        <f t="shared" si="11"/>
        <v>1.6194549617612069E-3</v>
      </c>
      <c r="E165" s="270">
        <f t="shared" si="11"/>
        <v>1.7619387957675153E-3</v>
      </c>
      <c r="F165" s="270">
        <f t="shared" si="11"/>
        <v>2.7306864158124764E-3</v>
      </c>
      <c r="G165" s="270">
        <f t="shared" si="11"/>
        <v>5.0107893703262288E-3</v>
      </c>
      <c r="H165" s="270">
        <f t="shared" si="11"/>
        <v>5.0449470770305913E-3</v>
      </c>
      <c r="I165" s="270">
        <f t="shared" si="11"/>
        <v>3.2050388877360608E-3</v>
      </c>
      <c r="J165" s="270">
        <f t="shared" si="11"/>
        <v>3.5820611598698891E-3</v>
      </c>
      <c r="K165" s="270">
        <f t="shared" si="11"/>
        <v>5.7238402869704318E-3</v>
      </c>
      <c r="L165" s="270">
        <f t="shared" si="11"/>
        <v>6.0110275529642997E-3</v>
      </c>
      <c r="M165" s="270">
        <f t="shared" si="11"/>
        <v>3.7858391551578315E-3</v>
      </c>
      <c r="N165" s="270">
        <f t="shared" si="11"/>
        <v>4.0973018415446641E-3</v>
      </c>
      <c r="O165" s="270">
        <f t="shared" si="11"/>
        <v>4.1217832249893435E-3</v>
      </c>
      <c r="P165" s="270">
        <f t="shared" si="11"/>
        <v>4.2066060486203186E-3</v>
      </c>
      <c r="Q165" s="270">
        <f t="shared" si="11"/>
        <v>3.7838390387987552E-3</v>
      </c>
      <c r="R165" s="270">
        <f t="shared" si="11"/>
        <v>3.7177294298700479E-3</v>
      </c>
      <c r="S165" s="270">
        <f t="shared" si="11"/>
        <v>3.5274869348087433E-3</v>
      </c>
      <c r="T165" s="270">
        <f t="shared" si="11"/>
        <v>4.1596709058530253E-3</v>
      </c>
      <c r="U165" s="270">
        <f t="shared" si="11"/>
        <v>4.0356130392104964E-3</v>
      </c>
      <c r="V165" s="270">
        <f t="shared" si="11"/>
        <v>3.8354513010619576E-3</v>
      </c>
      <c r="W165" s="270">
        <f t="shared" si="11"/>
        <v>4.5433170901287255E-3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0.88722727062238937</v>
      </c>
      <c r="C166" s="319">
        <f t="shared" si="12"/>
        <v>0.90769731106865847</v>
      </c>
      <c r="D166" s="319">
        <f t="shared" si="12"/>
        <v>0.89263135322989606</v>
      </c>
      <c r="E166" s="319">
        <f t="shared" si="12"/>
        <v>0.88414683197716915</v>
      </c>
      <c r="F166" s="319">
        <f t="shared" si="12"/>
        <v>0.87115426650932948</v>
      </c>
      <c r="G166" s="319">
        <f t="shared" si="12"/>
        <v>0.82184095984824423</v>
      </c>
      <c r="H166" s="319">
        <f t="shared" si="12"/>
        <v>0.82052486001489078</v>
      </c>
      <c r="I166" s="319">
        <f t="shared" si="12"/>
        <v>0.87770204656955553</v>
      </c>
      <c r="J166" s="319">
        <f t="shared" si="12"/>
        <v>0.86655528972301343</v>
      </c>
      <c r="K166" s="319">
        <f t="shared" si="12"/>
        <v>0.79700851310744147</v>
      </c>
      <c r="L166" s="319">
        <f t="shared" si="12"/>
        <v>0.77946750990298364</v>
      </c>
      <c r="M166" s="319">
        <f t="shared" si="12"/>
        <v>0.85458227901497641</v>
      </c>
      <c r="N166" s="319">
        <f t="shared" si="12"/>
        <v>0.85078794281128178</v>
      </c>
      <c r="O166" s="319">
        <f t="shared" si="12"/>
        <v>0.83849669064572718</v>
      </c>
      <c r="P166" s="319">
        <f t="shared" si="12"/>
        <v>0.834784313110428</v>
      </c>
      <c r="Q166" s="319">
        <f t="shared" si="12"/>
        <v>0.85885688085161793</v>
      </c>
      <c r="R166" s="319">
        <f t="shared" si="12"/>
        <v>0.85514860846704954</v>
      </c>
      <c r="S166" s="319">
        <f t="shared" si="12"/>
        <v>0.84508299601293546</v>
      </c>
      <c r="T166" s="319">
        <f t="shared" si="12"/>
        <v>0.82977185061457814</v>
      </c>
      <c r="U166" s="319">
        <f t="shared" si="12"/>
        <v>0.84272128671117641</v>
      </c>
      <c r="V166" s="319">
        <f t="shared" si="12"/>
        <v>0.86179549352653106</v>
      </c>
      <c r="W166" s="319">
        <f t="shared" si="12"/>
        <v>0.83266751869558742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8.5542939217180994E-2</v>
      </c>
      <c r="C167" s="271">
        <f t="shared" si="13"/>
        <v>6.7925479174737874E-2</v>
      </c>
      <c r="D167" s="271">
        <f t="shared" si="13"/>
        <v>8.031253240752681E-2</v>
      </c>
      <c r="E167" s="271">
        <f t="shared" si="13"/>
        <v>8.6360065597203148E-2</v>
      </c>
      <c r="F167" s="271">
        <f t="shared" si="13"/>
        <v>8.5020131250521172E-2</v>
      </c>
      <c r="G167" s="271">
        <f t="shared" si="13"/>
        <v>0.11243946488292481</v>
      </c>
      <c r="H167" s="271">
        <f t="shared" si="13"/>
        <v>0.11208098736702457</v>
      </c>
      <c r="I167" s="271">
        <f t="shared" si="13"/>
        <v>7.7316400431718293E-2</v>
      </c>
      <c r="J167" s="271">
        <f t="shared" si="13"/>
        <v>8.4067998714518838E-2</v>
      </c>
      <c r="K167" s="271">
        <f t="shared" si="13"/>
        <v>0.13048435240661121</v>
      </c>
      <c r="L167" s="271">
        <f t="shared" si="13"/>
        <v>0.14198474301309308</v>
      </c>
      <c r="M167" s="271">
        <f t="shared" si="13"/>
        <v>9.4767679179292144E-2</v>
      </c>
      <c r="N167" s="271">
        <f t="shared" si="13"/>
        <v>9.6283010066465752E-2</v>
      </c>
      <c r="O167" s="271">
        <f t="shared" si="13"/>
        <v>0.10540231123763825</v>
      </c>
      <c r="P167" s="271">
        <f t="shared" si="13"/>
        <v>0.10913750161126483</v>
      </c>
      <c r="Q167" s="271">
        <f t="shared" si="13"/>
        <v>9.0954867812747031E-2</v>
      </c>
      <c r="R167" s="271">
        <f t="shared" si="13"/>
        <v>9.2891934663416942E-2</v>
      </c>
      <c r="S167" s="271">
        <f t="shared" si="13"/>
        <v>0.10455510037886512</v>
      </c>
      <c r="T167" s="271">
        <f t="shared" si="13"/>
        <v>0.11383904913954962</v>
      </c>
      <c r="U167" s="271">
        <f t="shared" si="13"/>
        <v>0.10397705987148674</v>
      </c>
      <c r="V167" s="271">
        <f t="shared" si="13"/>
        <v>8.5226671579911387E-2</v>
      </c>
      <c r="W167" s="271">
        <f t="shared" si="13"/>
        <v>0.10739129155991826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6.4402684023189306E-3</v>
      </c>
      <c r="C168" s="271">
        <f t="shared" si="14"/>
        <v>5.9157410802761724E-3</v>
      </c>
      <c r="D168" s="271">
        <f t="shared" si="14"/>
        <v>6.5529400189222823E-3</v>
      </c>
      <c r="E168" s="271">
        <f t="shared" si="14"/>
        <v>7.1644548850389126E-3</v>
      </c>
      <c r="F168" s="271">
        <f t="shared" si="14"/>
        <v>1.4890586989913062E-2</v>
      </c>
      <c r="G168" s="271">
        <f t="shared" si="14"/>
        <v>2.8716114077657395E-2</v>
      </c>
      <c r="H168" s="271">
        <f t="shared" si="14"/>
        <v>2.889192066320764E-2</v>
      </c>
      <c r="I168" s="271">
        <f t="shared" si="14"/>
        <v>1.8452039408539476E-2</v>
      </c>
      <c r="J168" s="271">
        <f t="shared" si="14"/>
        <v>2.0608619474749713E-2</v>
      </c>
      <c r="K168" s="271">
        <f t="shared" si="14"/>
        <v>3.2791425814639764E-2</v>
      </c>
      <c r="L168" s="271">
        <f t="shared" si="14"/>
        <v>3.4585522529158384E-2</v>
      </c>
      <c r="M168" s="271">
        <f t="shared" si="14"/>
        <v>2.1899426195608983E-2</v>
      </c>
      <c r="N168" s="271">
        <f t="shared" si="14"/>
        <v>2.356744964095573E-2</v>
      </c>
      <c r="O168" s="271">
        <f t="shared" si="14"/>
        <v>2.3905127833034671E-2</v>
      </c>
      <c r="P168" s="271">
        <f t="shared" si="14"/>
        <v>2.441516084995948E-2</v>
      </c>
      <c r="Q168" s="271">
        <f t="shared" si="14"/>
        <v>2.1838743617223016E-2</v>
      </c>
      <c r="R168" s="271">
        <f t="shared" si="14"/>
        <v>2.1496304494753829E-2</v>
      </c>
      <c r="S168" s="271">
        <f t="shared" si="14"/>
        <v>2.0686333808160349E-2</v>
      </c>
      <c r="T168" s="271">
        <f t="shared" si="14"/>
        <v>2.3631149077334161E-2</v>
      </c>
      <c r="U168" s="271">
        <f t="shared" si="14"/>
        <v>2.2790888944043994E-2</v>
      </c>
      <c r="V168" s="271">
        <f t="shared" si="14"/>
        <v>2.1232775899271944E-2</v>
      </c>
      <c r="W168" s="271">
        <f t="shared" si="14"/>
        <v>2.4666832426348036E-2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3.1410796858968655E-3</v>
      </c>
      <c r="C169" s="320">
        <f t="shared" si="15"/>
        <v>2.8106612790867232E-3</v>
      </c>
      <c r="D169" s="320">
        <f t="shared" si="15"/>
        <v>2.6881843569499493E-3</v>
      </c>
      <c r="E169" s="320">
        <f t="shared" si="15"/>
        <v>3.5150544832734461E-3</v>
      </c>
      <c r="F169" s="320">
        <f t="shared" si="15"/>
        <v>1.4035332667259266E-2</v>
      </c>
      <c r="G169" s="320">
        <f t="shared" si="15"/>
        <v>2.8512399924092588E-2</v>
      </c>
      <c r="H169" s="320">
        <f t="shared" si="15"/>
        <v>2.8642181406807157E-2</v>
      </c>
      <c r="I169" s="320">
        <f t="shared" si="15"/>
        <v>1.8207229151433885E-2</v>
      </c>
      <c r="J169" s="320">
        <f t="shared" si="15"/>
        <v>2.0376086706957161E-2</v>
      </c>
      <c r="K169" s="320">
        <f t="shared" si="15"/>
        <v>3.263518161548077E-2</v>
      </c>
      <c r="L169" s="320">
        <f t="shared" si="15"/>
        <v>3.4363608556373888E-2</v>
      </c>
      <c r="M169" s="320">
        <f t="shared" si="15"/>
        <v>2.1730106889057264E-2</v>
      </c>
      <c r="N169" s="320">
        <f t="shared" si="15"/>
        <v>2.3433286824953985E-2</v>
      </c>
      <c r="O169" s="320">
        <f t="shared" si="15"/>
        <v>2.3691519999660987E-2</v>
      </c>
      <c r="P169" s="320">
        <f t="shared" si="15"/>
        <v>2.424346534741292E-2</v>
      </c>
      <c r="Q169" s="320">
        <f t="shared" si="15"/>
        <v>2.1678792746955881E-2</v>
      </c>
      <c r="R169" s="320">
        <f t="shared" si="15"/>
        <v>2.1235000514898014E-2</v>
      </c>
      <c r="S169" s="320">
        <f t="shared" si="15"/>
        <v>2.0436607602262114E-2</v>
      </c>
      <c r="T169" s="320">
        <f t="shared" si="15"/>
        <v>2.3396031891528467E-2</v>
      </c>
      <c r="U169" s="320">
        <f t="shared" si="15"/>
        <v>2.2601956389687393E-2</v>
      </c>
      <c r="V169" s="320">
        <f t="shared" si="15"/>
        <v>2.0889739941842587E-2</v>
      </c>
      <c r="W169" s="320">
        <f t="shared" si="15"/>
        <v>2.4365245787181626E-2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3.2991887164220642E-3</v>
      </c>
      <c r="C170" s="320">
        <f t="shared" si="16"/>
        <v>3.1050798011894492E-3</v>
      </c>
      <c r="D170" s="320">
        <f t="shared" si="16"/>
        <v>3.864755661972333E-3</v>
      </c>
      <c r="E170" s="320">
        <f t="shared" si="16"/>
        <v>3.6494004017654665E-3</v>
      </c>
      <c r="F170" s="320">
        <f t="shared" si="16"/>
        <v>8.5525432265378971E-4</v>
      </c>
      <c r="G170" s="320">
        <f t="shared" si="16"/>
        <v>2.0371415356480399E-4</v>
      </c>
      <c r="H170" s="320">
        <f t="shared" si="16"/>
        <v>2.4973925640048338E-4</v>
      </c>
      <c r="I170" s="320">
        <f t="shared" si="16"/>
        <v>2.4481025710558312E-4</v>
      </c>
      <c r="J170" s="320">
        <f t="shared" si="16"/>
        <v>2.3253276779255661E-4</v>
      </c>
      <c r="K170" s="320">
        <f t="shared" si="16"/>
        <v>1.5624419915898983E-4</v>
      </c>
      <c r="L170" s="320">
        <f t="shared" si="16"/>
        <v>2.2191397278450566E-4</v>
      </c>
      <c r="M170" s="320">
        <f t="shared" si="16"/>
        <v>1.6931930655171746E-4</v>
      </c>
      <c r="N170" s="320">
        <f t="shared" si="16"/>
        <v>1.3416281600174085E-4</v>
      </c>
      <c r="O170" s="320">
        <f t="shared" si="16"/>
        <v>2.1360783337368309E-4</v>
      </c>
      <c r="P170" s="320">
        <f t="shared" si="16"/>
        <v>1.7169550254656469E-4</v>
      </c>
      <c r="Q170" s="320">
        <f t="shared" si="16"/>
        <v>1.5995087026713623E-4</v>
      </c>
      <c r="R170" s="320">
        <f t="shared" si="16"/>
        <v>2.6130397985581238E-4</v>
      </c>
      <c r="S170" s="320">
        <f t="shared" si="16"/>
        <v>2.4972620589823436E-4</v>
      </c>
      <c r="T170" s="320">
        <f t="shared" si="16"/>
        <v>2.3511718580569856E-4</v>
      </c>
      <c r="U170" s="320">
        <f t="shared" si="16"/>
        <v>1.8893255435660719E-4</v>
      </c>
      <c r="V170" s="320">
        <f t="shared" si="16"/>
        <v>3.4303595742936495E-4</v>
      </c>
      <c r="W170" s="320">
        <f t="shared" si="16"/>
        <v>3.0158663916640861E-4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3.3891757701312903E-3</v>
      </c>
      <c r="C171" s="271">
        <f t="shared" si="17"/>
        <v>2.9146383559644998E-3</v>
      </c>
      <c r="D171" s="271">
        <f t="shared" si="17"/>
        <v>3.2835748920841384E-3</v>
      </c>
      <c r="E171" s="271">
        <f t="shared" si="17"/>
        <v>3.5433477676441553E-3</v>
      </c>
      <c r="F171" s="271">
        <f t="shared" si="17"/>
        <v>4.1959327318312365E-3</v>
      </c>
      <c r="G171" s="271">
        <f t="shared" si="17"/>
        <v>6.4884310645826459E-3</v>
      </c>
      <c r="H171" s="271">
        <f t="shared" si="17"/>
        <v>6.5259364087083931E-3</v>
      </c>
      <c r="I171" s="271">
        <f t="shared" si="17"/>
        <v>4.2949107995595703E-3</v>
      </c>
      <c r="J171" s="271">
        <f t="shared" si="17"/>
        <v>4.7407100242371847E-3</v>
      </c>
      <c r="K171" s="271">
        <f t="shared" si="17"/>
        <v>7.426395518749628E-3</v>
      </c>
      <c r="L171" s="271">
        <f t="shared" si="17"/>
        <v>7.9176904171182321E-3</v>
      </c>
      <c r="M171" s="271">
        <f t="shared" si="17"/>
        <v>5.1021593048943617E-3</v>
      </c>
      <c r="N171" s="271">
        <f t="shared" si="17"/>
        <v>5.3809442335821843E-3</v>
      </c>
      <c r="O171" s="271">
        <f t="shared" si="17"/>
        <v>5.6093210077301468E-3</v>
      </c>
      <c r="P171" s="271">
        <f t="shared" si="17"/>
        <v>5.7403551687251666E-3</v>
      </c>
      <c r="Q171" s="271">
        <f t="shared" si="17"/>
        <v>5.0221221782673717E-3</v>
      </c>
      <c r="R171" s="271">
        <f t="shared" si="17"/>
        <v>5.0383682143848706E-3</v>
      </c>
      <c r="S171" s="271">
        <f t="shared" si="17"/>
        <v>5.1064877896640744E-3</v>
      </c>
      <c r="T171" s="271">
        <f t="shared" si="17"/>
        <v>5.7155143932512099E-3</v>
      </c>
      <c r="U171" s="271">
        <f t="shared" si="17"/>
        <v>5.3979329212296388E-3</v>
      </c>
      <c r="V171" s="271">
        <f t="shared" si="17"/>
        <v>4.9075376164253014E-3</v>
      </c>
      <c r="W171" s="271">
        <f t="shared" si="17"/>
        <v>5.7899234242384297E-3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7.6258519480821871E-5</v>
      </c>
      <c r="C172" s="320">
        <f t="shared" si="18"/>
        <v>6.7010904458638163E-5</v>
      </c>
      <c r="D172" s="320">
        <f t="shared" si="18"/>
        <v>7.7135820251483786E-5</v>
      </c>
      <c r="E172" s="320">
        <f t="shared" si="18"/>
        <v>1.1754003559636588E-4</v>
      </c>
      <c r="F172" s="320">
        <f t="shared" si="18"/>
        <v>1.4128638879492559E-3</v>
      </c>
      <c r="G172" s="320">
        <f t="shared" si="18"/>
        <v>3.8987158145177615E-3</v>
      </c>
      <c r="H172" s="320">
        <f t="shared" si="18"/>
        <v>3.8659485128768618E-3</v>
      </c>
      <c r="I172" s="320">
        <f t="shared" si="18"/>
        <v>2.3519576174261337E-3</v>
      </c>
      <c r="J172" s="320">
        <f t="shared" si="18"/>
        <v>2.6772362306171442E-3</v>
      </c>
      <c r="K172" s="320">
        <f t="shared" si="18"/>
        <v>4.5521903786921638E-3</v>
      </c>
      <c r="L172" s="320">
        <f t="shared" si="18"/>
        <v>4.7041434375395463E-3</v>
      </c>
      <c r="M172" s="320">
        <f t="shared" si="18"/>
        <v>2.9278796154496834E-3</v>
      </c>
      <c r="N172" s="320">
        <f t="shared" si="18"/>
        <v>3.2295800309589812E-3</v>
      </c>
      <c r="O172" s="320">
        <f t="shared" si="18"/>
        <v>3.1491943434118568E-3</v>
      </c>
      <c r="P172" s="320">
        <f t="shared" si="18"/>
        <v>3.2729682696707439E-3</v>
      </c>
      <c r="Q172" s="320">
        <f t="shared" si="18"/>
        <v>2.9358190209194238E-3</v>
      </c>
      <c r="R172" s="320">
        <f t="shared" si="18"/>
        <v>2.7561463594468648E-3</v>
      </c>
      <c r="S172" s="320">
        <f t="shared" si="18"/>
        <v>2.6173098460108659E-3</v>
      </c>
      <c r="T172" s="320">
        <f t="shared" si="18"/>
        <v>3.0577957291783582E-3</v>
      </c>
      <c r="U172" s="320">
        <f t="shared" si="18"/>
        <v>3.0073573286789764E-3</v>
      </c>
      <c r="V172" s="320">
        <f t="shared" si="18"/>
        <v>2.6525388058625376E-3</v>
      </c>
      <c r="W172" s="320">
        <f t="shared" si="18"/>
        <v>3.1511441678802638E-3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1.7014249188777011E-3</v>
      </c>
      <c r="C173" s="320">
        <f t="shared" si="19"/>
        <v>1.3510186106791568E-3</v>
      </c>
      <c r="D173" s="320">
        <f t="shared" si="19"/>
        <v>1.5973936035727694E-3</v>
      </c>
      <c r="E173" s="320">
        <f t="shared" si="19"/>
        <v>1.7176773319647985E-3</v>
      </c>
      <c r="F173" s="320">
        <f t="shared" si="19"/>
        <v>1.6910264159690712E-3</v>
      </c>
      <c r="G173" s="320">
        <f t="shared" si="19"/>
        <v>2.2363892235615318E-3</v>
      </c>
      <c r="H173" s="320">
        <f t="shared" si="19"/>
        <v>2.2292592069407366E-3</v>
      </c>
      <c r="I173" s="320">
        <f t="shared" si="19"/>
        <v>1.5378013841501408E-3</v>
      </c>
      <c r="J173" s="320">
        <f t="shared" si="19"/>
        <v>1.6720887685413178E-3</v>
      </c>
      <c r="K173" s="320">
        <f t="shared" si="19"/>
        <v>2.5952969437323045E-3</v>
      </c>
      <c r="L173" s="320">
        <f t="shared" si="19"/>
        <v>2.8240364672249118E-3</v>
      </c>
      <c r="M173" s="320">
        <f t="shared" si="19"/>
        <v>1.8849023932938549E-3</v>
      </c>
      <c r="N173" s="320">
        <f t="shared" si="19"/>
        <v>1.9150418969790921E-3</v>
      </c>
      <c r="O173" s="320">
        <f t="shared" si="19"/>
        <v>2.0964222236006871E-3</v>
      </c>
      <c r="P173" s="320">
        <f t="shared" si="19"/>
        <v>2.1707141059769232E-3</v>
      </c>
      <c r="Q173" s="320">
        <f t="shared" si="19"/>
        <v>1.8090666512748691E-3</v>
      </c>
      <c r="R173" s="320">
        <f t="shared" si="19"/>
        <v>1.8475943642506203E-3</v>
      </c>
      <c r="S173" s="320">
        <f t="shared" si="19"/>
        <v>2.0795714387217535E-3</v>
      </c>
      <c r="T173" s="320">
        <f t="shared" si="19"/>
        <v>2.2642265594314697E-3</v>
      </c>
      <c r="U173" s="320">
        <f t="shared" si="19"/>
        <v>2.0680743761661013E-3</v>
      </c>
      <c r="V173" s="320">
        <f t="shared" si="19"/>
        <v>1.6951344448302888E-3</v>
      </c>
      <c r="W173" s="320">
        <f t="shared" si="19"/>
        <v>2.1359824808756087E-3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1.6114923317727672E-3</v>
      </c>
      <c r="C174" s="320">
        <f t="shared" si="20"/>
        <v>1.4966088408267045E-3</v>
      </c>
      <c r="D174" s="320">
        <f t="shared" si="20"/>
        <v>1.6090454682598854E-3</v>
      </c>
      <c r="E174" s="320">
        <f t="shared" si="20"/>
        <v>1.7081304000829912E-3</v>
      </c>
      <c r="F174" s="320">
        <f t="shared" si="20"/>
        <v>1.0920424279129094E-3</v>
      </c>
      <c r="G174" s="320">
        <f t="shared" si="20"/>
        <v>3.5332602650335317E-4</v>
      </c>
      <c r="H174" s="320">
        <f t="shared" si="20"/>
        <v>4.3072868889079485E-4</v>
      </c>
      <c r="I174" s="320">
        <f t="shared" si="20"/>
        <v>4.0515179798329584E-4</v>
      </c>
      <c r="J174" s="320">
        <f t="shared" si="20"/>
        <v>3.9138502507872301E-4</v>
      </c>
      <c r="K174" s="320">
        <f t="shared" si="20"/>
        <v>2.7890819632515993E-4</v>
      </c>
      <c r="L174" s="320">
        <f t="shared" si="20"/>
        <v>3.8951051235377424E-4</v>
      </c>
      <c r="M174" s="320">
        <f t="shared" si="20"/>
        <v>2.8937729615082316E-4</v>
      </c>
      <c r="N174" s="320">
        <f t="shared" si="20"/>
        <v>2.3632230564411109E-4</v>
      </c>
      <c r="O174" s="320">
        <f t="shared" si="20"/>
        <v>3.6370444071760191E-4</v>
      </c>
      <c r="P174" s="320">
        <f t="shared" si="20"/>
        <v>2.9667279307749972E-4</v>
      </c>
      <c r="Q174" s="320">
        <f t="shared" si="20"/>
        <v>2.7723650607307921E-4</v>
      </c>
      <c r="R174" s="320">
        <f t="shared" si="20"/>
        <v>4.3462749068738622E-4</v>
      </c>
      <c r="S174" s="320">
        <f t="shared" si="20"/>
        <v>4.0960650493145485E-4</v>
      </c>
      <c r="T174" s="320">
        <f t="shared" si="20"/>
        <v>3.934921046413827E-4</v>
      </c>
      <c r="U174" s="320">
        <f t="shared" si="20"/>
        <v>3.2250121638456152E-4</v>
      </c>
      <c r="V174" s="320">
        <f t="shared" si="20"/>
        <v>5.5986436573247499E-4</v>
      </c>
      <c r="W174" s="320">
        <f t="shared" si="20"/>
        <v>5.0279677548255796E-4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5.7026998032002549E-3</v>
      </c>
      <c r="C175" s="321">
        <f t="shared" si="21"/>
        <v>4.7112801858098293E-3</v>
      </c>
      <c r="D175" s="321">
        <f t="shared" si="21"/>
        <v>5.438647477530585E-3</v>
      </c>
      <c r="E175" s="321">
        <f t="shared" si="21"/>
        <v>5.884610996628549E-3</v>
      </c>
      <c r="F175" s="321">
        <f t="shared" si="21"/>
        <v>6.9195984994261687E-3</v>
      </c>
      <c r="G175" s="321">
        <f t="shared" si="21"/>
        <v>9.774268605972157E-3</v>
      </c>
      <c r="H175" s="321">
        <f t="shared" si="21"/>
        <v>9.8847339670789115E-3</v>
      </c>
      <c r="I175" s="321">
        <f t="shared" si="21"/>
        <v>6.6984120723717821E-3</v>
      </c>
      <c r="J175" s="321">
        <f t="shared" si="21"/>
        <v>7.3205000728083034E-3</v>
      </c>
      <c r="K175" s="321">
        <f t="shared" si="21"/>
        <v>1.1069766401624022E-2</v>
      </c>
      <c r="L175" s="321">
        <f t="shared" si="21"/>
        <v>1.2022005198642459E-2</v>
      </c>
      <c r="M175" s="321">
        <f t="shared" si="21"/>
        <v>7.8861324249000532E-3</v>
      </c>
      <c r="N175" s="321">
        <f t="shared" si="21"/>
        <v>8.1240216037362489E-3</v>
      </c>
      <c r="O175" s="321">
        <f t="shared" si="21"/>
        <v>8.7534707366368186E-3</v>
      </c>
      <c r="P175" s="321">
        <f t="shared" si="21"/>
        <v>8.9180370406207691E-3</v>
      </c>
      <c r="Q175" s="321">
        <f t="shared" si="21"/>
        <v>7.6931311139468482E-3</v>
      </c>
      <c r="R175" s="321">
        <f t="shared" si="21"/>
        <v>7.9083433212829932E-3</v>
      </c>
      <c r="S175" s="321">
        <f t="shared" si="21"/>
        <v>8.3521729587176814E-3</v>
      </c>
      <c r="T175" s="321">
        <f t="shared" si="21"/>
        <v>9.1889321627914664E-3</v>
      </c>
      <c r="U175" s="321">
        <f t="shared" si="21"/>
        <v>8.5243111297909364E-3</v>
      </c>
      <c r="V175" s="321">
        <f t="shared" si="21"/>
        <v>7.6723904299436634E-3</v>
      </c>
      <c r="W175" s="321">
        <f t="shared" si="21"/>
        <v>9.1595476570045312E-3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0.99999999999999989</v>
      </c>
      <c r="D178" s="234">
        <f t="shared" si="22"/>
        <v>1</v>
      </c>
      <c r="E178" s="234">
        <f t="shared" si="22"/>
        <v>1.0000000000000002</v>
      </c>
      <c r="F178" s="234">
        <f t="shared" si="22"/>
        <v>0.99999999999999978</v>
      </c>
      <c r="G178" s="234">
        <f t="shared" si="22"/>
        <v>0.99999999999999989</v>
      </c>
      <c r="H178" s="234">
        <f t="shared" si="22"/>
        <v>1</v>
      </c>
      <c r="I178" s="234">
        <f t="shared" si="22"/>
        <v>1.0000000000000002</v>
      </c>
      <c r="J178" s="234">
        <f t="shared" si="22"/>
        <v>1</v>
      </c>
      <c r="K178" s="234">
        <f t="shared" si="22"/>
        <v>1</v>
      </c>
      <c r="L178" s="234">
        <f t="shared" si="22"/>
        <v>1.0000000000000002</v>
      </c>
      <c r="M178" s="234">
        <f t="shared" si="22"/>
        <v>1.0000000000000002</v>
      </c>
      <c r="N178" s="234">
        <f t="shared" si="22"/>
        <v>0.99999999999999956</v>
      </c>
      <c r="O178" s="234">
        <f t="shared" si="22"/>
        <v>1</v>
      </c>
      <c r="P178" s="234">
        <f t="shared" si="22"/>
        <v>1.0000000000000002</v>
      </c>
      <c r="Q178" s="234">
        <f t="shared" si="22"/>
        <v>0.99999999999999978</v>
      </c>
      <c r="R178" s="234">
        <f t="shared" si="22"/>
        <v>0.99999999999999989</v>
      </c>
      <c r="S178" s="234">
        <f t="shared" si="22"/>
        <v>1</v>
      </c>
      <c r="T178" s="234">
        <f t="shared" si="22"/>
        <v>1.0000000000000002</v>
      </c>
      <c r="U178" s="234">
        <f t="shared" si="22"/>
        <v>0.99999999999999978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3.2585998481738944E-3</v>
      </c>
      <c r="C179" s="268">
        <f t="shared" si="23"/>
        <v>3.6809581339735512E-3</v>
      </c>
      <c r="D179" s="268">
        <f t="shared" si="23"/>
        <v>3.4438910097151351E-3</v>
      </c>
      <c r="E179" s="268">
        <f t="shared" si="23"/>
        <v>3.4981960959909308E-3</v>
      </c>
      <c r="F179" s="268">
        <f t="shared" si="23"/>
        <v>4.2744554119030906E-3</v>
      </c>
      <c r="G179" s="268">
        <f t="shared" si="23"/>
        <v>3.2636308360723594E-3</v>
      </c>
      <c r="H179" s="268">
        <f t="shared" si="23"/>
        <v>3.5064249589184431E-3</v>
      </c>
      <c r="I179" s="268">
        <f t="shared" si="23"/>
        <v>3.7119244368242262E-3</v>
      </c>
      <c r="J179" s="268">
        <f t="shared" si="23"/>
        <v>3.6246192856959729E-3</v>
      </c>
      <c r="K179" s="268">
        <f t="shared" si="23"/>
        <v>2.8048052377856996E-3</v>
      </c>
      <c r="L179" s="268">
        <f t="shared" si="23"/>
        <v>3.0207730545368698E-3</v>
      </c>
      <c r="M179" s="268">
        <f t="shared" si="23"/>
        <v>3.042735954135704E-3</v>
      </c>
      <c r="N179" s="268">
        <f t="shared" si="23"/>
        <v>2.9168664884576044E-3</v>
      </c>
      <c r="O179" s="268">
        <f t="shared" si="23"/>
        <v>3.1123289339055381E-3</v>
      </c>
      <c r="P179" s="268">
        <f t="shared" si="23"/>
        <v>2.863387709528225E-3</v>
      </c>
      <c r="Q179" s="268">
        <f t="shared" si="23"/>
        <v>3.1032504086493723E-3</v>
      </c>
      <c r="R179" s="268">
        <f t="shared" si="23"/>
        <v>3.5101557469318983E-3</v>
      </c>
      <c r="S179" s="268">
        <f t="shared" si="23"/>
        <v>3.0219694535069579E-3</v>
      </c>
      <c r="T179" s="268">
        <f t="shared" si="23"/>
        <v>2.9700516548232482E-3</v>
      </c>
      <c r="U179" s="268">
        <f t="shared" si="23"/>
        <v>2.9495278213012128E-3</v>
      </c>
      <c r="V179" s="268">
        <f t="shared" si="23"/>
        <v>4.0801633608974069E-3</v>
      </c>
      <c r="W179" s="268">
        <f t="shared" si="23"/>
        <v>3.476878421378957E-3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6.8789021617069812E-3</v>
      </c>
      <c r="C180" s="269">
        <f t="shared" si="24"/>
        <v>7.7705002285362841E-3</v>
      </c>
      <c r="D180" s="269">
        <f t="shared" si="24"/>
        <v>7.2700516832984443E-3</v>
      </c>
      <c r="E180" s="269">
        <f t="shared" si="24"/>
        <v>7.3846896851333726E-3</v>
      </c>
      <c r="F180" s="269">
        <f t="shared" si="24"/>
        <v>9.0233725965272807E-3</v>
      </c>
      <c r="G180" s="269">
        <f t="shared" si="24"/>
        <v>6.8895225738909638E-3</v>
      </c>
      <c r="H180" s="269">
        <f t="shared" si="24"/>
        <v>7.402060809425349E-3</v>
      </c>
      <c r="I180" s="269">
        <f t="shared" si="24"/>
        <v>7.8358700737288286E-3</v>
      </c>
      <c r="J180" s="269">
        <f t="shared" si="24"/>
        <v>7.6515689564373521E-3</v>
      </c>
      <c r="K180" s="269">
        <f t="shared" si="24"/>
        <v>6.0478885977150419E-3</v>
      </c>
      <c r="L180" s="269">
        <f t="shared" si="24"/>
        <v>6.3768499549046107E-3</v>
      </c>
      <c r="M180" s="269">
        <f t="shared" si="24"/>
        <v>6.4232136216839011E-3</v>
      </c>
      <c r="N180" s="269">
        <f t="shared" si="24"/>
        <v>6.1575032614409261E-3</v>
      </c>
      <c r="O180" s="269">
        <f t="shared" si="24"/>
        <v>6.7018983494826099E-3</v>
      </c>
      <c r="P180" s="269">
        <f t="shared" si="24"/>
        <v>6.0446095938772575E-3</v>
      </c>
      <c r="Q180" s="269">
        <f t="shared" si="24"/>
        <v>6.5509595958334619E-3</v>
      </c>
      <c r="R180" s="269">
        <f t="shared" si="24"/>
        <v>7.4099365004970863E-3</v>
      </c>
      <c r="S180" s="269">
        <f t="shared" si="24"/>
        <v>6.3793755523529226E-3</v>
      </c>
      <c r="T180" s="269">
        <f t="shared" si="24"/>
        <v>6.2697771130733691E-3</v>
      </c>
      <c r="U180" s="269">
        <f t="shared" si="24"/>
        <v>6.2264513138469415E-3</v>
      </c>
      <c r="V180" s="269">
        <f t="shared" si="24"/>
        <v>8.6132222031261186E-3</v>
      </c>
      <c r="W180" s="269">
        <f t="shared" si="24"/>
        <v>7.3396880878820077E-3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4.0950903184665717E-2</v>
      </c>
      <c r="C181" s="269">
        <f t="shared" si="25"/>
        <v>4.6258689987858384E-2</v>
      </c>
      <c r="D181" s="269">
        <f t="shared" si="25"/>
        <v>4.3279461697765059E-2</v>
      </c>
      <c r="E181" s="269">
        <f t="shared" si="25"/>
        <v>4.3961915031751821E-2</v>
      </c>
      <c r="F181" s="269">
        <f t="shared" si="25"/>
        <v>5.3717184648525353E-2</v>
      </c>
      <c r="G181" s="269">
        <f t="shared" si="25"/>
        <v>4.1014127731388954E-2</v>
      </c>
      <c r="H181" s="269">
        <f t="shared" si="25"/>
        <v>4.4065327351387587E-2</v>
      </c>
      <c r="I181" s="269">
        <f t="shared" si="25"/>
        <v>4.6647844265495661E-2</v>
      </c>
      <c r="J181" s="269">
        <f t="shared" si="25"/>
        <v>4.5550678317556638E-2</v>
      </c>
      <c r="K181" s="269">
        <f t="shared" si="25"/>
        <v>3.5169255091381225E-2</v>
      </c>
      <c r="L181" s="269">
        <f t="shared" si="25"/>
        <v>3.7962128111099343E-2</v>
      </c>
      <c r="M181" s="269">
        <f t="shared" si="25"/>
        <v>3.8238136402092893E-2</v>
      </c>
      <c r="N181" s="269">
        <f t="shared" si="25"/>
        <v>3.6656331779540668E-2</v>
      </c>
      <c r="O181" s="269">
        <f t="shared" si="25"/>
        <v>3.9030916269252459E-2</v>
      </c>
      <c r="P181" s="269">
        <f t="shared" si="25"/>
        <v>3.598426266998174E-2</v>
      </c>
      <c r="Q181" s="269">
        <f t="shared" si="25"/>
        <v>3.8998623017057553E-2</v>
      </c>
      <c r="R181" s="269">
        <f t="shared" si="25"/>
        <v>4.4112212254677284E-2</v>
      </c>
      <c r="S181" s="269">
        <f t="shared" si="25"/>
        <v>3.7977163285921982E-2</v>
      </c>
      <c r="T181" s="269">
        <f t="shared" si="25"/>
        <v>3.7324711052902637E-2</v>
      </c>
      <c r="U181" s="269">
        <f t="shared" si="25"/>
        <v>3.7066787540136842E-2</v>
      </c>
      <c r="V181" s="269">
        <f t="shared" si="25"/>
        <v>5.127551173960939E-2</v>
      </c>
      <c r="W181" s="269">
        <f t="shared" si="25"/>
        <v>4.3694015298789406E-2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4.846411461063465E-2</v>
      </c>
      <c r="C182" s="269">
        <f t="shared" si="26"/>
        <v>5.4745714476668074E-2</v>
      </c>
      <c r="D182" s="269">
        <f t="shared" si="26"/>
        <v>5.1219890866594557E-2</v>
      </c>
      <c r="E182" s="269">
        <f t="shared" si="26"/>
        <v>5.2027553067489095E-2</v>
      </c>
      <c r="F182" s="269">
        <f t="shared" si="26"/>
        <v>6.3572609903793223E-2</v>
      </c>
      <c r="G182" s="269">
        <f t="shared" si="26"/>
        <v>4.8538938886543363E-2</v>
      </c>
      <c r="H182" s="269">
        <f t="shared" si="26"/>
        <v>5.2149938317171581E-2</v>
      </c>
      <c r="I182" s="269">
        <f t="shared" si="26"/>
        <v>5.5206266407051223E-2</v>
      </c>
      <c r="J182" s="269">
        <f t="shared" si="26"/>
        <v>5.3907804783188608E-2</v>
      </c>
      <c r="K182" s="269">
        <f t="shared" si="26"/>
        <v>4.2563398035056016E-2</v>
      </c>
      <c r="L182" s="269">
        <f t="shared" si="26"/>
        <v>4.4926992680562848E-2</v>
      </c>
      <c r="M182" s="269">
        <f t="shared" si="26"/>
        <v>4.5253639870439885E-2</v>
      </c>
      <c r="N182" s="269">
        <f t="shared" si="26"/>
        <v>4.3381623515310795E-2</v>
      </c>
      <c r="O182" s="269">
        <f t="shared" si="26"/>
        <v>4.716936303077638E-2</v>
      </c>
      <c r="P182" s="269">
        <f t="shared" si="26"/>
        <v>4.2586250719622881E-2</v>
      </c>
      <c r="Q182" s="269">
        <f t="shared" si="26"/>
        <v>4.6153652021607816E-2</v>
      </c>
      <c r="R182" s="269">
        <f t="shared" si="26"/>
        <v>5.2205425135528061E-2</v>
      </c>
      <c r="S182" s="269">
        <f t="shared" si="26"/>
        <v>4.4944786340265788E-2</v>
      </c>
      <c r="T182" s="269">
        <f t="shared" si="26"/>
        <v>4.417262950513022E-2</v>
      </c>
      <c r="U182" s="269">
        <f t="shared" si="26"/>
        <v>4.3867385085316304E-2</v>
      </c>
      <c r="V182" s="269">
        <f t="shared" si="26"/>
        <v>6.0682966294084095E-2</v>
      </c>
      <c r="W182" s="269">
        <f t="shared" si="26"/>
        <v>5.1710502102730121E-2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1.5427075579661841E-2</v>
      </c>
      <c r="C183" s="270">
        <f t="shared" si="27"/>
        <v>1.7413910312188328E-2</v>
      </c>
      <c r="D183" s="270">
        <f t="shared" si="27"/>
        <v>1.6305820943909762E-2</v>
      </c>
      <c r="E183" s="270">
        <f t="shared" si="27"/>
        <v>1.6439197109776281E-2</v>
      </c>
      <c r="F183" s="270">
        <f t="shared" si="27"/>
        <v>2.2981590274878783E-2</v>
      </c>
      <c r="G183" s="270">
        <f t="shared" si="27"/>
        <v>3.08859746905433E-2</v>
      </c>
      <c r="H183" s="270">
        <f t="shared" si="27"/>
        <v>3.0829402892803136E-2</v>
      </c>
      <c r="I183" s="270">
        <f t="shared" si="27"/>
        <v>2.866228925688051E-2</v>
      </c>
      <c r="J183" s="270">
        <f t="shared" si="27"/>
        <v>2.9388952010561641E-2</v>
      </c>
      <c r="K183" s="270">
        <f t="shared" si="27"/>
        <v>3.1558558509980003E-2</v>
      </c>
      <c r="L183" s="270">
        <f t="shared" si="27"/>
        <v>2.9950149263779591E-2</v>
      </c>
      <c r="M183" s="270">
        <f t="shared" si="27"/>
        <v>2.8574533544425147E-2</v>
      </c>
      <c r="N183" s="270">
        <f t="shared" si="27"/>
        <v>3.0193539612057167E-2</v>
      </c>
      <c r="O183" s="270">
        <f t="shared" si="27"/>
        <v>2.8536085334568702E-2</v>
      </c>
      <c r="P183" s="270">
        <f t="shared" si="27"/>
        <v>2.7960896645372556E-2</v>
      </c>
      <c r="Q183" s="270">
        <f t="shared" si="27"/>
        <v>2.9437301145310624E-2</v>
      </c>
      <c r="R183" s="270">
        <f t="shared" si="27"/>
        <v>2.8096208940544445E-2</v>
      </c>
      <c r="S183" s="270">
        <f t="shared" si="27"/>
        <v>2.4957192513787061E-2</v>
      </c>
      <c r="T183" s="270">
        <f t="shared" si="27"/>
        <v>2.6802790708807433E-2</v>
      </c>
      <c r="U183" s="270">
        <f t="shared" si="27"/>
        <v>2.8170838808772775E-2</v>
      </c>
      <c r="V183" s="270">
        <f t="shared" si="27"/>
        <v>3.0327948565132958E-2</v>
      </c>
      <c r="W183" s="270">
        <f t="shared" si="27"/>
        <v>2.9736815628361953E-2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0.78659154192591396</v>
      </c>
      <c r="C184" s="271">
        <f t="shared" si="28"/>
        <v>0.76162943957997742</v>
      </c>
      <c r="D184" s="271">
        <f t="shared" si="28"/>
        <v>0.77499664168807614</v>
      </c>
      <c r="E184" s="271">
        <f t="shared" si="28"/>
        <v>0.77222567896540018</v>
      </c>
      <c r="F184" s="271">
        <f t="shared" si="28"/>
        <v>0.68515609005847522</v>
      </c>
      <c r="G184" s="271">
        <f t="shared" si="28"/>
        <v>0.66182075305735866</v>
      </c>
      <c r="H184" s="271">
        <f t="shared" si="28"/>
        <v>0.65397795268099757</v>
      </c>
      <c r="I184" s="271">
        <f t="shared" si="28"/>
        <v>0.66078924656056415</v>
      </c>
      <c r="J184" s="271">
        <f t="shared" si="28"/>
        <v>0.65897889750386718</v>
      </c>
      <c r="K184" s="271">
        <f t="shared" si="28"/>
        <v>0.67210566700230723</v>
      </c>
      <c r="L184" s="271">
        <f t="shared" si="28"/>
        <v>0.67589236146457554</v>
      </c>
      <c r="M184" s="271">
        <f t="shared" si="28"/>
        <v>0.68373156092439291</v>
      </c>
      <c r="N184" s="271">
        <f t="shared" si="28"/>
        <v>0.67784200777661774</v>
      </c>
      <c r="O184" s="271">
        <f t="shared" si="28"/>
        <v>0.68027639739984425</v>
      </c>
      <c r="P184" s="271">
        <f t="shared" si="28"/>
        <v>0.69359982109186036</v>
      </c>
      <c r="Q184" s="271">
        <f t="shared" si="28"/>
        <v>0.67610045870522439</v>
      </c>
      <c r="R184" s="271">
        <f t="shared" si="28"/>
        <v>0.67097497836594078</v>
      </c>
      <c r="S184" s="271">
        <f t="shared" si="28"/>
        <v>0.70736326370604963</v>
      </c>
      <c r="T184" s="271">
        <f t="shared" si="28"/>
        <v>0.70134307540913987</v>
      </c>
      <c r="U184" s="271">
        <f t="shared" si="28"/>
        <v>0.69374094194540847</v>
      </c>
      <c r="V184" s="271">
        <f t="shared" si="28"/>
        <v>0.64338175579601753</v>
      </c>
      <c r="W184" s="271">
        <f t="shared" si="28"/>
        <v>0.67157098570347185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0.78641066056883613</v>
      </c>
      <c r="C185" s="320">
        <f t="shared" si="29"/>
        <v>0.76142511357075815</v>
      </c>
      <c r="D185" s="320">
        <f t="shared" si="29"/>
        <v>0.77480547501880415</v>
      </c>
      <c r="E185" s="320">
        <f t="shared" si="29"/>
        <v>0.77203149787945868</v>
      </c>
      <c r="F185" s="320">
        <f t="shared" si="29"/>
        <v>0.68491881965655477</v>
      </c>
      <c r="G185" s="320">
        <f t="shared" si="29"/>
        <v>0.66163959243557779</v>
      </c>
      <c r="H185" s="320">
        <f t="shared" si="29"/>
        <v>0.65378331481976515</v>
      </c>
      <c r="I185" s="320">
        <f t="shared" si="29"/>
        <v>0.66058320164532869</v>
      </c>
      <c r="J185" s="320">
        <f t="shared" si="29"/>
        <v>0.65877769880324888</v>
      </c>
      <c r="K185" s="320">
        <f t="shared" si="29"/>
        <v>0.67194681386836441</v>
      </c>
      <c r="L185" s="320">
        <f t="shared" si="29"/>
        <v>0.6757246816158714</v>
      </c>
      <c r="M185" s="320">
        <f t="shared" si="29"/>
        <v>0.68356266193886017</v>
      </c>
      <c r="N185" s="320">
        <f t="shared" si="29"/>
        <v>0.677680095669139</v>
      </c>
      <c r="O185" s="320">
        <f t="shared" si="29"/>
        <v>0.68010035373744404</v>
      </c>
      <c r="P185" s="320">
        <f t="shared" si="29"/>
        <v>0.69344087753362327</v>
      </c>
      <c r="Q185" s="320">
        <f t="shared" si="29"/>
        <v>0.67592820062769954</v>
      </c>
      <c r="R185" s="320">
        <f t="shared" si="29"/>
        <v>0.67078013341269627</v>
      </c>
      <c r="S185" s="320">
        <f t="shared" si="29"/>
        <v>0.7071955174465312</v>
      </c>
      <c r="T185" s="320">
        <f t="shared" si="29"/>
        <v>0.70117821105053602</v>
      </c>
      <c r="U185" s="320">
        <f t="shared" si="29"/>
        <v>0.69357721684263007</v>
      </c>
      <c r="V185" s="320">
        <f t="shared" si="29"/>
        <v>0.64315527033594111</v>
      </c>
      <c r="W185" s="320">
        <f t="shared" si="29"/>
        <v>0.67137798793861703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1.80881357077922E-4</v>
      </c>
      <c r="C186" s="320">
        <f t="shared" si="30"/>
        <v>2.0432600921934993E-4</v>
      </c>
      <c r="D186" s="320">
        <f t="shared" si="30"/>
        <v>1.9116666927202465E-4</v>
      </c>
      <c r="E186" s="320">
        <f t="shared" si="30"/>
        <v>1.9418108594159653E-4</v>
      </c>
      <c r="F186" s="320">
        <f t="shared" si="30"/>
        <v>2.3727040192043829E-4</v>
      </c>
      <c r="G186" s="320">
        <f t="shared" si="30"/>
        <v>1.8116062178083627E-4</v>
      </c>
      <c r="H186" s="320">
        <f t="shared" si="30"/>
        <v>1.9463786123248431E-4</v>
      </c>
      <c r="I186" s="320">
        <f t="shared" si="30"/>
        <v>2.060449152355197E-4</v>
      </c>
      <c r="J186" s="320">
        <f t="shared" si="30"/>
        <v>2.0119870061827505E-4</v>
      </c>
      <c r="K186" s="320">
        <f t="shared" si="30"/>
        <v>1.5885313394293767E-4</v>
      </c>
      <c r="L186" s="320">
        <f t="shared" si="30"/>
        <v>1.6767984870411434E-4</v>
      </c>
      <c r="M186" s="320">
        <f t="shared" si="30"/>
        <v>1.6889898553278313E-4</v>
      </c>
      <c r="N186" s="320">
        <f t="shared" si="30"/>
        <v>1.6191210747861325E-4</v>
      </c>
      <c r="O186" s="320">
        <f t="shared" si="30"/>
        <v>1.7604366240016244E-4</v>
      </c>
      <c r="P186" s="320">
        <f t="shared" si="30"/>
        <v>1.5894355823712318E-4</v>
      </c>
      <c r="Q186" s="320">
        <f t="shared" si="30"/>
        <v>1.7225807752482291E-4</v>
      </c>
      <c r="R186" s="320">
        <f t="shared" si="30"/>
        <v>1.9484495324447894E-4</v>
      </c>
      <c r="S186" s="320">
        <f t="shared" si="30"/>
        <v>1.6774625951839029E-4</v>
      </c>
      <c r="T186" s="320">
        <f t="shared" si="30"/>
        <v>1.648643586039007E-4</v>
      </c>
      <c r="U186" s="320">
        <f t="shared" si="30"/>
        <v>1.6372510277843079E-4</v>
      </c>
      <c r="V186" s="320">
        <f t="shared" si="30"/>
        <v>2.2648546007645719E-4</v>
      </c>
      <c r="W186" s="320">
        <f t="shared" si="30"/>
        <v>1.9299776485486646E-4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5.345390345162096E-2</v>
      </c>
      <c r="C187" s="271">
        <f t="shared" si="31"/>
        <v>5.9871259766651988E-2</v>
      </c>
      <c r="D187" s="271">
        <f t="shared" si="31"/>
        <v>5.7076023205124705E-2</v>
      </c>
      <c r="E187" s="271">
        <f t="shared" si="31"/>
        <v>5.7825134994670811E-2</v>
      </c>
      <c r="F187" s="271">
        <f t="shared" si="31"/>
        <v>0.10840861209690132</v>
      </c>
      <c r="G187" s="271">
        <f t="shared" si="31"/>
        <v>0.15311740222967432</v>
      </c>
      <c r="H187" s="271">
        <f t="shared" si="31"/>
        <v>0.15273150485112488</v>
      </c>
      <c r="I187" s="271">
        <f t="shared" si="31"/>
        <v>0.14274656399877628</v>
      </c>
      <c r="J187" s="271">
        <f t="shared" si="31"/>
        <v>0.14626611358035671</v>
      </c>
      <c r="K187" s="271">
        <f t="shared" si="31"/>
        <v>0.15639889133686452</v>
      </c>
      <c r="L187" s="271">
        <f t="shared" si="31"/>
        <v>0.14906934135787073</v>
      </c>
      <c r="M187" s="271">
        <f t="shared" si="31"/>
        <v>0.14298597637845642</v>
      </c>
      <c r="N187" s="271">
        <f t="shared" si="31"/>
        <v>0.15023543407705339</v>
      </c>
      <c r="O187" s="271">
        <f t="shared" si="31"/>
        <v>0.1431673666007898</v>
      </c>
      <c r="P187" s="271">
        <f t="shared" si="31"/>
        <v>0.14038559939978673</v>
      </c>
      <c r="Q187" s="271">
        <f t="shared" si="31"/>
        <v>0.14697271114947674</v>
      </c>
      <c r="R187" s="271">
        <f t="shared" si="31"/>
        <v>0.14053272528055236</v>
      </c>
      <c r="S187" s="271">
        <f t="shared" si="31"/>
        <v>0.12660695455591681</v>
      </c>
      <c r="T187" s="271">
        <f t="shared" si="31"/>
        <v>0.13171935673262949</v>
      </c>
      <c r="U187" s="271">
        <f t="shared" si="31"/>
        <v>0.13762433882218636</v>
      </c>
      <c r="V187" s="271">
        <f t="shared" si="31"/>
        <v>0.14523692878569935</v>
      </c>
      <c r="W187" s="271">
        <f t="shared" si="31"/>
        <v>0.13966208259211282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2.6070803229772621E-2</v>
      </c>
      <c r="C188" s="320">
        <f t="shared" si="32"/>
        <v>2.8445773618681711E-2</v>
      </c>
      <c r="D188" s="320">
        <f t="shared" si="32"/>
        <v>2.3414051142522471E-2</v>
      </c>
      <c r="E188" s="320">
        <f t="shared" si="32"/>
        <v>2.8370406858637922E-2</v>
      </c>
      <c r="F188" s="320">
        <f t="shared" si="32"/>
        <v>0.10218206547576544</v>
      </c>
      <c r="G188" s="320">
        <f t="shared" si="32"/>
        <v>0.15203117649916961</v>
      </c>
      <c r="H188" s="320">
        <f t="shared" si="32"/>
        <v>0.1514113069696798</v>
      </c>
      <c r="I188" s="320">
        <f t="shared" si="32"/>
        <v>0.14085269079269006</v>
      </c>
      <c r="J188" s="320">
        <f t="shared" si="32"/>
        <v>0.14461575246486458</v>
      </c>
      <c r="K188" s="320">
        <f t="shared" si="32"/>
        <v>0.15565368374313523</v>
      </c>
      <c r="L188" s="320">
        <f t="shared" si="32"/>
        <v>0.1481128553098949</v>
      </c>
      <c r="M188" s="320">
        <f t="shared" si="32"/>
        <v>0.14188045488438752</v>
      </c>
      <c r="N188" s="320">
        <f t="shared" si="32"/>
        <v>0.14938018630073086</v>
      </c>
      <c r="O188" s="320">
        <f t="shared" si="32"/>
        <v>0.14188807325406483</v>
      </c>
      <c r="P188" s="320">
        <f t="shared" si="32"/>
        <v>0.13939836133949399</v>
      </c>
      <c r="Q188" s="320">
        <f t="shared" si="32"/>
        <v>0.145896256685524</v>
      </c>
      <c r="R188" s="320">
        <f t="shared" si="32"/>
        <v>0.13882444279763753</v>
      </c>
      <c r="S188" s="320">
        <f t="shared" si="32"/>
        <v>0.12507855060117123</v>
      </c>
      <c r="T188" s="320">
        <f t="shared" si="32"/>
        <v>0.13040882018742117</v>
      </c>
      <c r="U188" s="320">
        <f t="shared" si="32"/>
        <v>0.13648345669428191</v>
      </c>
      <c r="V188" s="320">
        <f t="shared" si="32"/>
        <v>0.14289048623120457</v>
      </c>
      <c r="W188" s="320">
        <f t="shared" si="32"/>
        <v>0.13795451765714595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2.7383100221848335E-2</v>
      </c>
      <c r="C189" s="320">
        <f t="shared" si="33"/>
        <v>3.1425486147970277E-2</v>
      </c>
      <c r="D189" s="320">
        <f t="shared" si="33"/>
        <v>3.3661972062602241E-2</v>
      </c>
      <c r="E189" s="320">
        <f t="shared" si="33"/>
        <v>2.9454728136032907E-2</v>
      </c>
      <c r="F189" s="320">
        <f t="shared" si="33"/>
        <v>6.2265466211358636E-3</v>
      </c>
      <c r="G189" s="320">
        <f t="shared" si="33"/>
        <v>1.0862257305047013E-3</v>
      </c>
      <c r="H189" s="320">
        <f t="shared" si="33"/>
        <v>1.3201978814451048E-3</v>
      </c>
      <c r="I189" s="320">
        <f t="shared" si="33"/>
        <v>1.8938732060861695E-3</v>
      </c>
      <c r="J189" s="320">
        <f t="shared" si="33"/>
        <v>1.6503611154921314E-3</v>
      </c>
      <c r="K189" s="320">
        <f t="shared" si="33"/>
        <v>7.4520759372935323E-4</v>
      </c>
      <c r="L189" s="320">
        <f t="shared" si="33"/>
        <v>9.5648604797585819E-4</v>
      </c>
      <c r="M189" s="320">
        <f t="shared" si="33"/>
        <v>1.1055214940688656E-3</v>
      </c>
      <c r="N189" s="320">
        <f t="shared" si="33"/>
        <v>8.5524777632256359E-4</v>
      </c>
      <c r="O189" s="320">
        <f t="shared" si="33"/>
        <v>1.2792933467249427E-3</v>
      </c>
      <c r="P189" s="320">
        <f t="shared" si="33"/>
        <v>9.872380602926516E-4</v>
      </c>
      <c r="Q189" s="320">
        <f t="shared" si="33"/>
        <v>1.0764544639527455E-3</v>
      </c>
      <c r="R189" s="320">
        <f t="shared" si="33"/>
        <v>1.708282482914858E-3</v>
      </c>
      <c r="S189" s="320">
        <f t="shared" si="33"/>
        <v>1.5284039547455712E-3</v>
      </c>
      <c r="T189" s="320">
        <f t="shared" si="33"/>
        <v>1.3105365452083391E-3</v>
      </c>
      <c r="U189" s="320">
        <f t="shared" si="33"/>
        <v>1.1408821279044476E-3</v>
      </c>
      <c r="V189" s="320">
        <f t="shared" si="33"/>
        <v>2.3464425544947802E-3</v>
      </c>
      <c r="W189" s="320">
        <f t="shared" si="33"/>
        <v>1.7075649349669122E-3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3.2262226023740785E-2</v>
      </c>
      <c r="C190" s="271">
        <f t="shared" si="34"/>
        <v>3.4269053412087795E-2</v>
      </c>
      <c r="D190" s="271">
        <f t="shared" si="34"/>
        <v>3.2972611692581769E-2</v>
      </c>
      <c r="E190" s="271">
        <f t="shared" si="34"/>
        <v>3.2990168109931509E-2</v>
      </c>
      <c r="F190" s="271">
        <f t="shared" si="34"/>
        <v>3.6190207694201511E-2</v>
      </c>
      <c r="G190" s="271">
        <f t="shared" si="34"/>
        <v>4.1737289452979935E-2</v>
      </c>
      <c r="H190" s="271">
        <f t="shared" si="34"/>
        <v>4.1657818042381653E-2</v>
      </c>
      <c r="I190" s="271">
        <f t="shared" si="34"/>
        <v>3.9918712463986039E-2</v>
      </c>
      <c r="J190" s="271">
        <f t="shared" si="34"/>
        <v>4.0490685476450676E-2</v>
      </c>
      <c r="K190" s="271">
        <f t="shared" si="34"/>
        <v>4.2409486156931991E-2</v>
      </c>
      <c r="L190" s="271">
        <f t="shared" si="34"/>
        <v>4.1016501476181369E-2</v>
      </c>
      <c r="M190" s="271">
        <f t="shared" si="34"/>
        <v>3.9879617093277822E-2</v>
      </c>
      <c r="N190" s="271">
        <f t="shared" si="34"/>
        <v>4.1237160188109315E-2</v>
      </c>
      <c r="O190" s="271">
        <f t="shared" si="34"/>
        <v>3.9863867267287995E-2</v>
      </c>
      <c r="P190" s="271">
        <f t="shared" si="34"/>
        <v>3.9404274933374381E-2</v>
      </c>
      <c r="Q190" s="271">
        <f t="shared" si="34"/>
        <v>4.0576373491261017E-2</v>
      </c>
      <c r="R190" s="271">
        <f t="shared" si="34"/>
        <v>3.9464232804775554E-2</v>
      </c>
      <c r="S190" s="271">
        <f t="shared" si="34"/>
        <v>3.695972445996526E-2</v>
      </c>
      <c r="T190" s="271">
        <f t="shared" si="34"/>
        <v>3.7810583924142535E-2</v>
      </c>
      <c r="U190" s="271">
        <f t="shared" si="34"/>
        <v>3.8846774128513492E-2</v>
      </c>
      <c r="V190" s="271">
        <f t="shared" si="34"/>
        <v>4.0483614992715487E-2</v>
      </c>
      <c r="W190" s="271">
        <f t="shared" si="34"/>
        <v>3.9244731592172427E-2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8.4847173399285191E-4</v>
      </c>
      <c r="C191" s="320">
        <f t="shared" si="35"/>
        <v>9.0913477518826875E-4</v>
      </c>
      <c r="D191" s="320">
        <f t="shared" si="35"/>
        <v>9.0063157133470247E-4</v>
      </c>
      <c r="E191" s="320">
        <f t="shared" si="35"/>
        <v>1.2717240155642956E-3</v>
      </c>
      <c r="F191" s="320">
        <f t="shared" si="35"/>
        <v>1.3788780015827992E-2</v>
      </c>
      <c r="G191" s="320">
        <f t="shared" si="35"/>
        <v>2.7867243588834054E-2</v>
      </c>
      <c r="H191" s="320">
        <f t="shared" si="35"/>
        <v>2.7395664228297988E-2</v>
      </c>
      <c r="I191" s="320">
        <f t="shared" si="35"/>
        <v>2.4390703845180797E-2</v>
      </c>
      <c r="J191" s="320">
        <f t="shared" si="35"/>
        <v>2.547153201797913E-2</v>
      </c>
      <c r="K191" s="320">
        <f t="shared" si="35"/>
        <v>2.9104982174764808E-2</v>
      </c>
      <c r="L191" s="320">
        <f t="shared" si="35"/>
        <v>2.7179915265061132E-2</v>
      </c>
      <c r="M191" s="320">
        <f t="shared" si="35"/>
        <v>2.56263927201087E-2</v>
      </c>
      <c r="N191" s="320">
        <f t="shared" si="35"/>
        <v>2.759811316995444E-2</v>
      </c>
      <c r="O191" s="320">
        <f t="shared" si="35"/>
        <v>2.5282847240775851E-2</v>
      </c>
      <c r="P191" s="320">
        <f t="shared" si="35"/>
        <v>2.5227738319420996E-2</v>
      </c>
      <c r="Q191" s="320">
        <f t="shared" si="35"/>
        <v>2.6485726333787478E-2</v>
      </c>
      <c r="R191" s="320">
        <f t="shared" si="35"/>
        <v>2.4154023863257164E-2</v>
      </c>
      <c r="S191" s="320">
        <f t="shared" si="35"/>
        <v>2.1473494456868102E-2</v>
      </c>
      <c r="T191" s="320">
        <f t="shared" si="35"/>
        <v>2.2847925954095582E-2</v>
      </c>
      <c r="U191" s="320">
        <f t="shared" si="35"/>
        <v>2.434403510434589E-2</v>
      </c>
      <c r="V191" s="320">
        <f t="shared" si="35"/>
        <v>2.4322352511790966E-2</v>
      </c>
      <c r="W191" s="320">
        <f t="shared" si="35"/>
        <v>2.3917013853389481E-2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1.3483879668994435E-2</v>
      </c>
      <c r="C192" s="320">
        <f t="shared" si="36"/>
        <v>1.3055474859549963E-2</v>
      </c>
      <c r="D192" s="320">
        <f t="shared" si="36"/>
        <v>1.3284895940340763E-2</v>
      </c>
      <c r="E192" s="320">
        <f t="shared" si="36"/>
        <v>1.3237333037360259E-2</v>
      </c>
      <c r="F192" s="320">
        <f t="shared" si="36"/>
        <v>1.1743689919715042E-2</v>
      </c>
      <c r="G192" s="320">
        <f t="shared" si="36"/>
        <v>1.1344541848136531E-2</v>
      </c>
      <c r="H192" s="320">
        <f t="shared" si="36"/>
        <v>1.1209837288128138E-2</v>
      </c>
      <c r="I192" s="320">
        <f t="shared" si="36"/>
        <v>1.1326428860847114E-2</v>
      </c>
      <c r="J192" s="320">
        <f t="shared" si="36"/>
        <v>1.129547151974618E-2</v>
      </c>
      <c r="K192" s="320">
        <f t="shared" si="36"/>
        <v>1.152127054789861E-2</v>
      </c>
      <c r="L192" s="320">
        <f t="shared" si="36"/>
        <v>1.1586046264539981E-2</v>
      </c>
      <c r="M192" s="320">
        <f t="shared" si="36"/>
        <v>1.1720437097246496E-2</v>
      </c>
      <c r="N192" s="320">
        <f t="shared" si="36"/>
        <v>1.1619573998991412E-2</v>
      </c>
      <c r="O192" s="320">
        <f t="shared" si="36"/>
        <v>1.1661071997679948E-2</v>
      </c>
      <c r="P192" s="320">
        <f t="shared" si="36"/>
        <v>1.1889810017913454E-2</v>
      </c>
      <c r="Q192" s="320">
        <f t="shared" si="36"/>
        <v>1.1589535822862932E-2</v>
      </c>
      <c r="R192" s="320">
        <f t="shared" si="36"/>
        <v>1.1501266522438153E-2</v>
      </c>
      <c r="S192" s="320">
        <f t="shared" si="36"/>
        <v>1.2125648516519059E-2</v>
      </c>
      <c r="T192" s="320">
        <f t="shared" si="36"/>
        <v>1.2022475149926623E-2</v>
      </c>
      <c r="U192" s="320">
        <f t="shared" si="36"/>
        <v>1.1892147706005664E-2</v>
      </c>
      <c r="V192" s="320">
        <f t="shared" si="36"/>
        <v>1.1027607722683359E-2</v>
      </c>
      <c r="W192" s="320">
        <f t="shared" si="36"/>
        <v>1.1511517398845711E-2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1.7929874620753492E-2</v>
      </c>
      <c r="C193" s="320">
        <f t="shared" si="37"/>
        <v>2.0304443777349562E-2</v>
      </c>
      <c r="D193" s="320">
        <f t="shared" si="37"/>
        <v>1.8787084180906303E-2</v>
      </c>
      <c r="E193" s="320">
        <f t="shared" si="37"/>
        <v>1.8481111057006953E-2</v>
      </c>
      <c r="F193" s="320">
        <f t="shared" si="37"/>
        <v>1.0657737758658475E-2</v>
      </c>
      <c r="G193" s="320">
        <f t="shared" si="37"/>
        <v>2.525504016009351E-3</v>
      </c>
      <c r="H193" s="320">
        <f t="shared" si="37"/>
        <v>3.0523165259555272E-3</v>
      </c>
      <c r="I193" s="320">
        <f t="shared" si="37"/>
        <v>4.201579757958135E-3</v>
      </c>
      <c r="J193" s="320">
        <f t="shared" si="37"/>
        <v>3.7236819387253726E-3</v>
      </c>
      <c r="K193" s="320">
        <f t="shared" si="37"/>
        <v>1.7832334342685735E-3</v>
      </c>
      <c r="L193" s="320">
        <f t="shared" si="37"/>
        <v>2.2505399465802575E-3</v>
      </c>
      <c r="M193" s="320">
        <f t="shared" si="37"/>
        <v>2.5327872759226266E-3</v>
      </c>
      <c r="N193" s="320">
        <f t="shared" si="37"/>
        <v>2.0194730191634559E-3</v>
      </c>
      <c r="O193" s="320">
        <f t="shared" si="37"/>
        <v>2.9199480288321948E-3</v>
      </c>
      <c r="P193" s="320">
        <f t="shared" si="37"/>
        <v>2.2867265960399359E-3</v>
      </c>
      <c r="Q193" s="320">
        <f t="shared" si="37"/>
        <v>2.5011113346106073E-3</v>
      </c>
      <c r="R193" s="320">
        <f t="shared" si="37"/>
        <v>3.8089424190802306E-3</v>
      </c>
      <c r="S193" s="320">
        <f t="shared" si="37"/>
        <v>3.3605814865781038E-3</v>
      </c>
      <c r="T193" s="320">
        <f t="shared" si="37"/>
        <v>2.9401828201203344E-3</v>
      </c>
      <c r="U193" s="320">
        <f t="shared" si="37"/>
        <v>2.6105913181619393E-3</v>
      </c>
      <c r="V193" s="320">
        <f t="shared" si="37"/>
        <v>5.1336547582411553E-3</v>
      </c>
      <c r="W193" s="320">
        <f t="shared" si="37"/>
        <v>3.816200339937236E-3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1.2712733213881064E-2</v>
      </c>
      <c r="C194" s="321">
        <f t="shared" si="38"/>
        <v>1.4360474102057966E-2</v>
      </c>
      <c r="D194" s="321">
        <f t="shared" si="38"/>
        <v>1.3435607212934358E-2</v>
      </c>
      <c r="E194" s="321">
        <f t="shared" si="38"/>
        <v>1.3647466939855994E-2</v>
      </c>
      <c r="F194" s="321">
        <f t="shared" si="38"/>
        <v>1.6675877314793957E-2</v>
      </c>
      <c r="G194" s="321">
        <f t="shared" si="38"/>
        <v>1.2732360541547978E-2</v>
      </c>
      <c r="H194" s="321">
        <f t="shared" si="38"/>
        <v>1.3679570095789573E-2</v>
      </c>
      <c r="I194" s="321">
        <f t="shared" si="38"/>
        <v>1.4481282536693311E-2</v>
      </c>
      <c r="J194" s="321">
        <f t="shared" si="38"/>
        <v>1.414068008588518E-2</v>
      </c>
      <c r="K194" s="321">
        <f t="shared" si="38"/>
        <v>1.0942050031978201E-2</v>
      </c>
      <c r="L194" s="321">
        <f t="shared" si="38"/>
        <v>1.17849026364892E-2</v>
      </c>
      <c r="M194" s="321">
        <f t="shared" si="38"/>
        <v>1.1870586211095545E-2</v>
      </c>
      <c r="N194" s="321">
        <f t="shared" si="38"/>
        <v>1.1379533301412215E-2</v>
      </c>
      <c r="O194" s="321">
        <f t="shared" si="38"/>
        <v>1.2141776814092179E-2</v>
      </c>
      <c r="P194" s="321">
        <f t="shared" si="38"/>
        <v>1.117089723659612E-2</v>
      </c>
      <c r="Q194" s="321">
        <f t="shared" si="38"/>
        <v>1.2106670465578926E-2</v>
      </c>
      <c r="R194" s="321">
        <f t="shared" si="38"/>
        <v>1.3694124970552472E-2</v>
      </c>
      <c r="S194" s="321">
        <f t="shared" si="38"/>
        <v>1.1789570132233612E-2</v>
      </c>
      <c r="T194" s="321">
        <f t="shared" si="38"/>
        <v>1.1587023899351455E-2</v>
      </c>
      <c r="U194" s="321">
        <f t="shared" si="38"/>
        <v>1.1506954534517359E-2</v>
      </c>
      <c r="V194" s="321">
        <f t="shared" si="38"/>
        <v>1.5917888262717741E-2</v>
      </c>
      <c r="W194" s="321">
        <f t="shared" si="38"/>
        <v>1.3564300573100584E-2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</v>
      </c>
      <c r="C197" s="234">
        <f t="shared" si="39"/>
        <v>0</v>
      </c>
      <c r="D197" s="234">
        <f t="shared" si="39"/>
        <v>0</v>
      </c>
      <c r="E197" s="234">
        <f t="shared" si="39"/>
        <v>0</v>
      </c>
      <c r="F197" s="234">
        <f t="shared" si="39"/>
        <v>0</v>
      </c>
      <c r="G197" s="234">
        <f t="shared" si="39"/>
        <v>0</v>
      </c>
      <c r="H197" s="234">
        <f t="shared" si="39"/>
        <v>0</v>
      </c>
      <c r="I197" s="234">
        <f t="shared" si="39"/>
        <v>0</v>
      </c>
      <c r="J197" s="234">
        <f t="shared" si="39"/>
        <v>0</v>
      </c>
      <c r="K197" s="234">
        <f t="shared" si="39"/>
        <v>0</v>
      </c>
      <c r="L197" s="234">
        <f t="shared" si="39"/>
        <v>0</v>
      </c>
      <c r="M197" s="234">
        <f t="shared" si="39"/>
        <v>0</v>
      </c>
      <c r="N197" s="234">
        <f t="shared" si="39"/>
        <v>0</v>
      </c>
      <c r="O197" s="234">
        <f t="shared" si="39"/>
        <v>0</v>
      </c>
      <c r="P197" s="234">
        <f t="shared" si="39"/>
        <v>0</v>
      </c>
      <c r="Q197" s="234">
        <f t="shared" si="39"/>
        <v>0</v>
      </c>
      <c r="R197" s="234">
        <f t="shared" si="39"/>
        <v>0</v>
      </c>
      <c r="S197" s="234">
        <f t="shared" si="39"/>
        <v>0</v>
      </c>
      <c r="T197" s="234">
        <f t="shared" si="39"/>
        <v>0</v>
      </c>
      <c r="U197" s="234">
        <f t="shared" si="39"/>
        <v>0</v>
      </c>
      <c r="V197" s="234">
        <f t="shared" si="39"/>
        <v>0</v>
      </c>
      <c r="W197" s="234">
        <f t="shared" si="39"/>
        <v>0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0</v>
      </c>
      <c r="C198" s="268">
        <f t="shared" si="40"/>
        <v>0</v>
      </c>
      <c r="D198" s="268">
        <f t="shared" si="40"/>
        <v>0</v>
      </c>
      <c r="E198" s="268">
        <f t="shared" si="40"/>
        <v>0</v>
      </c>
      <c r="F198" s="268">
        <f t="shared" si="40"/>
        <v>0</v>
      </c>
      <c r="G198" s="268">
        <f t="shared" si="40"/>
        <v>0</v>
      </c>
      <c r="H198" s="268">
        <f t="shared" si="40"/>
        <v>0</v>
      </c>
      <c r="I198" s="268">
        <f t="shared" si="40"/>
        <v>0</v>
      </c>
      <c r="J198" s="268">
        <f t="shared" si="40"/>
        <v>0</v>
      </c>
      <c r="K198" s="268">
        <f t="shared" si="40"/>
        <v>0</v>
      </c>
      <c r="L198" s="268">
        <f t="shared" si="40"/>
        <v>0</v>
      </c>
      <c r="M198" s="268">
        <f t="shared" si="40"/>
        <v>0</v>
      </c>
      <c r="N198" s="268">
        <f t="shared" si="40"/>
        <v>0</v>
      </c>
      <c r="O198" s="268">
        <f t="shared" si="40"/>
        <v>0</v>
      </c>
      <c r="P198" s="268">
        <f t="shared" si="40"/>
        <v>0</v>
      </c>
      <c r="Q198" s="268">
        <f t="shared" si="40"/>
        <v>0</v>
      </c>
      <c r="R198" s="268">
        <f t="shared" si="40"/>
        <v>0</v>
      </c>
      <c r="S198" s="268">
        <f t="shared" si="40"/>
        <v>0</v>
      </c>
      <c r="T198" s="268">
        <f t="shared" si="40"/>
        <v>0</v>
      </c>
      <c r="U198" s="268">
        <f t="shared" si="40"/>
        <v>0</v>
      </c>
      <c r="V198" s="268">
        <f t="shared" si="40"/>
        <v>0</v>
      </c>
      <c r="W198" s="268">
        <f t="shared" si="40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0</v>
      </c>
      <c r="C199" s="269">
        <f t="shared" si="41"/>
        <v>0</v>
      </c>
      <c r="D199" s="269">
        <f t="shared" si="41"/>
        <v>0</v>
      </c>
      <c r="E199" s="269">
        <f t="shared" si="41"/>
        <v>0</v>
      </c>
      <c r="F199" s="269">
        <f t="shared" si="41"/>
        <v>0</v>
      </c>
      <c r="G199" s="269">
        <f t="shared" si="41"/>
        <v>0</v>
      </c>
      <c r="H199" s="269">
        <f t="shared" si="41"/>
        <v>0</v>
      </c>
      <c r="I199" s="269">
        <f t="shared" si="41"/>
        <v>0</v>
      </c>
      <c r="J199" s="269">
        <f t="shared" si="41"/>
        <v>0</v>
      </c>
      <c r="K199" s="269">
        <f t="shared" si="41"/>
        <v>0</v>
      </c>
      <c r="L199" s="269">
        <f t="shared" si="41"/>
        <v>0</v>
      </c>
      <c r="M199" s="269">
        <f t="shared" si="41"/>
        <v>0</v>
      </c>
      <c r="N199" s="269">
        <f t="shared" si="41"/>
        <v>0</v>
      </c>
      <c r="O199" s="269">
        <f t="shared" si="41"/>
        <v>0</v>
      </c>
      <c r="P199" s="269">
        <f t="shared" si="41"/>
        <v>0</v>
      </c>
      <c r="Q199" s="269">
        <f t="shared" si="41"/>
        <v>0</v>
      </c>
      <c r="R199" s="269">
        <f t="shared" si="41"/>
        <v>0</v>
      </c>
      <c r="S199" s="269">
        <f t="shared" si="41"/>
        <v>0</v>
      </c>
      <c r="T199" s="269">
        <f t="shared" si="41"/>
        <v>0</v>
      </c>
      <c r="U199" s="269">
        <f t="shared" si="41"/>
        <v>0</v>
      </c>
      <c r="V199" s="269">
        <f t="shared" si="41"/>
        <v>0</v>
      </c>
      <c r="W199" s="269">
        <f t="shared" si="41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</v>
      </c>
      <c r="C200" s="269">
        <f t="shared" si="42"/>
        <v>0</v>
      </c>
      <c r="D200" s="269">
        <f t="shared" si="42"/>
        <v>0</v>
      </c>
      <c r="E200" s="269">
        <f t="shared" si="42"/>
        <v>0</v>
      </c>
      <c r="F200" s="269">
        <f t="shared" si="42"/>
        <v>0</v>
      </c>
      <c r="G200" s="269">
        <f t="shared" si="42"/>
        <v>0</v>
      </c>
      <c r="H200" s="269">
        <f t="shared" si="42"/>
        <v>0</v>
      </c>
      <c r="I200" s="269">
        <f t="shared" si="42"/>
        <v>0</v>
      </c>
      <c r="J200" s="269">
        <f t="shared" si="42"/>
        <v>0</v>
      </c>
      <c r="K200" s="269">
        <f t="shared" si="42"/>
        <v>0</v>
      </c>
      <c r="L200" s="269">
        <f t="shared" si="42"/>
        <v>0</v>
      </c>
      <c r="M200" s="269">
        <f t="shared" si="42"/>
        <v>0</v>
      </c>
      <c r="N200" s="269">
        <f t="shared" si="42"/>
        <v>0</v>
      </c>
      <c r="O200" s="269">
        <f t="shared" si="42"/>
        <v>0</v>
      </c>
      <c r="P200" s="269">
        <f t="shared" si="42"/>
        <v>0</v>
      </c>
      <c r="Q200" s="269">
        <f t="shared" si="42"/>
        <v>0</v>
      </c>
      <c r="R200" s="269">
        <f t="shared" si="42"/>
        <v>0</v>
      </c>
      <c r="S200" s="269">
        <f t="shared" si="42"/>
        <v>0</v>
      </c>
      <c r="T200" s="269">
        <f t="shared" si="42"/>
        <v>0</v>
      </c>
      <c r="U200" s="269">
        <f t="shared" si="42"/>
        <v>0</v>
      </c>
      <c r="V200" s="269">
        <f t="shared" si="42"/>
        <v>0</v>
      </c>
      <c r="W200" s="269">
        <f t="shared" si="42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</v>
      </c>
      <c r="C201" s="269">
        <f t="shared" si="43"/>
        <v>0</v>
      </c>
      <c r="D201" s="269">
        <f t="shared" si="43"/>
        <v>0</v>
      </c>
      <c r="E201" s="269">
        <f t="shared" si="43"/>
        <v>0</v>
      </c>
      <c r="F201" s="269">
        <f t="shared" si="43"/>
        <v>0</v>
      </c>
      <c r="G201" s="269">
        <f t="shared" si="43"/>
        <v>0</v>
      </c>
      <c r="H201" s="269">
        <f t="shared" si="43"/>
        <v>0</v>
      </c>
      <c r="I201" s="269">
        <f t="shared" si="43"/>
        <v>0</v>
      </c>
      <c r="J201" s="269">
        <f t="shared" si="43"/>
        <v>0</v>
      </c>
      <c r="K201" s="269">
        <f t="shared" si="43"/>
        <v>0</v>
      </c>
      <c r="L201" s="269">
        <f t="shared" si="43"/>
        <v>0</v>
      </c>
      <c r="M201" s="269">
        <f t="shared" si="43"/>
        <v>0</v>
      </c>
      <c r="N201" s="269">
        <f t="shared" si="43"/>
        <v>0</v>
      </c>
      <c r="O201" s="269">
        <f t="shared" si="43"/>
        <v>0</v>
      </c>
      <c r="P201" s="269">
        <f t="shared" si="43"/>
        <v>0</v>
      </c>
      <c r="Q201" s="269">
        <f t="shared" si="43"/>
        <v>0</v>
      </c>
      <c r="R201" s="269">
        <f t="shared" si="43"/>
        <v>0</v>
      </c>
      <c r="S201" s="269">
        <f t="shared" si="43"/>
        <v>0</v>
      </c>
      <c r="T201" s="269">
        <f t="shared" si="43"/>
        <v>0</v>
      </c>
      <c r="U201" s="269">
        <f t="shared" si="43"/>
        <v>0</v>
      </c>
      <c r="V201" s="269">
        <f t="shared" si="43"/>
        <v>0</v>
      </c>
      <c r="W201" s="269">
        <f t="shared" si="43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0</v>
      </c>
      <c r="C202" s="270">
        <f t="shared" si="44"/>
        <v>0</v>
      </c>
      <c r="D202" s="270">
        <f t="shared" si="44"/>
        <v>0</v>
      </c>
      <c r="E202" s="270">
        <f t="shared" si="44"/>
        <v>0</v>
      </c>
      <c r="F202" s="270">
        <f t="shared" si="44"/>
        <v>0</v>
      </c>
      <c r="G202" s="270">
        <f t="shared" si="44"/>
        <v>0</v>
      </c>
      <c r="H202" s="270">
        <f t="shared" si="44"/>
        <v>0</v>
      </c>
      <c r="I202" s="270">
        <f t="shared" si="44"/>
        <v>0</v>
      </c>
      <c r="J202" s="270">
        <f t="shared" si="44"/>
        <v>0</v>
      </c>
      <c r="K202" s="270">
        <f t="shared" si="44"/>
        <v>0</v>
      </c>
      <c r="L202" s="270">
        <f t="shared" si="44"/>
        <v>0</v>
      </c>
      <c r="M202" s="270">
        <f t="shared" si="44"/>
        <v>0</v>
      </c>
      <c r="N202" s="270">
        <f t="shared" si="44"/>
        <v>0</v>
      </c>
      <c r="O202" s="270">
        <f t="shared" si="44"/>
        <v>0</v>
      </c>
      <c r="P202" s="270">
        <f t="shared" si="44"/>
        <v>0</v>
      </c>
      <c r="Q202" s="270">
        <f t="shared" si="44"/>
        <v>0</v>
      </c>
      <c r="R202" s="270">
        <f t="shared" si="44"/>
        <v>0</v>
      </c>
      <c r="S202" s="270">
        <f t="shared" si="44"/>
        <v>0</v>
      </c>
      <c r="T202" s="270">
        <f t="shared" si="44"/>
        <v>0</v>
      </c>
      <c r="U202" s="270">
        <f t="shared" si="44"/>
        <v>0</v>
      </c>
      <c r="V202" s="270">
        <f t="shared" si="44"/>
        <v>0</v>
      </c>
      <c r="W202" s="270">
        <f t="shared" si="44"/>
        <v>0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</v>
      </c>
      <c r="C203" s="271">
        <f t="shared" si="45"/>
        <v>0</v>
      </c>
      <c r="D203" s="271">
        <f t="shared" si="45"/>
        <v>0</v>
      </c>
      <c r="E203" s="271">
        <f t="shared" si="45"/>
        <v>0</v>
      </c>
      <c r="F203" s="271">
        <f t="shared" si="45"/>
        <v>0</v>
      </c>
      <c r="G203" s="271">
        <f t="shared" si="45"/>
        <v>0</v>
      </c>
      <c r="H203" s="271">
        <f t="shared" si="45"/>
        <v>0</v>
      </c>
      <c r="I203" s="271">
        <f t="shared" si="45"/>
        <v>0</v>
      </c>
      <c r="J203" s="271">
        <f t="shared" si="45"/>
        <v>0</v>
      </c>
      <c r="K203" s="271">
        <f t="shared" si="45"/>
        <v>0</v>
      </c>
      <c r="L203" s="271">
        <f t="shared" si="45"/>
        <v>0</v>
      </c>
      <c r="M203" s="271">
        <f t="shared" si="45"/>
        <v>0</v>
      </c>
      <c r="N203" s="271">
        <f t="shared" si="45"/>
        <v>0</v>
      </c>
      <c r="O203" s="271">
        <f t="shared" si="45"/>
        <v>0</v>
      </c>
      <c r="P203" s="271">
        <f t="shared" si="45"/>
        <v>0</v>
      </c>
      <c r="Q203" s="271">
        <f t="shared" si="45"/>
        <v>0</v>
      </c>
      <c r="R203" s="271">
        <f t="shared" si="45"/>
        <v>0</v>
      </c>
      <c r="S203" s="271">
        <f t="shared" si="45"/>
        <v>0</v>
      </c>
      <c r="T203" s="271">
        <f t="shared" si="45"/>
        <v>0</v>
      </c>
      <c r="U203" s="271">
        <f t="shared" si="45"/>
        <v>0</v>
      </c>
      <c r="V203" s="271">
        <f t="shared" si="45"/>
        <v>0</v>
      </c>
      <c r="W203" s="271">
        <f t="shared" si="45"/>
        <v>0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0</v>
      </c>
      <c r="O204" s="320">
        <f t="shared" si="46"/>
        <v>0</v>
      </c>
      <c r="P204" s="320">
        <f t="shared" si="46"/>
        <v>0</v>
      </c>
      <c r="Q204" s="320">
        <f t="shared" si="46"/>
        <v>0</v>
      </c>
      <c r="R204" s="320">
        <f t="shared" si="46"/>
        <v>0</v>
      </c>
      <c r="S204" s="320">
        <f t="shared" si="46"/>
        <v>0</v>
      </c>
      <c r="T204" s="320">
        <f t="shared" si="46"/>
        <v>0</v>
      </c>
      <c r="U204" s="320">
        <f t="shared" si="46"/>
        <v>0</v>
      </c>
      <c r="V204" s="320">
        <f t="shared" si="46"/>
        <v>0</v>
      </c>
      <c r="W204" s="320">
        <f t="shared" si="46"/>
        <v>0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0</v>
      </c>
      <c r="C205" s="320">
        <f t="shared" si="47"/>
        <v>0</v>
      </c>
      <c r="D205" s="320">
        <f t="shared" si="47"/>
        <v>0</v>
      </c>
      <c r="E205" s="320">
        <f t="shared" si="47"/>
        <v>0</v>
      </c>
      <c r="F205" s="320">
        <f t="shared" si="47"/>
        <v>0</v>
      </c>
      <c r="G205" s="320">
        <f t="shared" si="47"/>
        <v>0</v>
      </c>
      <c r="H205" s="320">
        <f t="shared" si="47"/>
        <v>0</v>
      </c>
      <c r="I205" s="320">
        <f t="shared" si="47"/>
        <v>0</v>
      </c>
      <c r="J205" s="320">
        <f t="shared" si="47"/>
        <v>0</v>
      </c>
      <c r="K205" s="320">
        <f t="shared" si="47"/>
        <v>0</v>
      </c>
      <c r="L205" s="320">
        <f t="shared" si="47"/>
        <v>0</v>
      </c>
      <c r="M205" s="320">
        <f t="shared" si="47"/>
        <v>0</v>
      </c>
      <c r="N205" s="320">
        <f t="shared" si="47"/>
        <v>0</v>
      </c>
      <c r="O205" s="320">
        <f t="shared" si="47"/>
        <v>0</v>
      </c>
      <c r="P205" s="320">
        <f t="shared" si="47"/>
        <v>0</v>
      </c>
      <c r="Q205" s="320">
        <f t="shared" si="47"/>
        <v>0</v>
      </c>
      <c r="R205" s="320">
        <f t="shared" si="47"/>
        <v>0</v>
      </c>
      <c r="S205" s="320">
        <f t="shared" si="47"/>
        <v>0</v>
      </c>
      <c r="T205" s="320">
        <f t="shared" si="47"/>
        <v>0</v>
      </c>
      <c r="U205" s="320">
        <f t="shared" si="47"/>
        <v>0</v>
      </c>
      <c r="V205" s="320">
        <f t="shared" si="47"/>
        <v>0</v>
      </c>
      <c r="W205" s="320">
        <f t="shared" si="47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</v>
      </c>
      <c r="C206" s="271">
        <f t="shared" si="48"/>
        <v>0</v>
      </c>
      <c r="D206" s="271">
        <f t="shared" si="48"/>
        <v>0</v>
      </c>
      <c r="E206" s="271">
        <f t="shared" si="48"/>
        <v>0</v>
      </c>
      <c r="F206" s="271">
        <f t="shared" si="48"/>
        <v>0</v>
      </c>
      <c r="G206" s="271">
        <f t="shared" si="48"/>
        <v>0</v>
      </c>
      <c r="H206" s="271">
        <f t="shared" si="48"/>
        <v>0</v>
      </c>
      <c r="I206" s="271">
        <f t="shared" si="48"/>
        <v>0</v>
      </c>
      <c r="J206" s="271">
        <f t="shared" si="48"/>
        <v>0</v>
      </c>
      <c r="K206" s="271">
        <f t="shared" si="48"/>
        <v>0</v>
      </c>
      <c r="L206" s="271">
        <f t="shared" si="48"/>
        <v>0</v>
      </c>
      <c r="M206" s="271">
        <f t="shared" si="48"/>
        <v>0</v>
      </c>
      <c r="N206" s="271">
        <f t="shared" si="48"/>
        <v>0</v>
      </c>
      <c r="O206" s="271">
        <f t="shared" si="48"/>
        <v>0</v>
      </c>
      <c r="P206" s="271">
        <f t="shared" si="48"/>
        <v>0</v>
      </c>
      <c r="Q206" s="271">
        <f t="shared" si="48"/>
        <v>0</v>
      </c>
      <c r="R206" s="271">
        <f t="shared" si="48"/>
        <v>0</v>
      </c>
      <c r="S206" s="271">
        <f t="shared" si="48"/>
        <v>0</v>
      </c>
      <c r="T206" s="271">
        <f t="shared" si="48"/>
        <v>0</v>
      </c>
      <c r="U206" s="271">
        <f t="shared" si="48"/>
        <v>0</v>
      </c>
      <c r="V206" s="271">
        <f t="shared" si="48"/>
        <v>0</v>
      </c>
      <c r="W206" s="271">
        <f t="shared" si="48"/>
        <v>0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0</v>
      </c>
      <c r="O207" s="320">
        <f t="shared" si="49"/>
        <v>0</v>
      </c>
      <c r="P207" s="320">
        <f t="shared" si="49"/>
        <v>0</v>
      </c>
      <c r="Q207" s="320">
        <f t="shared" si="49"/>
        <v>0</v>
      </c>
      <c r="R207" s="320">
        <f t="shared" si="49"/>
        <v>0</v>
      </c>
      <c r="S207" s="320">
        <f t="shared" si="49"/>
        <v>0</v>
      </c>
      <c r="T207" s="320">
        <f t="shared" si="49"/>
        <v>0</v>
      </c>
      <c r="U207" s="320">
        <f t="shared" si="49"/>
        <v>0</v>
      </c>
      <c r="V207" s="320">
        <f t="shared" si="49"/>
        <v>0</v>
      </c>
      <c r="W207" s="320">
        <f t="shared" si="49"/>
        <v>0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0</v>
      </c>
      <c r="C208" s="320">
        <f t="shared" si="50"/>
        <v>0</v>
      </c>
      <c r="D208" s="320">
        <f t="shared" si="50"/>
        <v>0</v>
      </c>
      <c r="E208" s="320">
        <f t="shared" si="50"/>
        <v>0</v>
      </c>
      <c r="F208" s="320">
        <f t="shared" si="50"/>
        <v>0</v>
      </c>
      <c r="G208" s="320">
        <f t="shared" si="50"/>
        <v>0</v>
      </c>
      <c r="H208" s="320">
        <f t="shared" si="50"/>
        <v>0</v>
      </c>
      <c r="I208" s="320">
        <f t="shared" si="50"/>
        <v>0</v>
      </c>
      <c r="J208" s="320">
        <f t="shared" si="50"/>
        <v>0</v>
      </c>
      <c r="K208" s="320">
        <f t="shared" si="50"/>
        <v>0</v>
      </c>
      <c r="L208" s="320">
        <f t="shared" si="50"/>
        <v>0</v>
      </c>
      <c r="M208" s="320">
        <f t="shared" si="50"/>
        <v>0</v>
      </c>
      <c r="N208" s="320">
        <f t="shared" si="50"/>
        <v>0</v>
      </c>
      <c r="O208" s="320">
        <f t="shared" si="50"/>
        <v>0</v>
      </c>
      <c r="P208" s="320">
        <f t="shared" si="50"/>
        <v>0</v>
      </c>
      <c r="Q208" s="320">
        <f t="shared" si="50"/>
        <v>0</v>
      </c>
      <c r="R208" s="320">
        <f t="shared" si="50"/>
        <v>0</v>
      </c>
      <c r="S208" s="320">
        <f t="shared" si="50"/>
        <v>0</v>
      </c>
      <c r="T208" s="320">
        <f t="shared" si="50"/>
        <v>0</v>
      </c>
      <c r="U208" s="320">
        <f t="shared" si="50"/>
        <v>0</v>
      </c>
      <c r="V208" s="320">
        <f t="shared" si="50"/>
        <v>0</v>
      </c>
      <c r="W208" s="320">
        <f t="shared" si="50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</v>
      </c>
      <c r="C209" s="271">
        <f t="shared" si="51"/>
        <v>0</v>
      </c>
      <c r="D209" s="271">
        <f t="shared" si="51"/>
        <v>0</v>
      </c>
      <c r="E209" s="271">
        <f t="shared" si="51"/>
        <v>0</v>
      </c>
      <c r="F209" s="271">
        <f t="shared" si="51"/>
        <v>0</v>
      </c>
      <c r="G209" s="271">
        <f t="shared" si="51"/>
        <v>0</v>
      </c>
      <c r="H209" s="271">
        <f t="shared" si="51"/>
        <v>0</v>
      </c>
      <c r="I209" s="271">
        <f t="shared" si="51"/>
        <v>0</v>
      </c>
      <c r="J209" s="271">
        <f t="shared" si="51"/>
        <v>0</v>
      </c>
      <c r="K209" s="271">
        <f t="shared" si="51"/>
        <v>0</v>
      </c>
      <c r="L209" s="271">
        <f t="shared" si="51"/>
        <v>0</v>
      </c>
      <c r="M209" s="271">
        <f t="shared" si="51"/>
        <v>0</v>
      </c>
      <c r="N209" s="271">
        <f t="shared" si="51"/>
        <v>0</v>
      </c>
      <c r="O209" s="271">
        <f t="shared" si="51"/>
        <v>0</v>
      </c>
      <c r="P209" s="271">
        <f t="shared" si="51"/>
        <v>0</v>
      </c>
      <c r="Q209" s="271">
        <f t="shared" si="51"/>
        <v>0</v>
      </c>
      <c r="R209" s="271">
        <f t="shared" si="51"/>
        <v>0</v>
      </c>
      <c r="S209" s="271">
        <f t="shared" si="51"/>
        <v>0</v>
      </c>
      <c r="T209" s="271">
        <f t="shared" si="51"/>
        <v>0</v>
      </c>
      <c r="U209" s="271">
        <f t="shared" si="51"/>
        <v>0</v>
      </c>
      <c r="V209" s="271">
        <f t="shared" si="51"/>
        <v>0</v>
      </c>
      <c r="W209" s="271">
        <f t="shared" si="51"/>
        <v>0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0</v>
      </c>
      <c r="O211" s="320">
        <f t="shared" si="53"/>
        <v>0</v>
      </c>
      <c r="P211" s="320">
        <f t="shared" si="53"/>
        <v>0</v>
      </c>
      <c r="Q211" s="320">
        <f t="shared" si="53"/>
        <v>0</v>
      </c>
      <c r="R211" s="320">
        <f t="shared" si="53"/>
        <v>0</v>
      </c>
      <c r="S211" s="320">
        <f t="shared" si="53"/>
        <v>0</v>
      </c>
      <c r="T211" s="320">
        <f t="shared" si="53"/>
        <v>0</v>
      </c>
      <c r="U211" s="320">
        <f t="shared" si="53"/>
        <v>0</v>
      </c>
      <c r="V211" s="320">
        <f t="shared" si="53"/>
        <v>0</v>
      </c>
      <c r="W211" s="320">
        <f t="shared" si="53"/>
        <v>0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</v>
      </c>
      <c r="C212" s="320">
        <f t="shared" si="54"/>
        <v>0</v>
      </c>
      <c r="D212" s="320">
        <f t="shared" si="54"/>
        <v>0</v>
      </c>
      <c r="E212" s="320">
        <f t="shared" si="54"/>
        <v>0</v>
      </c>
      <c r="F212" s="320">
        <f t="shared" si="54"/>
        <v>0</v>
      </c>
      <c r="G212" s="320">
        <f t="shared" si="54"/>
        <v>0</v>
      </c>
      <c r="H212" s="320">
        <f t="shared" si="54"/>
        <v>0</v>
      </c>
      <c r="I212" s="320">
        <f t="shared" si="54"/>
        <v>0</v>
      </c>
      <c r="J212" s="320">
        <f t="shared" si="54"/>
        <v>0</v>
      </c>
      <c r="K212" s="320">
        <f t="shared" si="54"/>
        <v>0</v>
      </c>
      <c r="L212" s="320">
        <f t="shared" si="54"/>
        <v>0</v>
      </c>
      <c r="M212" s="320">
        <f t="shared" si="54"/>
        <v>0</v>
      </c>
      <c r="N212" s="320">
        <f t="shared" si="54"/>
        <v>0</v>
      </c>
      <c r="O212" s="320">
        <f t="shared" si="54"/>
        <v>0</v>
      </c>
      <c r="P212" s="320">
        <f t="shared" si="54"/>
        <v>0</v>
      </c>
      <c r="Q212" s="320">
        <f t="shared" si="54"/>
        <v>0</v>
      </c>
      <c r="R212" s="320">
        <f t="shared" si="54"/>
        <v>0</v>
      </c>
      <c r="S212" s="320">
        <f t="shared" si="54"/>
        <v>0</v>
      </c>
      <c r="T212" s="320">
        <f t="shared" si="54"/>
        <v>0</v>
      </c>
      <c r="U212" s="320">
        <f t="shared" si="54"/>
        <v>0</v>
      </c>
      <c r="V212" s="320">
        <f t="shared" si="54"/>
        <v>0</v>
      </c>
      <c r="W212" s="320">
        <f t="shared" si="54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</v>
      </c>
      <c r="C213" s="321">
        <f t="shared" si="55"/>
        <v>0</v>
      </c>
      <c r="D213" s="321">
        <f t="shared" si="55"/>
        <v>0</v>
      </c>
      <c r="E213" s="321">
        <f t="shared" si="55"/>
        <v>0</v>
      </c>
      <c r="F213" s="321">
        <f t="shared" si="55"/>
        <v>0</v>
      </c>
      <c r="G213" s="321">
        <f t="shared" si="55"/>
        <v>0</v>
      </c>
      <c r="H213" s="321">
        <f t="shared" si="55"/>
        <v>0</v>
      </c>
      <c r="I213" s="321">
        <f t="shared" si="55"/>
        <v>0</v>
      </c>
      <c r="J213" s="321">
        <f t="shared" si="55"/>
        <v>0</v>
      </c>
      <c r="K213" s="321">
        <f t="shared" si="55"/>
        <v>0</v>
      </c>
      <c r="L213" s="321">
        <f t="shared" si="55"/>
        <v>0</v>
      </c>
      <c r="M213" s="321">
        <f t="shared" si="55"/>
        <v>0</v>
      </c>
      <c r="N213" s="321">
        <f t="shared" si="55"/>
        <v>0</v>
      </c>
      <c r="O213" s="321">
        <f t="shared" si="55"/>
        <v>0</v>
      </c>
      <c r="P213" s="321">
        <f t="shared" si="55"/>
        <v>0</v>
      </c>
      <c r="Q213" s="321">
        <f t="shared" si="55"/>
        <v>0</v>
      </c>
      <c r="R213" s="321">
        <f t="shared" si="55"/>
        <v>0</v>
      </c>
      <c r="S213" s="321">
        <f t="shared" si="55"/>
        <v>0</v>
      </c>
      <c r="T213" s="321">
        <f t="shared" si="55"/>
        <v>0</v>
      </c>
      <c r="U213" s="321">
        <f t="shared" si="55"/>
        <v>0</v>
      </c>
      <c r="V213" s="321">
        <f t="shared" si="55"/>
        <v>0</v>
      </c>
      <c r="W213" s="321">
        <f t="shared" si="55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0.46046541453991785</v>
      </c>
      <c r="C217" s="324">
        <f>IF(C$5=0,0,(C$5-C$16)/(CHI_fec!C$5-CHI_fec!C$16))</f>
        <v>0.45677719308643894</v>
      </c>
      <c r="D217" s="324">
        <f>IF(D$5=0,0,(D$5-D$16)/(CHI_fec!D$5-CHI_fec!D$16))</f>
        <v>0.46236950074566974</v>
      </c>
      <c r="E217" s="324">
        <f>IF(E$5=0,0,(E$5-E$16)/(CHI_fec!E$5-CHI_fec!E$16))</f>
        <v>0.4610974965307485</v>
      </c>
      <c r="F217" s="324">
        <f>IF(F$5=0,0,(F$5-F$16)/(CHI_fec!F$5-CHI_fec!F$16))</f>
        <v>0.43962988636762684</v>
      </c>
      <c r="G217" s="324">
        <f>IF(G$5=0,0,(G$5-G$16)/(CHI_fec!G$5-CHI_fec!G$16))</f>
        <v>0.43379543201278525</v>
      </c>
      <c r="H217" s="324">
        <f>IF(H$5=0,0,(H$5-H$16)/(CHI_fec!H$5-CHI_fec!H$16))</f>
        <v>0.43863432728416496</v>
      </c>
      <c r="I217" s="324">
        <f>IF(I$5=0,0,(I$5-I$16)/(CHI_fec!I$5-CHI_fec!I$16))</f>
        <v>0.44657572987159239</v>
      </c>
      <c r="J217" s="324">
        <f>IF(J$5=0,0,(J$5-J$16)/(CHI_fec!J$5-CHI_fec!J$16))</f>
        <v>0.44864368987485193</v>
      </c>
      <c r="K217" s="324">
        <f>IF(K$5=0,0,(K$5-K$16)/(CHI_fec!K$5-CHI_fec!K$16))</f>
        <v>0.45131557192145572</v>
      </c>
      <c r="L217" s="324">
        <f>IF(L$5=0,0,(L$5-L$16)/(CHI_fec!L$5-CHI_fec!L$16))</f>
        <v>0.45147802839180851</v>
      </c>
      <c r="M217" s="324">
        <f>IF(M$5=0,0,(M$5-M$16)/(CHI_fec!M$5-CHI_fec!M$16))</f>
        <v>0.45615419732664386</v>
      </c>
      <c r="N217" s="324">
        <f>IF(N$5=0,0,(N$5-N$16)/(CHI_fec!N$5-CHI_fec!N$16))</f>
        <v>0.45903880717011308</v>
      </c>
      <c r="O217" s="324">
        <f>IF(O$5=0,0,(O$5-O$16)/(CHI_fec!O$5-CHI_fec!O$16))</f>
        <v>0.46801226372020888</v>
      </c>
      <c r="P217" s="324">
        <f>IF(P$5=0,0,(P$5-P$16)/(CHI_fec!P$5-CHI_fec!P$16))</f>
        <v>0.46993533376594171</v>
      </c>
      <c r="Q217" s="324">
        <f>IF(Q$5=0,0,(Q$5-Q$16)/(CHI_fec!Q$5-CHI_fec!Q$16))</f>
        <v>0.46800710387114036</v>
      </c>
      <c r="R217" s="324">
        <f>IF(R$5=0,0,(R$5-R$16)/(CHI_fec!R$5-CHI_fec!R$16))</f>
        <v>0.46723248003174245</v>
      </c>
      <c r="S217" s="324">
        <f>IF(S$5=0,0,(S$5-S$16)/(CHI_fec!S$5-CHI_fec!S$16))</f>
        <v>0.47314633331142947</v>
      </c>
      <c r="T217" s="324">
        <f>IF(T$5=0,0,(T$5-T$16)/(CHI_fec!T$5-CHI_fec!T$16))</f>
        <v>0.47256570528589814</v>
      </c>
      <c r="U217" s="324">
        <f>IF(U$5=0,0,(U$5-U$16)/(CHI_fec!U$5-CHI_fec!U$16))</f>
        <v>0.47065916880067543</v>
      </c>
      <c r="V217" s="324">
        <f>IF(V$5=0,0,(V$5-V$16)/(CHI_fec!V$5-CHI_fec!V$16))</f>
        <v>0.46383844403745522</v>
      </c>
      <c r="W217" s="324">
        <f>IF(W$5=0,0,(W$5-W$16)/(CHI_fec!W$5-CHI_fec!W$16))</f>
        <v>0.47041531910798695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0.32649768490135361</v>
      </c>
      <c r="C218" s="307">
        <f>IF(C$6=0,0,C$6/CHI_fec!C$6)</f>
        <v>0.32691561340107095</v>
      </c>
      <c r="D218" s="307">
        <f>IF(D$6=0,0,D$6/CHI_fec!D$6)</f>
        <v>0.32840463687346683</v>
      </c>
      <c r="E218" s="307">
        <f>IF(E$6=0,0,E$6/CHI_fec!E$6)</f>
        <v>0.32840463687346677</v>
      </c>
      <c r="F218" s="307">
        <f>IF(F$6=0,0,F$6/CHI_fec!F$6)</f>
        <v>0.3310584926787683</v>
      </c>
      <c r="G218" s="307">
        <f>IF(G$6=0,0,G$6/CHI_fec!G$6)</f>
        <v>0.33370910116204489</v>
      </c>
      <c r="H218" s="307">
        <f>IF(H$6=0,0,H$6/CHI_fec!H$6)</f>
        <v>0.3387427214477125</v>
      </c>
      <c r="I218" s="307">
        <f>IF(I$6=0,0,I$6/CHI_fec!I$6)</f>
        <v>0.34296867802021641</v>
      </c>
      <c r="J218" s="307">
        <f>IF(J$6=0,0,J$6/CHI_fec!J$6)</f>
        <v>0.34510211531005774</v>
      </c>
      <c r="K218" s="307">
        <f>IF(K$6=0,0,K$6/CHI_fec!K$6)</f>
        <v>0.34510211531005769</v>
      </c>
      <c r="L218" s="307">
        <f>IF(L$6=0,0,L$6/CHI_fec!L$6)</f>
        <v>0.34510211531005769</v>
      </c>
      <c r="M218" s="307">
        <f>IF(M$6=0,0,M$6/CHI_fec!M$6)</f>
        <v>0.34686867249393544</v>
      </c>
      <c r="N218" s="307">
        <f>IF(N$6=0,0,N$6/CHI_fec!N$6)</f>
        <v>0.35044770907155703</v>
      </c>
      <c r="O218" s="307">
        <f>IF(O$6=0,0,O$6/CHI_fec!O$6)</f>
        <v>0.3556827171695115</v>
      </c>
      <c r="P218" s="307">
        <f>IF(P$6=0,0,P$6/CHI_fec!P$6)</f>
        <v>0.35568271716951144</v>
      </c>
      <c r="Q218" s="307">
        <f>IF(Q$6=0,0,Q$6/CHI_fec!Q$6)</f>
        <v>0.35768649252812018</v>
      </c>
      <c r="R218" s="307">
        <f>IF(R$6=0,0,R$6/CHI_fec!R$6)</f>
        <v>0.35768649252812018</v>
      </c>
      <c r="S218" s="307">
        <f>IF(S$6=0,0,S$6/CHI_fec!S$6)</f>
        <v>0.35768649252812035</v>
      </c>
      <c r="T218" s="307">
        <f>IF(T$6=0,0,T$6/CHI_fec!T$6)</f>
        <v>0.35768649252812024</v>
      </c>
      <c r="U218" s="307">
        <f>IF(U$6=0,0,U$6/CHI_fec!U$6)</f>
        <v>0.35768649252812013</v>
      </c>
      <c r="V218" s="307">
        <f>IF(V$6=0,0,V$6/CHI_fec!V$6)</f>
        <v>0.36106209936618539</v>
      </c>
      <c r="W218" s="307">
        <f>IF(W$6=0,0,W$6/CHI_fec!W$6)</f>
        <v>0.36106209936618522</v>
      </c>
      <c r="DA218" s="76"/>
    </row>
    <row r="219" spans="1:105" ht="12" customHeight="1" x14ac:dyDescent="0.25">
      <c r="A219" s="202" t="s">
        <v>93</v>
      </c>
      <c r="B219" s="308">
        <f>IF(B$7=0,0,B$7/CHI_fec!B$7)</f>
        <v>8.5548578648839399E-2</v>
      </c>
      <c r="C219" s="308">
        <f>IF(C$7=0,0,C$7/CHI_fec!C$7)</f>
        <v>8.565808383304449E-2</v>
      </c>
      <c r="D219" s="308">
        <f>IF(D$7=0,0,D$7/CHI_fec!D$7)</f>
        <v>8.6048236191021255E-2</v>
      </c>
      <c r="E219" s="308">
        <f>IF(E$7=0,0,E$7/CHI_fec!E$7)</f>
        <v>8.6048236191021255E-2</v>
      </c>
      <c r="F219" s="308">
        <f>IF(F$7=0,0,F$7/CHI_fec!F$7)</f>
        <v>8.6743596686919125E-2</v>
      </c>
      <c r="G219" s="308">
        <f>IF(G$7=0,0,G$7/CHI_fec!G$7)</f>
        <v>8.7438106322928977E-2</v>
      </c>
      <c r="H219" s="308">
        <f>IF(H$7=0,0,H$7/CHI_fec!H$7)</f>
        <v>8.8757010195178218E-2</v>
      </c>
      <c r="I219" s="308">
        <f>IF(I$7=0,0,I$7/CHI_fec!I$7)</f>
        <v>8.9864290874116737E-2</v>
      </c>
      <c r="J219" s="308">
        <f>IF(J$7=0,0,J$7/CHI_fec!J$7)</f>
        <v>9.0423291860103838E-2</v>
      </c>
      <c r="K219" s="308">
        <f>IF(K$7=0,0,K$7/CHI_fec!K$7)</f>
        <v>9.0423291860103838E-2</v>
      </c>
      <c r="L219" s="308">
        <f>IF(L$7=0,0,L$7/CHI_fec!L$7)</f>
        <v>9.0423291860103852E-2</v>
      </c>
      <c r="M219" s="308">
        <f>IF(M$7=0,0,M$7/CHI_fec!M$7)</f>
        <v>9.088616330811522E-2</v>
      </c>
      <c r="N219" s="308">
        <f>IF(N$7=0,0,N$7/CHI_fec!N$7)</f>
        <v>9.1823938693077631E-2</v>
      </c>
      <c r="O219" s="308">
        <f>IF(O$7=0,0,O$7/CHI_fec!O$7)</f>
        <v>9.3195609987256886E-2</v>
      </c>
      <c r="P219" s="308">
        <f>IF(P$7=0,0,P$7/CHI_fec!P$7)</f>
        <v>9.3195609987256886E-2</v>
      </c>
      <c r="Q219" s="308">
        <f>IF(Q$7=0,0,Q$7/CHI_fec!Q$7)</f>
        <v>9.3720637090932549E-2</v>
      </c>
      <c r="R219" s="308">
        <f>IF(R$7=0,0,R$7/CHI_fec!R$7)</f>
        <v>9.3720637090932507E-2</v>
      </c>
      <c r="S219" s="308">
        <f>IF(S$7=0,0,S$7/CHI_fec!S$7)</f>
        <v>9.3720637090932521E-2</v>
      </c>
      <c r="T219" s="308">
        <f>IF(T$7=0,0,T$7/CHI_fec!T$7)</f>
        <v>9.372063709093259E-2</v>
      </c>
      <c r="U219" s="308">
        <f>IF(U$7=0,0,U$7/CHI_fec!U$7)</f>
        <v>9.3720637090932465E-2</v>
      </c>
      <c r="V219" s="308">
        <f>IF(V$7=0,0,V$7/CHI_fec!V$7)</f>
        <v>9.4605110030337877E-2</v>
      </c>
      <c r="W219" s="308">
        <f>IF(W$7=0,0,W$7/CHI_fec!W$7)</f>
        <v>9.4605110030337974E-2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0.4636833620852735</v>
      </c>
      <c r="C220" s="308">
        <f>IF(C$8=0,0,C$8/CHI_fec!C$8)</f>
        <v>0.4642768930682537</v>
      </c>
      <c r="D220" s="308">
        <f>IF(D$8=0,0,D$8/CHI_fec!D$8)</f>
        <v>0.46639156475455651</v>
      </c>
      <c r="E220" s="308">
        <f>IF(E$8=0,0,E$8/CHI_fec!E$8)</f>
        <v>0.46639156475455656</v>
      </c>
      <c r="F220" s="308">
        <f>IF(F$8=0,0,F$8/CHI_fec!F$8)</f>
        <v>0.47016050045976243</v>
      </c>
      <c r="G220" s="308">
        <f>IF(G$8=0,0,G$8/CHI_fec!G$8)</f>
        <v>0.47392482440426098</v>
      </c>
      <c r="H220" s="308">
        <f>IF(H$8=0,0,H$8/CHI_fec!H$8)</f>
        <v>0.48107343857659157</v>
      </c>
      <c r="I220" s="308">
        <f>IF(I$8=0,0,I$8/CHI_fec!I$8)</f>
        <v>0.48707503014119014</v>
      </c>
      <c r="J220" s="308">
        <f>IF(J$8=0,0,J$8/CHI_fec!J$8)</f>
        <v>0.4901048812583601</v>
      </c>
      <c r="K220" s="308">
        <f>IF(K$8=0,0,K$8/CHI_fec!K$8)</f>
        <v>0.49010488125836016</v>
      </c>
      <c r="L220" s="308">
        <f>IF(L$8=0,0,L$8/CHI_fec!L$8)</f>
        <v>0.4901048812583601</v>
      </c>
      <c r="M220" s="308">
        <f>IF(M$8=0,0,M$8/CHI_fec!M$8)</f>
        <v>0.49261369896891688</v>
      </c>
      <c r="N220" s="308">
        <f>IF(N$8=0,0,N$8/CHI_fec!N$8)</f>
        <v>0.49769655189584994</v>
      </c>
      <c r="O220" s="308">
        <f>IF(O$8=0,0,O$8/CHI_fec!O$8)</f>
        <v>0.5051311717037561</v>
      </c>
      <c r="P220" s="308">
        <f>IF(P$8=0,0,P$8/CHI_fec!P$8)</f>
        <v>0.5051311717037561</v>
      </c>
      <c r="Q220" s="308">
        <f>IF(Q$8=0,0,Q$8/CHI_fec!Q$8)</f>
        <v>0.50797688038136601</v>
      </c>
      <c r="R220" s="308">
        <f>IF(R$8=0,0,R$8/CHI_fec!R$8)</f>
        <v>0.50797688038136601</v>
      </c>
      <c r="S220" s="308">
        <f>IF(S$8=0,0,S$8/CHI_fec!S$8)</f>
        <v>0.50797688038136624</v>
      </c>
      <c r="T220" s="308">
        <f>IF(T$8=0,0,T$8/CHI_fec!T$8)</f>
        <v>0.50797688038136601</v>
      </c>
      <c r="U220" s="308">
        <f>IF(U$8=0,0,U$8/CHI_fec!U$8)</f>
        <v>0.50797688038136624</v>
      </c>
      <c r="V220" s="308">
        <f>IF(V$8=0,0,V$8/CHI_fec!V$8)</f>
        <v>0.51277082778171301</v>
      </c>
      <c r="W220" s="308">
        <f>IF(W$8=0,0,W$8/CHI_fec!W$8)</f>
        <v>0.51277082778171279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0.32914668296032845</v>
      </c>
      <c r="C221" s="308">
        <f>IF(C$9=0,0,C$9/CHI_fec!C$9)</f>
        <v>0.32956800227056521</v>
      </c>
      <c r="D221" s="308">
        <f>IF(D$9=0,0,D$9/CHI_fec!D$9)</f>
        <v>0.331069106748342</v>
      </c>
      <c r="E221" s="308">
        <f>IF(E$9=0,0,E$9/CHI_fec!E$9)</f>
        <v>0.33106910674834195</v>
      </c>
      <c r="F221" s="308">
        <f>IF(F$9=0,0,F$9/CHI_fec!F$9)</f>
        <v>0.33374449428021336</v>
      </c>
      <c r="G221" s="308">
        <f>IF(G$9=0,0,G$9/CHI_fec!G$9)</f>
        <v>0.33641660814332003</v>
      </c>
      <c r="H221" s="308">
        <f>IF(H$9=0,0,H$9/CHI_fec!H$9)</f>
        <v>0.34149106807650398</v>
      </c>
      <c r="I221" s="308">
        <f>IF(I$9=0,0,I$9/CHI_fec!I$9)</f>
        <v>0.34575131141818133</v>
      </c>
      <c r="J221" s="308">
        <f>IF(J$9=0,0,J$9/CHI_fec!J$9)</f>
        <v>0.34790205808417163</v>
      </c>
      <c r="K221" s="308">
        <f>IF(K$9=0,0,K$9/CHI_fec!K$9)</f>
        <v>0.34790205808417163</v>
      </c>
      <c r="L221" s="308">
        <f>IF(L$9=0,0,L$9/CHI_fec!L$9)</f>
        <v>0.34790205808417163</v>
      </c>
      <c r="M221" s="308">
        <f>IF(M$9=0,0,M$9/CHI_fec!M$9)</f>
        <v>0.34968294800842559</v>
      </c>
      <c r="N221" s="308">
        <f>IF(N$9=0,0,N$9/CHI_fec!N$9)</f>
        <v>0.35329102265089601</v>
      </c>
      <c r="O221" s="308">
        <f>IF(O$9=0,0,O$9/CHI_fec!O$9)</f>
        <v>0.35856850433114962</v>
      </c>
      <c r="P221" s="308">
        <f>IF(P$9=0,0,P$9/CHI_fec!P$9)</f>
        <v>0.35856850433114973</v>
      </c>
      <c r="Q221" s="308">
        <f>IF(Q$9=0,0,Q$9/CHI_fec!Q$9)</f>
        <v>0.36058853707007404</v>
      </c>
      <c r="R221" s="308">
        <f>IF(R$9=0,0,R$9/CHI_fec!R$9)</f>
        <v>0.36058853707007393</v>
      </c>
      <c r="S221" s="308">
        <f>IF(S$9=0,0,S$9/CHI_fec!S$9)</f>
        <v>0.36058853707007404</v>
      </c>
      <c r="T221" s="308">
        <f>IF(T$9=0,0,T$9/CHI_fec!T$9)</f>
        <v>0.36058853707007399</v>
      </c>
      <c r="U221" s="308">
        <f>IF(U$9=0,0,U$9/CHI_fec!U$9)</f>
        <v>0.36058853707007399</v>
      </c>
      <c r="V221" s="308">
        <f>IF(V$9=0,0,V$9/CHI_fec!V$9)</f>
        <v>0.36399153147128399</v>
      </c>
      <c r="W221" s="308">
        <f>IF(W$9=0,0,W$9/CHI_fec!W$9)</f>
        <v>0.36399153147128388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0.56724865212619713</v>
      </c>
      <c r="C222" s="309">
        <f>IF(C$10=0,0,C$10/CHI_fec!C$10)</f>
        <v>0.56845383996011412</v>
      </c>
      <c r="D222" s="309">
        <f>IF(D$10=0,0,D$10/CHI_fec!D$10)</f>
        <v>0.57283436574818958</v>
      </c>
      <c r="E222" s="309">
        <f>IF(E$10=0,0,E$10/CHI_fec!E$10)</f>
        <v>0.5696720699928628</v>
      </c>
      <c r="F222" s="309">
        <f>IF(F$10=0,0,F$10/CHI_fec!F$10)</f>
        <v>0.50802874088958472</v>
      </c>
      <c r="G222" s="309">
        <f>IF(G$10=0,0,G$10/CHI_fec!G$10)</f>
        <v>0.48006716344172856</v>
      </c>
      <c r="H222" s="309">
        <f>IF(H$10=0,0,H$10/CHI_fec!H$10)</f>
        <v>0.48868775976601431</v>
      </c>
      <c r="I222" s="309">
        <f>IF(I$10=0,0,I$10/CHI_fec!I$10)</f>
        <v>0.4986805894669023</v>
      </c>
      <c r="J222" s="309">
        <f>IF(J$10=0,0,J$10/CHI_fec!J$10)</f>
        <v>0.50013669918090287</v>
      </c>
      <c r="K222" s="309">
        <f>IF(K$10=0,0,K$10/CHI_fec!K$10)</f>
        <v>0.49441177416877868</v>
      </c>
      <c r="L222" s="309">
        <f>IF(L$10=0,0,L$10/CHI_fec!L$10)</f>
        <v>0.49591890511656123</v>
      </c>
      <c r="M222" s="309">
        <f>IF(M$10=0,0,M$10/CHI_fec!M$10)</f>
        <v>0.49956014361472834</v>
      </c>
      <c r="N222" s="309">
        <f>IF(N$10=0,0,N$10/CHI_fec!N$10)</f>
        <v>0.50292129858549062</v>
      </c>
      <c r="O222" s="309">
        <f>IF(O$10=0,0,O$10/CHI_fec!O$10)</f>
        <v>0.51340599480313931</v>
      </c>
      <c r="P222" s="309">
        <f>IF(P$10=0,0,P$10/CHI_fec!P$10)</f>
        <v>0.51167916820538273</v>
      </c>
      <c r="Q222" s="309">
        <f>IF(Q$10=0,0,Q$10/CHI_fec!Q$10)</f>
        <v>0.5148299154732443</v>
      </c>
      <c r="R222" s="309">
        <f>IF(R$10=0,0,R$10/CHI_fec!R$10)</f>
        <v>0.51913358951280364</v>
      </c>
      <c r="S222" s="309">
        <f>IF(S$10=0,0,S$10/CHI_fec!S$10)</f>
        <v>0.51905521783568676</v>
      </c>
      <c r="T222" s="309">
        <f>IF(T$10=0,0,T$10/CHI_fec!T$10)</f>
        <v>0.52388363155318463</v>
      </c>
      <c r="U222" s="309">
        <f>IF(U$10=0,0,U$10/CHI_fec!U$10)</f>
        <v>0.52286978158093655</v>
      </c>
      <c r="V222" s="309">
        <f>IF(V$10=0,0,V$10/CHI_fec!V$10)</f>
        <v>0.53487271756542365</v>
      </c>
      <c r="W222" s="309">
        <f>IF(W$10=0,0,W$10/CHI_fec!W$10)</f>
        <v>0.53911131058069095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0.50196564796390619</v>
      </c>
      <c r="C224" s="310">
        <f>IF(C$25=0,0,C$25/CHI_fec!C$25)</f>
        <v>0.50257921131783811</v>
      </c>
      <c r="D224" s="310">
        <f>IF(D$25=0,0,D$25/CHI_fec!D$25)</f>
        <v>0.50495140090211821</v>
      </c>
      <c r="E224" s="310">
        <f>IF(E$25=0,0,E$25/CHI_fec!E$25)</f>
        <v>0.50495095546192559</v>
      </c>
      <c r="F224" s="310">
        <f>IF(F$25=0,0,F$25/CHI_fec!F$25)</f>
        <v>0.50704222807613497</v>
      </c>
      <c r="G224" s="310">
        <f>IF(G$25=0,0,G$25/CHI_fec!G$25)</f>
        <v>0.5056351825199914</v>
      </c>
      <c r="H224" s="310">
        <f>IF(H$25=0,0,H$25/CHI_fec!H$25)</f>
        <v>0.51281710502912359</v>
      </c>
      <c r="I224" s="310">
        <f>IF(I$25=0,0,I$25/CHI_fec!I$25)</f>
        <v>0.52121770783446708</v>
      </c>
      <c r="J224" s="310">
        <f>IF(J$25=0,0,J$25/CHI_fec!J$25)</f>
        <v>0.52387087800951693</v>
      </c>
      <c r="K224" s="310">
        <f>IF(K$25=0,0,K$25/CHI_fec!K$25)</f>
        <v>0.52324021528213627</v>
      </c>
      <c r="L224" s="310">
        <f>IF(L$25=0,0,L$25/CHI_fec!L$25)</f>
        <v>0.52378485578044909</v>
      </c>
      <c r="M224" s="310">
        <f>IF(M$25=0,0,M$25/CHI_fec!M$25)</f>
        <v>0.52777695603125097</v>
      </c>
      <c r="N224" s="310">
        <f>IF(N$25=0,0,N$25/CHI_fec!N$25)</f>
        <v>0.53200366408652644</v>
      </c>
      <c r="O224" s="310">
        <f>IF(O$25=0,0,O$25/CHI_fec!O$25)</f>
        <v>0.54150779909636659</v>
      </c>
      <c r="P224" s="310">
        <f>IF(P$25=0,0,P$25/CHI_fec!P$25)</f>
        <v>0.54173864061415089</v>
      </c>
      <c r="Q224" s="310">
        <f>IF(Q$25=0,0,Q$25/CHI_fec!Q$25)</f>
        <v>0.54257833802913513</v>
      </c>
      <c r="R224" s="310">
        <f>IF(R$25=0,0,R$25/CHI_fec!R$25)</f>
        <v>0.5426514357778125</v>
      </c>
      <c r="S224" s="310">
        <f>IF(S$25=0,0,S$25/CHI_fec!S$25)</f>
        <v>0.54010959359589039</v>
      </c>
      <c r="T224" s="310">
        <f>IF(T$25=0,0,T$25/CHI_fec!T$25)</f>
        <v>0.54096653588798194</v>
      </c>
      <c r="U224" s="310">
        <f>IF(U$25=0,0,U$25/CHI_fec!U$25)</f>
        <v>0.54027874012756771</v>
      </c>
      <c r="V224" s="310">
        <f>IF(V$25=0,0,V$25/CHI_fec!V$25)</f>
        <v>0.54133851251741982</v>
      </c>
      <c r="W224" s="310">
        <f>IF(W$25=0,0,W$25/CHI_fec!W$25)</f>
        <v>0.54370565656456837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0.33204403082883094</v>
      </c>
      <c r="C225" s="310">
        <f>IF(C$36=0,0,C$36/CHI_fec!C$36)</f>
        <v>0.33350955608817223</v>
      </c>
      <c r="D225" s="310">
        <f>IF(D$36=0,0,D$36/CHI_fec!D$36)</f>
        <v>0.34548551322925902</v>
      </c>
      <c r="E225" s="310">
        <f>IF(E$36=0,0,E$36/CHI_fec!E$36)</f>
        <v>0.33988269053029541</v>
      </c>
      <c r="F225" s="310">
        <f>IF(F$36=0,0,F$36/CHI_fec!F$36)</f>
        <v>0.31475737376388196</v>
      </c>
      <c r="G225" s="310">
        <f>IF(G$36=0,0,G$36/CHI_fec!G$36)</f>
        <v>0.31416744724029677</v>
      </c>
      <c r="H225" s="310">
        <f>IF(H$36=0,0,H$36/CHI_fec!H$36)</f>
        <v>0.31862710813111794</v>
      </c>
      <c r="I225" s="310">
        <f>IF(I$36=0,0,I$36/CHI_fec!I$36)</f>
        <v>0.32316183965584155</v>
      </c>
      <c r="J225" s="310">
        <f>IF(J$36=0,0,J$36/CHI_fec!J$36)</f>
        <v>0.32504740742363836</v>
      </c>
      <c r="K225" s="310">
        <f>IF(K$36=0,0,K$36/CHI_fec!K$36)</f>
        <v>0.32464560909044943</v>
      </c>
      <c r="L225" s="310">
        <f>IF(L$36=0,0,L$36/CHI_fec!L$36)</f>
        <v>0.32424193034049398</v>
      </c>
      <c r="M225" s="310">
        <f>IF(M$36=0,0,M$36/CHI_fec!M$36)</f>
        <v>0.32659695503991504</v>
      </c>
      <c r="N225" s="310">
        <f>IF(N$36=0,0,N$36/CHI_fec!N$36)</f>
        <v>0.32974878363458809</v>
      </c>
      <c r="O225" s="310">
        <f>IF(O$36=0,0,O$36/CHI_fec!O$36)</f>
        <v>0.33486050999768913</v>
      </c>
      <c r="P225" s="310">
        <f>IF(P$36=0,0,P$36/CHI_fec!P$36)</f>
        <v>0.33474564967574766</v>
      </c>
      <c r="Q225" s="310">
        <f>IF(Q$36=0,0,Q$36/CHI_fec!Q$36)</f>
        <v>0.33665068509561819</v>
      </c>
      <c r="R225" s="310">
        <f>IF(R$36=0,0,R$36/CHI_fec!R$36)</f>
        <v>0.33695338901258143</v>
      </c>
      <c r="S225" s="310">
        <f>IF(S$36=0,0,S$36/CHI_fec!S$36)</f>
        <v>0.3369283757423342</v>
      </c>
      <c r="T225" s="310">
        <f>IF(T$36=0,0,T$36/CHI_fec!T$36)</f>
        <v>0.33680456200628545</v>
      </c>
      <c r="U225" s="310">
        <f>IF(U$36=0,0,U$36/CHI_fec!U$36)</f>
        <v>0.33667520539472545</v>
      </c>
      <c r="V225" s="310">
        <f>IF(V$36=0,0,V$36/CHI_fec!V$36)</f>
        <v>0.3403384742517036</v>
      </c>
      <c r="W225" s="310">
        <f>IF(W$36=0,0,W$36/CHI_fec!W$36)</f>
        <v>0.34004331275597133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0.48524514601537477</v>
      </c>
      <c r="C226" s="310">
        <f>IF(C$44=0,0,C$44/CHI_fec!C$44)</f>
        <v>0.49429228893547922</v>
      </c>
      <c r="D226" s="310">
        <f>IF(D$44=0,0,D$44/CHI_fec!D$44)</f>
        <v>0.49132665592848662</v>
      </c>
      <c r="E226" s="310">
        <f>IF(E$44=0,0,E$44/CHI_fec!E$44)</f>
        <v>0.48961091834977272</v>
      </c>
      <c r="F226" s="310">
        <f>IF(F$44=0,0,F$44/CHI_fec!F$44)</f>
        <v>0.44916382097694613</v>
      </c>
      <c r="G226" s="310">
        <f>IF(G$44=0,0,G$44/CHI_fec!G$44)</f>
        <v>0.41694431496836842</v>
      </c>
      <c r="H226" s="310">
        <f>IF(H$44=0,0,H$44/CHI_fec!H$44)</f>
        <v>0.42494587957787472</v>
      </c>
      <c r="I226" s="310">
        <f>IF(I$44=0,0,I$44/CHI_fec!I$44)</f>
        <v>0.43526824760194804</v>
      </c>
      <c r="J226" s="310">
        <f>IF(J$44=0,0,J$44/CHI_fec!J$44)</f>
        <v>0.43591713488872452</v>
      </c>
      <c r="K226" s="310">
        <f>IF(K$44=0,0,K$44/CHI_fec!K$44)</f>
        <v>0.42855782888275201</v>
      </c>
      <c r="L226" s="310">
        <f>IF(L$44=0,0,L$44/CHI_fec!L$44)</f>
        <v>0.43049109763854349</v>
      </c>
      <c r="M226" s="310">
        <f>IF(M$44=0,0,M$44/CHI_fec!M$44)</f>
        <v>0.43419036565920033</v>
      </c>
      <c r="N226" s="310">
        <f>IF(N$44=0,0,N$44/CHI_fec!N$44)</f>
        <v>0.43634952251574544</v>
      </c>
      <c r="O226" s="310">
        <f>IF(O$44=0,0,O$44/CHI_fec!O$44)</f>
        <v>0.44663065335614949</v>
      </c>
      <c r="P226" s="310">
        <f>IF(P$44=0,0,P$44/CHI_fec!P$44)</f>
        <v>0.44449767830895215</v>
      </c>
      <c r="Q226" s="310">
        <f>IF(Q$44=0,0,Q$44/CHI_fec!Q$44)</f>
        <v>0.44705140379666303</v>
      </c>
      <c r="R226" s="310">
        <f>IF(R$44=0,0,R$44/CHI_fec!R$44)</f>
        <v>0.45219820501184277</v>
      </c>
      <c r="S226" s="310">
        <f>IF(S$44=0,0,S$44/CHI_fec!S$44)</f>
        <v>0.44987105192704535</v>
      </c>
      <c r="T226" s="310">
        <f>IF(T$44=0,0,T$44/CHI_fec!T$44)</f>
        <v>0.44840546294257799</v>
      </c>
      <c r="U226" s="310">
        <f>IF(U$44=0,0,U$44/CHI_fec!U$44)</f>
        <v>0.44681968589379267</v>
      </c>
      <c r="V226" s="310">
        <f>IF(V$44=0,0,V$44/CHI_fec!V$44)</f>
        <v>0.45948727017171775</v>
      </c>
      <c r="W226" s="310">
        <f>IF(W$44=0,0,W$44/CHI_fec!W$44)</f>
        <v>0.45522683972822864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0.46569698957749711</v>
      </c>
      <c r="C227" s="311">
        <f>IF(C$58=0,0,C$58/CHI_fec!C$58)</f>
        <v>0.46629309807436375</v>
      </c>
      <c r="D227" s="311">
        <f>IF(D$58=0,0,D$58/CHI_fec!D$58)</f>
        <v>0.46841695309867859</v>
      </c>
      <c r="E227" s="311">
        <f>IF(E$58=0,0,E$58/CHI_fec!E$58)</f>
        <v>0.46841695309867881</v>
      </c>
      <c r="F227" s="311">
        <f>IF(F$58=0,0,F$58/CHI_fec!F$58)</f>
        <v>0.47220225607770316</v>
      </c>
      <c r="G227" s="311">
        <f>IF(G$58=0,0,G$58/CHI_fec!G$58)</f>
        <v>0.47598292726862895</v>
      </c>
      <c r="H227" s="311">
        <f>IF(H$58=0,0,H$58/CHI_fec!H$58)</f>
        <v>0.48316258556978919</v>
      </c>
      <c r="I227" s="311">
        <f>IF(I$58=0,0,I$58/CHI_fec!I$58)</f>
        <v>0.4891902401134805</v>
      </c>
      <c r="J227" s="311">
        <f>IF(J$58=0,0,J$58/CHI_fec!J$58)</f>
        <v>0.49223324889815728</v>
      </c>
      <c r="K227" s="311">
        <f>IF(K$58=0,0,K$58/CHI_fec!K$58)</f>
        <v>0.49223324889815723</v>
      </c>
      <c r="L227" s="311">
        <f>IF(L$58=0,0,L$58/CHI_fec!L$58)</f>
        <v>0.49223324889815739</v>
      </c>
      <c r="M227" s="311">
        <f>IF(M$58=0,0,M$58/CHI_fec!M$58)</f>
        <v>0.49475296159595766</v>
      </c>
      <c r="N227" s="311">
        <f>IF(N$58=0,0,N$58/CHI_fec!N$58)</f>
        <v>0.49985788771599954</v>
      </c>
      <c r="O227" s="311">
        <f>IF(O$58=0,0,O$58/CHI_fec!O$58)</f>
        <v>0.50732479368309025</v>
      </c>
      <c r="P227" s="311">
        <f>IF(P$58=0,0,P$58/CHI_fec!P$58)</f>
        <v>0.50732479368309003</v>
      </c>
      <c r="Q227" s="311">
        <f>IF(Q$58=0,0,Q$58/CHI_fec!Q$58)</f>
        <v>0.51018286035690319</v>
      </c>
      <c r="R227" s="311">
        <f>IF(R$58=0,0,R$58/CHI_fec!R$58)</f>
        <v>0.51018286035690308</v>
      </c>
      <c r="S227" s="311">
        <f>IF(S$58=0,0,S$58/CHI_fec!S$58)</f>
        <v>0.51018286035690308</v>
      </c>
      <c r="T227" s="311">
        <f>IF(T$58=0,0,T$58/CHI_fec!T$58)</f>
        <v>0.51018286035690319</v>
      </c>
      <c r="U227" s="311">
        <f>IF(U$58=0,0,U$58/CHI_fec!U$58)</f>
        <v>0.51018286035690352</v>
      </c>
      <c r="V227" s="311">
        <f>IF(V$58=0,0,V$58/CHI_fec!V$58)</f>
        <v>0.51499762632671109</v>
      </c>
      <c r="W227" s="311">
        <f>IF(W$58=0,0,W$58/CHI_fec!W$58)</f>
        <v>0.5149976263267112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0.5166559600339814</v>
      </c>
      <c r="C229" s="324">
        <f>IF(C$61=0,0,C$61/CHI_fec!C$61)</f>
        <v>0.51121179606978995</v>
      </c>
      <c r="D229" s="324">
        <f>IF(D$61=0,0,D$61/CHI_fec!D$61)</f>
        <v>0.51541001199360548</v>
      </c>
      <c r="E229" s="324">
        <f>IF(E$61=0,0,E$61/CHI_fec!E$61)</f>
        <v>0.51894948467187552</v>
      </c>
      <c r="F229" s="324">
        <f>IF(F$61=0,0,F$61/CHI_fec!F$61)</f>
        <v>0.48926724158586221</v>
      </c>
      <c r="G229" s="324">
        <f>IF(G$61=0,0,G$61/CHI_fec!G$61)</f>
        <v>0.48225375011333788</v>
      </c>
      <c r="H229" s="324">
        <f>IF(H$61=0,0,H$61/CHI_fec!H$61)</f>
        <v>0.48006828835608706</v>
      </c>
      <c r="I229" s="324">
        <f>IF(I$61=0,0,I$61/CHI_fec!I$61)</f>
        <v>0.48289321535677665</v>
      </c>
      <c r="J229" s="324">
        <f>IF(J$61=0,0,J$61/CHI_fec!J$61)</f>
        <v>0.48210424163097637</v>
      </c>
      <c r="K229" s="324">
        <f>IF(K$61=0,0,K$61/CHI_fec!K$61)</f>
        <v>0.51634050927247899</v>
      </c>
      <c r="L229" s="324">
        <f>IF(L$61=0,0,L$61/CHI_fec!L$61)</f>
        <v>0.5251286695949231</v>
      </c>
      <c r="M229" s="324">
        <f>IF(M$61=0,0,M$61/CHI_fec!M$61)</f>
        <v>0.52809385134942244</v>
      </c>
      <c r="N229" s="324">
        <f>IF(N$61=0,0,N$61/CHI_fec!N$61)</f>
        <v>0.52588761313777488</v>
      </c>
      <c r="O229" s="324">
        <f>IF(O$61=0,0,O$61/CHI_fec!O$61)</f>
        <v>0.55467577219786535</v>
      </c>
      <c r="P229" s="324">
        <f>IF(P$61=0,0,P$61/CHI_fec!P$61)</f>
        <v>0.5683195088939883</v>
      </c>
      <c r="Q229" s="324">
        <f>IF(Q$61=0,0,Q$61/CHI_fec!Q$61)</f>
        <v>0.56208071463977449</v>
      </c>
      <c r="R229" s="324">
        <f>IF(R$61=0,0,R$61/CHI_fec!R$61)</f>
        <v>0.56075287794866469</v>
      </c>
      <c r="S229" s="324">
        <f>IF(S$61=0,0,S$61/CHI_fec!S$61)</f>
        <v>0.56881320723655815</v>
      </c>
      <c r="T229" s="324">
        <f>IF(T$61=0,0,T$61/CHI_fec!T$61)</f>
        <v>0.56812752024796775</v>
      </c>
      <c r="U229" s="324">
        <f>IF(U$61=0,0,U$61/CHI_fec!U$61)</f>
        <v>0.56566051900842174</v>
      </c>
      <c r="V229" s="324">
        <f>IF(V$61=0,0,V$61/CHI_fec!V$61)</f>
        <v>0.55016475934223696</v>
      </c>
      <c r="W229" s="324">
        <f>IF(W$61=0,0,W$61/CHI_fec!W$61)</f>
        <v>0.5591361896505338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0.35088612008314246</v>
      </c>
      <c r="C230" s="307">
        <f>IF(C$62=0,0,C$62/CHI_fec!C$62)</f>
        <v>0.35088612008314246</v>
      </c>
      <c r="D230" s="307">
        <f>IF(D$62=0,0,D$62/CHI_fec!D$62)</f>
        <v>0.35088612008314257</v>
      </c>
      <c r="E230" s="307">
        <f>IF(E$62=0,0,E$62/CHI_fec!E$62)</f>
        <v>0.35431656333257017</v>
      </c>
      <c r="F230" s="307">
        <f>IF(F$62=0,0,F$62/CHI_fec!F$62)</f>
        <v>0.35431656333257006</v>
      </c>
      <c r="G230" s="307">
        <f>IF(G$62=0,0,G$62/CHI_fec!G$62)</f>
        <v>0.35685772250695674</v>
      </c>
      <c r="H230" s="307">
        <f>IF(H$62=0,0,H$62/CHI_fec!H$62)</f>
        <v>0.35685772250695674</v>
      </c>
      <c r="I230" s="307">
        <f>IF(I$62=0,0,I$62/CHI_fec!I$62)</f>
        <v>0.3568577225069568</v>
      </c>
      <c r="J230" s="307">
        <f>IF(J$62=0,0,J$62/CHI_fec!J$62)</f>
        <v>0.35685772250695663</v>
      </c>
      <c r="K230" s="307">
        <f>IF(K$62=0,0,K$62/CHI_fec!K$62)</f>
        <v>0.37617195025626116</v>
      </c>
      <c r="L230" s="307">
        <f>IF(L$62=0,0,L$62/CHI_fec!L$62)</f>
        <v>0.38569378520935077</v>
      </c>
      <c r="M230" s="307">
        <f>IF(M$62=0,0,M$62/CHI_fec!M$62)</f>
        <v>0.38569378520935083</v>
      </c>
      <c r="N230" s="307">
        <f>IF(N$62=0,0,N$62/CHI_fec!N$62)</f>
        <v>0.38569378520935066</v>
      </c>
      <c r="O230" s="307">
        <f>IF(O$62=0,0,O$62/CHI_fec!O$62)</f>
        <v>0.4021244066884157</v>
      </c>
      <c r="P230" s="307">
        <f>IF(P$62=0,0,P$62/CHI_fec!P$62)</f>
        <v>0.41283887485694215</v>
      </c>
      <c r="Q230" s="307">
        <f>IF(Q$62=0,0,Q$62/CHI_fec!Q$62)</f>
        <v>0.41283887485694226</v>
      </c>
      <c r="R230" s="307">
        <f>IF(R$62=0,0,R$62/CHI_fec!R$62)</f>
        <v>0.41283887485694237</v>
      </c>
      <c r="S230" s="307">
        <f>IF(S$62=0,0,S$62/CHI_fec!S$62)</f>
        <v>0.41283887485694187</v>
      </c>
      <c r="T230" s="307">
        <f>IF(T$62=0,0,T$62/CHI_fec!T$62)</f>
        <v>0.4128388748569421</v>
      </c>
      <c r="U230" s="307">
        <f>IF(U$62=0,0,U$62/CHI_fec!U$62)</f>
        <v>0.41283887485694215</v>
      </c>
      <c r="V230" s="307">
        <f>IF(V$62=0,0,V$62/CHI_fec!V$62)</f>
        <v>0.41283887485694221</v>
      </c>
      <c r="W230" s="307">
        <f>IF(W$62=0,0,W$62/CHI_fec!W$62)</f>
        <v>0.41283887485694204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9.3335908265866935E-2</v>
      </c>
      <c r="C231" s="308">
        <f>IF(C$63=0,0,C$63/CHI_fec!C$63)</f>
        <v>9.3335908265866935E-2</v>
      </c>
      <c r="D231" s="308">
        <f>IF(D$63=0,0,D$63/CHI_fec!D$63)</f>
        <v>9.3335908265867032E-2</v>
      </c>
      <c r="E231" s="308">
        <f>IF(E$63=0,0,E$63/CHI_fec!E$63)</f>
        <v>9.424840812868282E-2</v>
      </c>
      <c r="F231" s="308">
        <f>IF(F$63=0,0,F$63/CHI_fec!F$63)</f>
        <v>9.4248408128682834E-2</v>
      </c>
      <c r="G231" s="308">
        <f>IF(G$63=0,0,G$63/CHI_fec!G$63)</f>
        <v>9.4924357919838151E-2</v>
      </c>
      <c r="H231" s="308">
        <f>IF(H$63=0,0,H$63/CHI_fec!H$63)</f>
        <v>9.4924357919838095E-2</v>
      </c>
      <c r="I231" s="308">
        <f>IF(I$63=0,0,I$63/CHI_fec!I$63)</f>
        <v>9.4924357919838109E-2</v>
      </c>
      <c r="J231" s="308">
        <f>IF(J$63=0,0,J$63/CHI_fec!J$63)</f>
        <v>9.4924357919838095E-2</v>
      </c>
      <c r="K231" s="308">
        <f>IF(K$63=0,0,K$63/CHI_fec!K$63)</f>
        <v>0.10220730828311175</v>
      </c>
      <c r="L231" s="308">
        <f>IF(L$63=0,0,L$63/CHI_fec!L$63)</f>
        <v>0.10259476706141855</v>
      </c>
      <c r="M231" s="308">
        <f>IF(M$63=0,0,M$63/CHI_fec!M$63)</f>
        <v>0.10259476706141864</v>
      </c>
      <c r="N231" s="308">
        <f>IF(N$63=0,0,N$63/CHI_fec!N$63)</f>
        <v>0.10259476706141857</v>
      </c>
      <c r="O231" s="308">
        <f>IF(O$63=0,0,O$63/CHI_fec!O$63)</f>
        <v>0.10911067651053416</v>
      </c>
      <c r="P231" s="308">
        <f>IF(P$63=0,0,P$63/CHI_fec!P$63)</f>
        <v>0.1098153764050312</v>
      </c>
      <c r="Q231" s="308">
        <f>IF(Q$63=0,0,Q$63/CHI_fec!Q$63)</f>
        <v>0.1098153764050312</v>
      </c>
      <c r="R231" s="308">
        <f>IF(R$63=0,0,R$63/CHI_fec!R$63)</f>
        <v>0.1098153764050312</v>
      </c>
      <c r="S231" s="308">
        <f>IF(S$63=0,0,S$63/CHI_fec!S$63)</f>
        <v>0.10981537640503122</v>
      </c>
      <c r="T231" s="308">
        <f>IF(T$63=0,0,T$63/CHI_fec!T$63)</f>
        <v>0.10981537640503121</v>
      </c>
      <c r="U231" s="308">
        <f>IF(U$63=0,0,U$63/CHI_fec!U$63)</f>
        <v>0.1098153764050312</v>
      </c>
      <c r="V231" s="308">
        <f>IF(V$63=0,0,V$63/CHI_fec!V$63)</f>
        <v>0.10981537640503124</v>
      </c>
      <c r="W231" s="308">
        <f>IF(W$63=0,0,W$63/CHI_fec!W$63)</f>
        <v>0.10981537640503121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0.49638056641484929</v>
      </c>
      <c r="C232" s="308">
        <f>IF(C$64=0,0,C$64/CHI_fec!C$64)</f>
        <v>0.49638056641484918</v>
      </c>
      <c r="D232" s="308">
        <f>IF(D$64=0,0,D$64/CHI_fec!D$64)</f>
        <v>0.49638056641484934</v>
      </c>
      <c r="E232" s="308">
        <f>IF(E$64=0,0,E$64/CHI_fec!E$64)</f>
        <v>0.50123343823206845</v>
      </c>
      <c r="F232" s="308">
        <f>IF(F$64=0,0,F$64/CHI_fec!F$64)</f>
        <v>0.50123343823206856</v>
      </c>
      <c r="G232" s="308">
        <f>IF(G$64=0,0,G$64/CHI_fec!G$64)</f>
        <v>0.5048282855575581</v>
      </c>
      <c r="H232" s="308">
        <f>IF(H$64=0,0,H$64/CHI_fec!H$64)</f>
        <v>0.50482828555755788</v>
      </c>
      <c r="I232" s="308">
        <f>IF(I$64=0,0,I$64/CHI_fec!I$64)</f>
        <v>0.5048282855575581</v>
      </c>
      <c r="J232" s="308">
        <f>IF(J$64=0,0,J$64/CHI_fec!J$64)</f>
        <v>0.5048282855575581</v>
      </c>
      <c r="K232" s="308">
        <f>IF(K$64=0,0,K$64/CHI_fec!K$64)</f>
        <v>0.53096145891753543</v>
      </c>
      <c r="L232" s="308">
        <f>IF(L$64=0,0,L$64/CHI_fec!L$64)</f>
        <v>0.54562118193657927</v>
      </c>
      <c r="M232" s="308">
        <f>IF(M$64=0,0,M$64/CHI_fec!M$64)</f>
        <v>0.5456211819365796</v>
      </c>
      <c r="N232" s="308">
        <f>IF(N$64=0,0,N$64/CHI_fec!N$64)</f>
        <v>0.54562118193657927</v>
      </c>
      <c r="O232" s="308">
        <f>IF(O$64=0,0,O$64/CHI_fec!O$64)</f>
        <v>0.56767506565865455</v>
      </c>
      <c r="P232" s="308">
        <f>IF(P$64=0,0,P$64/CHI_fec!P$64)</f>
        <v>0.58402194561301235</v>
      </c>
      <c r="Q232" s="308">
        <f>IF(Q$64=0,0,Q$64/CHI_fec!Q$64)</f>
        <v>0.58402194561301213</v>
      </c>
      <c r="R232" s="308">
        <f>IF(R$64=0,0,R$64/CHI_fec!R$64)</f>
        <v>0.58402194561301257</v>
      </c>
      <c r="S232" s="308">
        <f>IF(S$64=0,0,S$64/CHI_fec!S$64)</f>
        <v>0.58402194561301235</v>
      </c>
      <c r="T232" s="308">
        <f>IF(T$64=0,0,T$64/CHI_fec!T$64)</f>
        <v>0.58402194561301246</v>
      </c>
      <c r="U232" s="308">
        <f>IF(U$64=0,0,U$64/CHI_fec!U$64)</f>
        <v>0.58402194561301235</v>
      </c>
      <c r="V232" s="308">
        <f>IF(V$64=0,0,V$64/CHI_fec!V$64)</f>
        <v>0.58402194561301235</v>
      </c>
      <c r="W232" s="308">
        <f>IF(W$64=0,0,W$64/CHI_fec!W$64)</f>
        <v>0.58402194561301235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0.36489557759844138</v>
      </c>
      <c r="C233" s="308">
        <f>IF(C$65=0,0,C$65/CHI_fec!C$65)</f>
        <v>0.36489557759844143</v>
      </c>
      <c r="D233" s="308">
        <f>IF(D$65=0,0,D$65/CHI_fec!D$65)</f>
        <v>0.36489557759844132</v>
      </c>
      <c r="E233" s="308">
        <f>IF(E$65=0,0,E$65/CHI_fec!E$65)</f>
        <v>0.36846298451274739</v>
      </c>
      <c r="F233" s="308">
        <f>IF(F$65=0,0,F$65/CHI_fec!F$65)</f>
        <v>0.36846298451274734</v>
      </c>
      <c r="G233" s="308">
        <f>IF(G$65=0,0,G$65/CHI_fec!G$65)</f>
        <v>0.37110560185106667</v>
      </c>
      <c r="H233" s="308">
        <f>IF(H$65=0,0,H$65/CHI_fec!H$65)</f>
        <v>0.37110560185106678</v>
      </c>
      <c r="I233" s="308">
        <f>IF(I$65=0,0,I$65/CHI_fec!I$65)</f>
        <v>0.37110560185106678</v>
      </c>
      <c r="J233" s="308">
        <f>IF(J$65=0,0,J$65/CHI_fec!J$65)</f>
        <v>0.37110560185106684</v>
      </c>
      <c r="K233" s="308">
        <f>IF(K$65=0,0,K$65/CHI_fec!K$65)</f>
        <v>0.39914725959118869</v>
      </c>
      <c r="L233" s="308">
        <f>IF(L$65=0,0,L$65/CHI_fec!L$65)</f>
        <v>0.40109297140835143</v>
      </c>
      <c r="M233" s="308">
        <f>IF(M$65=0,0,M$65/CHI_fec!M$65)</f>
        <v>0.40109297140835143</v>
      </c>
      <c r="N233" s="308">
        <f>IF(N$65=0,0,N$65/CHI_fec!N$65)</f>
        <v>0.40109297140835148</v>
      </c>
      <c r="O233" s="308">
        <f>IF(O$65=0,0,O$65/CHI_fec!O$65)</f>
        <v>0.42613589219274489</v>
      </c>
      <c r="P233" s="308">
        <f>IF(P$65=0,0,P$65/CHI_fec!P$65)</f>
        <v>0.4293218542252959</v>
      </c>
      <c r="Q233" s="308">
        <f>IF(Q$65=0,0,Q$65/CHI_fec!Q$65)</f>
        <v>0.42932185422529578</v>
      </c>
      <c r="R233" s="308">
        <f>IF(R$65=0,0,R$65/CHI_fec!R$65)</f>
        <v>0.42932185422529595</v>
      </c>
      <c r="S233" s="308">
        <f>IF(S$65=0,0,S$65/CHI_fec!S$65)</f>
        <v>0.4293218542252959</v>
      </c>
      <c r="T233" s="308">
        <f>IF(T$65=0,0,T$65/CHI_fec!T$65)</f>
        <v>0.42932185422529595</v>
      </c>
      <c r="U233" s="308">
        <f>IF(U$65=0,0,U$65/CHI_fec!U$65)</f>
        <v>0.4293218542252959</v>
      </c>
      <c r="V233" s="308">
        <f>IF(V$65=0,0,V$65/CHI_fec!V$65)</f>
        <v>0.42932185422529556</v>
      </c>
      <c r="W233" s="308">
        <f>IF(W$65=0,0,W$65/CHI_fec!W$65)</f>
        <v>0.42932185422529601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0.60780282629605509</v>
      </c>
      <c r="C234" s="309">
        <f>IF(C$66=0,0,C$66/CHI_fec!C$66)</f>
        <v>0.60831551112802418</v>
      </c>
      <c r="D234" s="309">
        <f>IF(D$66=0,0,D$66/CHI_fec!D$66)</f>
        <v>0.61022378704413005</v>
      </c>
      <c r="E234" s="309">
        <f>IF(E$66=0,0,E$66/CHI_fec!E$66)</f>
        <v>0.6127880129181289</v>
      </c>
      <c r="F234" s="309">
        <f>IF(F$66=0,0,F$66/CHI_fec!F$66)</f>
        <v>0.54209844749818503</v>
      </c>
      <c r="G234" s="309">
        <f>IF(G$66=0,0,G$66/CHI_fec!G$66)</f>
        <v>0.51183762673694133</v>
      </c>
      <c r="H234" s="309">
        <f>IF(H$66=0,0,H$66/CHI_fec!H$66)</f>
        <v>0.51328638890034961</v>
      </c>
      <c r="I234" s="309">
        <f>IF(I$66=0,0,I$66/CHI_fec!I$66)</f>
        <v>0.51732833207210904</v>
      </c>
      <c r="J234" s="309">
        <f>IF(J$66=0,0,J$66/CHI_fec!J$66)</f>
        <v>0.51563140568468047</v>
      </c>
      <c r="K234" s="309">
        <f>IF(K$66=0,0,K$66/CHI_fec!K$66)</f>
        <v>0.55091802756503172</v>
      </c>
      <c r="L234" s="309">
        <f>IF(L$66=0,0,L$66/CHI_fec!L$66)</f>
        <v>0.55259740830071657</v>
      </c>
      <c r="M234" s="309">
        <f>IF(M$66=0,0,M$66/CHI_fec!M$66)</f>
        <v>0.55381983269012014</v>
      </c>
      <c r="N234" s="309">
        <f>IF(N$66=0,0,N$66/CHI_fec!N$66)</f>
        <v>0.55185197798638919</v>
      </c>
      <c r="O234" s="309">
        <f>IF(O$66=0,0,O$66/CHI_fec!O$66)</f>
        <v>0.59413059567940307</v>
      </c>
      <c r="P234" s="309">
        <f>IF(P$66=0,0,P$66/CHI_fec!P$66)</f>
        <v>0.59213225416110105</v>
      </c>
      <c r="Q234" s="309">
        <f>IF(Q$66=0,0,Q$66/CHI_fec!Q$66)</f>
        <v>0.59244082767222139</v>
      </c>
      <c r="R234" s="309">
        <f>IF(R$66=0,0,R$66/CHI_fec!R$66)</f>
        <v>0.59739328310147555</v>
      </c>
      <c r="S234" s="309">
        <f>IF(S$66=0,0,S$66/CHI_fec!S$66)</f>
        <v>0.59730309684799299</v>
      </c>
      <c r="T234" s="309">
        <f>IF(T$66=0,0,T$66/CHI_fec!T$66)</f>
        <v>0.60285939676989819</v>
      </c>
      <c r="U234" s="309">
        <f>IF(U$66=0,0,U$66/CHI_fec!U$66)</f>
        <v>0.60169270831873878</v>
      </c>
      <c r="V234" s="309">
        <f>IF(V$66=0,0,V$66/CHI_fec!V$66)</f>
        <v>0.60975067329445132</v>
      </c>
      <c r="W234" s="309">
        <f>IF(W$66=0,0,W$66/CHI_fec!W$66)</f>
        <v>0.61458263585302775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0.56784896061319012</v>
      </c>
      <c r="C235" s="310">
        <f>IF(C$72=0,0,C$72/CHI_fec!C$72)</f>
        <v>0.56780519373549809</v>
      </c>
      <c r="D235" s="310">
        <f>IF(D$72=0,0,D$72/CHI_fec!D$72)</f>
        <v>0.56791010582381263</v>
      </c>
      <c r="E235" s="310">
        <f>IF(E$72=0,0,E$72/CHI_fec!E$72)</f>
        <v>0.5734567830534425</v>
      </c>
      <c r="F235" s="310">
        <f>IF(F$72=0,0,F$72/CHI_fec!F$72)</f>
        <v>0.57064780682311955</v>
      </c>
      <c r="G235" s="310">
        <f>IF(G$72=0,0,G$72/CHI_fec!G$72)</f>
        <v>0.56708650934100391</v>
      </c>
      <c r="H235" s="310">
        <f>IF(H$72=0,0,H$72/CHI_fec!H$72)</f>
        <v>0.56652148189471441</v>
      </c>
      <c r="I235" s="310">
        <f>IF(I$72=0,0,I$72/CHI_fec!I$72)</f>
        <v>0.56920853716539432</v>
      </c>
      <c r="J235" s="310">
        <f>IF(J$72=0,0,J$72/CHI_fec!J$72)</f>
        <v>0.56841159734508184</v>
      </c>
      <c r="K235" s="310">
        <f>IF(K$72=0,0,K$72/CHI_fec!K$72)</f>
        <v>0.60004783235412795</v>
      </c>
      <c r="L235" s="310">
        <f>IF(L$72=0,0,L$72/CHI_fec!L$72)</f>
        <v>0.61427849252800182</v>
      </c>
      <c r="M235" s="310">
        <f>IF(M$72=0,0,M$72/CHI_fec!M$72)</f>
        <v>0.61612426511729534</v>
      </c>
      <c r="N235" s="310">
        <f>IF(N$72=0,0,N$72/CHI_fec!N$72)</f>
        <v>0.61437482454015502</v>
      </c>
      <c r="O235" s="310">
        <f>IF(O$72=0,0,O$72/CHI_fec!O$72)</f>
        <v>0.64354152371755813</v>
      </c>
      <c r="P235" s="310">
        <f>IF(P$72=0,0,P$72/CHI_fec!P$72)</f>
        <v>0.66033542978565429</v>
      </c>
      <c r="Q235" s="310">
        <f>IF(Q$72=0,0,Q$72/CHI_fec!Q$72)</f>
        <v>0.65718665742631999</v>
      </c>
      <c r="R235" s="310">
        <f>IF(R$72=0,0,R$72/CHI_fec!R$72)</f>
        <v>0.65745615361174237</v>
      </c>
      <c r="S235" s="310">
        <f>IF(S$72=0,0,S$72/CHI_fec!S$72)</f>
        <v>0.65473412912827045</v>
      </c>
      <c r="T235" s="310">
        <f>IF(T$72=0,0,T$72/CHI_fec!T$72)</f>
        <v>0.65570069805637043</v>
      </c>
      <c r="U235" s="310">
        <f>IF(U$72=0,0,U$72/CHI_fec!U$72)</f>
        <v>0.65464243268935829</v>
      </c>
      <c r="V235" s="310">
        <f>IF(V$72=0,0,V$72/CHI_fec!V$72)</f>
        <v>0.64895339891384862</v>
      </c>
      <c r="W235" s="310">
        <f>IF(W$72=0,0,W$72/CHI_fec!W$72)</f>
        <v>0.65234324952732037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0.37190174651940461</v>
      </c>
      <c r="C236" s="310">
        <f>IF(C$85=0,0,C$85/CHI_fec!C$85)</f>
        <v>0.3730656525470275</v>
      </c>
      <c r="D236" s="310">
        <f>IF(D$85=0,0,D$85/CHI_fec!D$85)</f>
        <v>0.38470976292213349</v>
      </c>
      <c r="E236" s="310">
        <f>IF(E$85=0,0,E$85/CHI_fec!E$85)</f>
        <v>0.38217095659070333</v>
      </c>
      <c r="F236" s="310">
        <f>IF(F$85=0,0,F$85/CHI_fec!F$85)</f>
        <v>0.35108242708432336</v>
      </c>
      <c r="G236" s="310">
        <f>IF(G$85=0,0,G$85/CHI_fec!G$85)</f>
        <v>0.35013432541653711</v>
      </c>
      <c r="H236" s="310">
        <f>IF(H$85=0,0,H$85/CHI_fec!H$85)</f>
        <v>0.3498277900424519</v>
      </c>
      <c r="I236" s="310">
        <f>IF(I$85=0,0,I$85/CHI_fec!I$85)</f>
        <v>0.35043475312227962</v>
      </c>
      <c r="J236" s="310">
        <f>IF(J$85=0,0,J$85/CHI_fec!J$85)</f>
        <v>0.35030040713221172</v>
      </c>
      <c r="K236" s="310">
        <f>IF(K$85=0,0,K$85/CHI_fec!K$85)</f>
        <v>0.37813859871414479</v>
      </c>
      <c r="L236" s="310">
        <f>IF(L$85=0,0,L$85/CHI_fec!L$85)</f>
        <v>0.37766840440821708</v>
      </c>
      <c r="M236" s="310">
        <f>IF(M$85=0,0,M$85/CHI_fec!M$85)</f>
        <v>0.37847408841597296</v>
      </c>
      <c r="N236" s="310">
        <f>IF(N$85=0,0,N$85/CHI_fec!N$85)</f>
        <v>0.37822399313036192</v>
      </c>
      <c r="O236" s="310">
        <f>IF(O$85=0,0,O$85/CHI_fec!O$85)</f>
        <v>0.40506826005949215</v>
      </c>
      <c r="P236" s="310">
        <f>IF(P$85=0,0,P$85/CHI_fec!P$85)</f>
        <v>0.40492931781527491</v>
      </c>
      <c r="Q236" s="310">
        <f>IF(Q$85=0,0,Q$85/CHI_fec!Q$85)</f>
        <v>0.40495242669515907</v>
      </c>
      <c r="R236" s="310">
        <f>IF(R$85=0,0,R$85/CHI_fec!R$85)</f>
        <v>0.40531654502662656</v>
      </c>
      <c r="S236" s="310">
        <f>IF(S$85=0,0,S$85/CHI_fec!S$85)</f>
        <v>0.40528645691175064</v>
      </c>
      <c r="T236" s="310">
        <f>IF(T$85=0,0,T$85/CHI_fec!T$85)</f>
        <v>0.40513752309075807</v>
      </c>
      <c r="U236" s="310">
        <f>IF(U$85=0,0,U$85/CHI_fec!U$85)</f>
        <v>0.40498192182190712</v>
      </c>
      <c r="V236" s="310">
        <f>IF(V$85=0,0,V$85/CHI_fec!V$85)</f>
        <v>0.40556100240833443</v>
      </c>
      <c r="W236" s="310">
        <f>IF(W$85=0,0,W$85/CHI_fec!W$85)</f>
        <v>0.4052092761089649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0.55909179199635728</v>
      </c>
      <c r="C237" s="310">
        <f>IF(C$93=0,0,C$93/CHI_fec!C$93)</f>
        <v>0.56882190530862664</v>
      </c>
      <c r="D237" s="310">
        <f>IF(D$93=0,0,D$93/CHI_fec!D$93)</f>
        <v>0.56281041800615172</v>
      </c>
      <c r="E237" s="310">
        <f>IF(E$93=0,0,E$93/CHI_fec!E$93)</f>
        <v>0.56583394138169285</v>
      </c>
      <c r="F237" s="310">
        <f>IF(F$93=0,0,F$93/CHI_fec!F$93)</f>
        <v>0.50405408699179011</v>
      </c>
      <c r="G237" s="310">
        <f>IF(G$93=0,0,G$93/CHI_fec!G$93)</f>
        <v>0.46211700868398892</v>
      </c>
      <c r="H237" s="310">
        <f>IF(H$93=0,0,H$93/CHI_fec!H$93)</f>
        <v>0.46421650345854659</v>
      </c>
      <c r="I237" s="310">
        <f>IF(I$93=0,0,I$93/CHI_fec!I$93)</f>
        <v>0.47027643490093135</v>
      </c>
      <c r="J237" s="310">
        <f>IF(J$93=0,0,J$93/CHI_fec!J$93)</f>
        <v>0.46779309609444164</v>
      </c>
      <c r="K237" s="310">
        <f>IF(K$93=0,0,K$93/CHI_fec!K$93)</f>
        <v>0.49309388987992386</v>
      </c>
      <c r="L237" s="310">
        <f>IF(L$93=0,0,L$93/CHI_fec!L$93)</f>
        <v>0.49859743462880807</v>
      </c>
      <c r="M237" s="310">
        <f>IF(M$93=0,0,M$93/CHI_fec!M$93)</f>
        <v>0.50051094903618143</v>
      </c>
      <c r="N237" s="310">
        <f>IF(N$93=0,0,N$93/CHI_fec!N$93)</f>
        <v>0.4975438748523357</v>
      </c>
      <c r="O237" s="310">
        <f>IF(O$93=0,0,O$93/CHI_fec!O$93)</f>
        <v>0.5336618290620655</v>
      </c>
      <c r="P237" s="310">
        <f>IF(P$93=0,0,P$93/CHI_fec!P$93)</f>
        <v>0.53477184966189262</v>
      </c>
      <c r="Q237" s="310">
        <f>IF(Q$93=0,0,Q$93/CHI_fec!Q$93)</f>
        <v>0.53490729148081018</v>
      </c>
      <c r="R237" s="310">
        <f>IF(R$93=0,0,R$93/CHI_fec!R$93)</f>
        <v>0.54189909562637084</v>
      </c>
      <c r="S237" s="310">
        <f>IF(S$93=0,0,S$93/CHI_fec!S$93)</f>
        <v>0.53948374332536908</v>
      </c>
      <c r="T237" s="310">
        <f>IF(T$93=0,0,T$93/CHI_fec!T$93)</f>
        <v>0.5372675234290043</v>
      </c>
      <c r="U237" s="310">
        <f>IF(U$93=0,0,U$93/CHI_fec!U$93)</f>
        <v>0.53506524615841689</v>
      </c>
      <c r="V237" s="310">
        <f>IF(V$93=0,0,V$93/CHI_fec!V$93)</f>
        <v>0.54632317193484659</v>
      </c>
      <c r="W237" s="310">
        <f>IF(W$93=0,0,W$93/CHI_fec!W$93)</f>
        <v>0.54070890146856221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0.5046529743865481</v>
      </c>
      <c r="C238" s="311">
        <f>IF(C$107=0,0,C$107/CHI_fec!C$107)</f>
        <v>0.5046529743865481</v>
      </c>
      <c r="D238" s="311">
        <f>IF(D$107=0,0,D$107/CHI_fec!D$107)</f>
        <v>0.50465297438654799</v>
      </c>
      <c r="E238" s="311">
        <f>IF(E$107=0,0,E$107/CHI_fec!E$107)</f>
        <v>0.50958672152045481</v>
      </c>
      <c r="F238" s="311">
        <f>IF(F$107=0,0,F$107/CHI_fec!F$107)</f>
        <v>0.50958672152045503</v>
      </c>
      <c r="G238" s="311">
        <f>IF(G$107=0,0,G$107/CHI_fec!G$107)</f>
        <v>0.51324147861212899</v>
      </c>
      <c r="H238" s="311">
        <f>IF(H$107=0,0,H$107/CHI_fec!H$107)</f>
        <v>0.51324147861212899</v>
      </c>
      <c r="I238" s="311">
        <f>IF(I$107=0,0,I$107/CHI_fec!I$107)</f>
        <v>0.51324147861212888</v>
      </c>
      <c r="J238" s="311">
        <f>IF(J$107=0,0,J$107/CHI_fec!J$107)</f>
        <v>0.51324147861212899</v>
      </c>
      <c r="K238" s="311">
        <f>IF(K$107=0,0,K$107/CHI_fec!K$107)</f>
        <v>0.54100483075091599</v>
      </c>
      <c r="L238" s="311">
        <f>IF(L$107=0,0,L$107/CHI_fec!L$107)</f>
        <v>0.55471420716836828</v>
      </c>
      <c r="M238" s="311">
        <f>IF(M$107=0,0,M$107/CHI_fec!M$107)</f>
        <v>0.55471420716836839</v>
      </c>
      <c r="N238" s="311">
        <f>IF(N$107=0,0,N$107/CHI_fec!N$107)</f>
        <v>0.55471420716836817</v>
      </c>
      <c r="O238" s="311">
        <f>IF(O$107=0,0,O$107/CHI_fec!O$107)</f>
        <v>0.57833028645153151</v>
      </c>
      <c r="P238" s="311">
        <f>IF(P$107=0,0,P$107/CHI_fec!P$107)</f>
        <v>0.5937549370422105</v>
      </c>
      <c r="Q238" s="311">
        <f>IF(Q$107=0,0,Q$107/CHI_fec!Q$107)</f>
        <v>0.59375493704221016</v>
      </c>
      <c r="R238" s="311">
        <f>IF(R$107=0,0,R$107/CHI_fec!R$107)</f>
        <v>0.59375493704221027</v>
      </c>
      <c r="S238" s="311">
        <f>IF(S$107=0,0,S$107/CHI_fec!S$107)</f>
        <v>0.59375493704221038</v>
      </c>
      <c r="T238" s="311">
        <f>IF(T$107=0,0,T$107/CHI_fec!T$107)</f>
        <v>0.59375493704221027</v>
      </c>
      <c r="U238" s="311">
        <f>IF(U$107=0,0,U$107/CHI_fec!U$107)</f>
        <v>0.59375493704221027</v>
      </c>
      <c r="V238" s="311">
        <f>IF(V$107=0,0,V$107/CHI_fec!V$107)</f>
        <v>0.5937549370422105</v>
      </c>
      <c r="W238" s="311">
        <f>IF(W$107=0,0,W$107/CHI_fec!W$107)</f>
        <v>0.59375493704221027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</v>
      </c>
      <c r="C240" s="324">
        <f>IF(C$110=0,0,C$110/CHI_fec!C$110)</f>
        <v>0</v>
      </c>
      <c r="D240" s="324">
        <f>IF(D$110=0,0,D$110/CHI_fec!D$110)</f>
        <v>0</v>
      </c>
      <c r="E240" s="324">
        <f>IF(E$110=0,0,E$110/CHI_fec!E$110)</f>
        <v>0</v>
      </c>
      <c r="F240" s="324">
        <f>IF(F$110=0,0,F$110/CHI_fec!F$110)</f>
        <v>0</v>
      </c>
      <c r="G240" s="324">
        <f>IF(G$110=0,0,G$110/CHI_fec!G$110)</f>
        <v>0</v>
      </c>
      <c r="H240" s="324">
        <f>IF(H$110=0,0,H$110/CHI_fec!H$110)</f>
        <v>0</v>
      </c>
      <c r="I240" s="324">
        <f>IF(I$110=0,0,I$110/CHI_fec!I$110)</f>
        <v>0</v>
      </c>
      <c r="J240" s="324">
        <f>IF(J$110=0,0,J$110/CHI_fec!J$110)</f>
        <v>0</v>
      </c>
      <c r="K240" s="324">
        <f>IF(K$110=0,0,K$110/CHI_fec!K$110)</f>
        <v>0</v>
      </c>
      <c r="L240" s="324">
        <f>IF(L$110=0,0,L$110/CHI_fec!L$110)</f>
        <v>0</v>
      </c>
      <c r="M240" s="324">
        <f>IF(M$110=0,0,M$110/CHI_fec!M$110)</f>
        <v>0</v>
      </c>
      <c r="N240" s="324">
        <f>IF(N$110=0,0,N$110/CHI_fec!N$110)</f>
        <v>0</v>
      </c>
      <c r="O240" s="324">
        <f>IF(O$110=0,0,O$110/CHI_fec!O$110)</f>
        <v>0</v>
      </c>
      <c r="P240" s="324">
        <f>IF(P$110=0,0,P$110/CHI_fec!P$110)</f>
        <v>0</v>
      </c>
      <c r="Q240" s="324">
        <f>IF(Q$110=0,0,Q$110/CHI_fec!Q$110)</f>
        <v>0</v>
      </c>
      <c r="R240" s="324">
        <f>IF(R$110=0,0,R$110/CHI_fec!R$110)</f>
        <v>0</v>
      </c>
      <c r="S240" s="324">
        <f>IF(S$110=0,0,S$110/CHI_fec!S$110)</f>
        <v>0</v>
      </c>
      <c r="T240" s="324">
        <f>IF(T$110=0,0,T$110/CHI_fec!T$110)</f>
        <v>0</v>
      </c>
      <c r="U240" s="324">
        <f>IF(U$110=0,0,U$110/CHI_fec!U$110)</f>
        <v>0</v>
      </c>
      <c r="V240" s="324">
        <f>IF(V$110=0,0,V$110/CHI_fec!V$110)</f>
        <v>0</v>
      </c>
      <c r="W240" s="324">
        <f>IF(W$110=0,0,W$110/CHI_fec!W$110)</f>
        <v>0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</v>
      </c>
      <c r="C241" s="307">
        <f>IF(C$111=0,0,C$111/CHI_fec!C$111)</f>
        <v>0</v>
      </c>
      <c r="D241" s="307">
        <f>IF(D$111=0,0,D$111/CHI_fec!D$111)</f>
        <v>0</v>
      </c>
      <c r="E241" s="307">
        <f>IF(E$111=0,0,E$111/CHI_fec!E$111)</f>
        <v>0</v>
      </c>
      <c r="F241" s="307">
        <f>IF(F$111=0,0,F$111/CHI_fec!F$111)</f>
        <v>0</v>
      </c>
      <c r="G241" s="307">
        <f>IF(G$111=0,0,G$111/CHI_fec!G$111)</f>
        <v>0</v>
      </c>
      <c r="H241" s="307">
        <f>IF(H$111=0,0,H$111/CHI_fec!H$111)</f>
        <v>0</v>
      </c>
      <c r="I241" s="307">
        <f>IF(I$111=0,0,I$111/CHI_fec!I$111)</f>
        <v>0</v>
      </c>
      <c r="J241" s="307">
        <f>IF(J$111=0,0,J$111/CHI_fec!J$111)</f>
        <v>0</v>
      </c>
      <c r="K241" s="307">
        <f>IF(K$111=0,0,K$111/CHI_fec!K$111)</f>
        <v>0</v>
      </c>
      <c r="L241" s="307">
        <f>IF(L$111=0,0,L$111/CHI_fec!L$111)</f>
        <v>0</v>
      </c>
      <c r="M241" s="307">
        <f>IF(M$111=0,0,M$111/CHI_fec!M$111)</f>
        <v>0</v>
      </c>
      <c r="N241" s="307">
        <f>IF(N$111=0,0,N$111/CHI_fec!N$111)</f>
        <v>0</v>
      </c>
      <c r="O241" s="307">
        <f>IF(O$111=0,0,O$111/CHI_fec!O$111)</f>
        <v>0</v>
      </c>
      <c r="P241" s="307">
        <f>IF(P$111=0,0,P$111/CHI_fec!P$111)</f>
        <v>0</v>
      </c>
      <c r="Q241" s="307">
        <f>IF(Q$111=0,0,Q$111/CHI_fec!Q$111)</f>
        <v>0</v>
      </c>
      <c r="R241" s="307">
        <f>IF(R$111=0,0,R$111/CHI_fec!R$111)</f>
        <v>0</v>
      </c>
      <c r="S241" s="307">
        <f>IF(S$111=0,0,S$111/CHI_fec!S$111)</f>
        <v>0</v>
      </c>
      <c r="T241" s="307">
        <f>IF(T$111=0,0,T$111/CHI_fec!T$111)</f>
        <v>0</v>
      </c>
      <c r="U241" s="307">
        <f>IF(U$111=0,0,U$111/CHI_fec!U$111)</f>
        <v>0</v>
      </c>
      <c r="V241" s="307">
        <f>IF(V$111=0,0,V$111/CHI_fec!V$111)</f>
        <v>0</v>
      </c>
      <c r="W241" s="307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</v>
      </c>
      <c r="C242" s="308">
        <f>IF(C$112=0,0,C$112/CHI_fec!C$112)</f>
        <v>0</v>
      </c>
      <c r="D242" s="308">
        <f>IF(D$112=0,0,D$112/CHI_fec!D$112)</f>
        <v>0</v>
      </c>
      <c r="E242" s="308">
        <f>IF(E$112=0,0,E$112/CHI_fec!E$112)</f>
        <v>0</v>
      </c>
      <c r="F242" s="308">
        <f>IF(F$112=0,0,F$112/CHI_fec!F$112)</f>
        <v>0</v>
      </c>
      <c r="G242" s="308">
        <f>IF(G$112=0,0,G$112/CHI_fec!G$112)</f>
        <v>0</v>
      </c>
      <c r="H242" s="308">
        <f>IF(H$112=0,0,H$112/CHI_fec!H$112)</f>
        <v>0</v>
      </c>
      <c r="I242" s="308">
        <f>IF(I$112=0,0,I$112/CHI_fec!I$112)</f>
        <v>0</v>
      </c>
      <c r="J242" s="308">
        <f>IF(J$112=0,0,J$112/CHI_fec!J$112)</f>
        <v>0</v>
      </c>
      <c r="K242" s="308">
        <f>IF(K$112=0,0,K$112/CHI_fec!K$112)</f>
        <v>0</v>
      </c>
      <c r="L242" s="308">
        <f>IF(L$112=0,0,L$112/CHI_fec!L$112)</f>
        <v>0</v>
      </c>
      <c r="M242" s="308">
        <f>IF(M$112=0,0,M$112/CHI_fec!M$112)</f>
        <v>0</v>
      </c>
      <c r="N242" s="308">
        <f>IF(N$112=0,0,N$112/CHI_fec!N$112)</f>
        <v>0</v>
      </c>
      <c r="O242" s="308">
        <f>IF(O$112=0,0,O$112/CHI_fec!O$112)</f>
        <v>0</v>
      </c>
      <c r="P242" s="308">
        <f>IF(P$112=0,0,P$112/CHI_fec!P$112)</f>
        <v>0</v>
      </c>
      <c r="Q242" s="308">
        <f>IF(Q$112=0,0,Q$112/CHI_fec!Q$112)</f>
        <v>0</v>
      </c>
      <c r="R242" s="308">
        <f>IF(R$112=0,0,R$112/CHI_fec!R$112)</f>
        <v>0</v>
      </c>
      <c r="S242" s="308">
        <f>IF(S$112=0,0,S$112/CHI_fec!S$112)</f>
        <v>0</v>
      </c>
      <c r="T242" s="308">
        <f>IF(T$112=0,0,T$112/CHI_fec!T$112)</f>
        <v>0</v>
      </c>
      <c r="U242" s="308">
        <f>IF(U$112=0,0,U$112/CHI_fec!U$112)</f>
        <v>0</v>
      </c>
      <c r="V242" s="308">
        <f>IF(V$112=0,0,V$112/CHI_fec!V$112)</f>
        <v>0</v>
      </c>
      <c r="W242" s="308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</v>
      </c>
      <c r="C243" s="308">
        <f>IF(C$113=0,0,C$113/CHI_fec!C$113)</f>
        <v>0</v>
      </c>
      <c r="D243" s="308">
        <f>IF(D$113=0,0,D$113/CHI_fec!D$113)</f>
        <v>0</v>
      </c>
      <c r="E243" s="308">
        <f>IF(E$113=0,0,E$113/CHI_fec!E$113)</f>
        <v>0</v>
      </c>
      <c r="F243" s="308">
        <f>IF(F$113=0,0,F$113/CHI_fec!F$113)</f>
        <v>0</v>
      </c>
      <c r="G243" s="308">
        <f>IF(G$113=0,0,G$113/CHI_fec!G$113)</f>
        <v>0</v>
      </c>
      <c r="H243" s="308">
        <f>IF(H$113=0,0,H$113/CHI_fec!H$113)</f>
        <v>0</v>
      </c>
      <c r="I243" s="308">
        <f>IF(I$113=0,0,I$113/CHI_fec!I$113)</f>
        <v>0</v>
      </c>
      <c r="J243" s="308">
        <f>IF(J$113=0,0,J$113/CHI_fec!J$113)</f>
        <v>0</v>
      </c>
      <c r="K243" s="308">
        <f>IF(K$113=0,0,K$113/CHI_fec!K$113)</f>
        <v>0</v>
      </c>
      <c r="L243" s="308">
        <f>IF(L$113=0,0,L$113/CHI_fec!L$113)</f>
        <v>0</v>
      </c>
      <c r="M243" s="308">
        <f>IF(M$113=0,0,M$113/CHI_fec!M$113)</f>
        <v>0</v>
      </c>
      <c r="N243" s="308">
        <f>IF(N$113=0,0,N$113/CHI_fec!N$113)</f>
        <v>0</v>
      </c>
      <c r="O243" s="308">
        <f>IF(O$113=0,0,O$113/CHI_fec!O$113)</f>
        <v>0</v>
      </c>
      <c r="P243" s="308">
        <f>IF(P$113=0,0,P$113/CHI_fec!P$113)</f>
        <v>0</v>
      </c>
      <c r="Q243" s="308">
        <f>IF(Q$113=0,0,Q$113/CHI_fec!Q$113)</f>
        <v>0</v>
      </c>
      <c r="R243" s="308">
        <f>IF(R$113=0,0,R$113/CHI_fec!R$113)</f>
        <v>0</v>
      </c>
      <c r="S243" s="308">
        <f>IF(S$113=0,0,S$113/CHI_fec!S$113)</f>
        <v>0</v>
      </c>
      <c r="T243" s="308">
        <f>IF(T$113=0,0,T$113/CHI_fec!T$113)</f>
        <v>0</v>
      </c>
      <c r="U243" s="308">
        <f>IF(U$113=0,0,U$113/CHI_fec!U$113)</f>
        <v>0</v>
      </c>
      <c r="V243" s="308">
        <f>IF(V$113=0,0,V$113/CHI_fec!V$113)</f>
        <v>0</v>
      </c>
      <c r="W243" s="308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</v>
      </c>
      <c r="C244" s="308">
        <f>IF(C$114=0,0,C$114/CHI_fec!C$114)</f>
        <v>0</v>
      </c>
      <c r="D244" s="308">
        <f>IF(D$114=0,0,D$114/CHI_fec!D$114)</f>
        <v>0</v>
      </c>
      <c r="E244" s="308">
        <f>IF(E$114=0,0,E$114/CHI_fec!E$114)</f>
        <v>0</v>
      </c>
      <c r="F244" s="308">
        <f>IF(F$114=0,0,F$114/CHI_fec!F$114)</f>
        <v>0</v>
      </c>
      <c r="G244" s="308">
        <f>IF(G$114=0,0,G$114/CHI_fec!G$114)</f>
        <v>0</v>
      </c>
      <c r="H244" s="308">
        <f>IF(H$114=0,0,H$114/CHI_fec!H$114)</f>
        <v>0</v>
      </c>
      <c r="I244" s="308">
        <f>IF(I$114=0,0,I$114/CHI_fec!I$114)</f>
        <v>0</v>
      </c>
      <c r="J244" s="308">
        <f>IF(J$114=0,0,J$114/CHI_fec!J$114)</f>
        <v>0</v>
      </c>
      <c r="K244" s="308">
        <f>IF(K$114=0,0,K$114/CHI_fec!K$114)</f>
        <v>0</v>
      </c>
      <c r="L244" s="308">
        <f>IF(L$114=0,0,L$114/CHI_fec!L$114)</f>
        <v>0</v>
      </c>
      <c r="M244" s="308">
        <f>IF(M$114=0,0,M$114/CHI_fec!M$114)</f>
        <v>0</v>
      </c>
      <c r="N244" s="308">
        <f>IF(N$114=0,0,N$114/CHI_fec!N$114)</f>
        <v>0</v>
      </c>
      <c r="O244" s="308">
        <f>IF(O$114=0,0,O$114/CHI_fec!O$114)</f>
        <v>0</v>
      </c>
      <c r="P244" s="308">
        <f>IF(P$114=0,0,P$114/CHI_fec!P$114)</f>
        <v>0</v>
      </c>
      <c r="Q244" s="308">
        <f>IF(Q$114=0,0,Q$114/CHI_fec!Q$114)</f>
        <v>0</v>
      </c>
      <c r="R244" s="308">
        <f>IF(R$114=0,0,R$114/CHI_fec!R$114)</f>
        <v>0</v>
      </c>
      <c r="S244" s="308">
        <f>IF(S$114=0,0,S$114/CHI_fec!S$114)</f>
        <v>0</v>
      </c>
      <c r="T244" s="308">
        <f>IF(T$114=0,0,T$114/CHI_fec!T$114)</f>
        <v>0</v>
      </c>
      <c r="U244" s="308">
        <f>IF(U$114=0,0,U$114/CHI_fec!U$114)</f>
        <v>0</v>
      </c>
      <c r="V244" s="308">
        <f>IF(V$114=0,0,V$114/CHI_fec!V$114)</f>
        <v>0</v>
      </c>
      <c r="W244" s="308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</v>
      </c>
      <c r="C245" s="309">
        <f>IF(C$115=0,0,C$115/CHI_fec!C$115)</f>
        <v>0</v>
      </c>
      <c r="D245" s="309">
        <f>IF(D$115=0,0,D$115/CHI_fec!D$115)</f>
        <v>0</v>
      </c>
      <c r="E245" s="309">
        <f>IF(E$115=0,0,E$115/CHI_fec!E$115)</f>
        <v>0</v>
      </c>
      <c r="F245" s="309">
        <f>IF(F$115=0,0,F$115/CHI_fec!F$115)</f>
        <v>0</v>
      </c>
      <c r="G245" s="309">
        <f>IF(G$115=0,0,G$115/CHI_fec!G$115)</f>
        <v>0</v>
      </c>
      <c r="H245" s="309">
        <f>IF(H$115=0,0,H$115/CHI_fec!H$115)</f>
        <v>0</v>
      </c>
      <c r="I245" s="309">
        <f>IF(I$115=0,0,I$115/CHI_fec!I$115)</f>
        <v>0</v>
      </c>
      <c r="J245" s="309">
        <f>IF(J$115=0,0,J$115/CHI_fec!J$115)</f>
        <v>0</v>
      </c>
      <c r="K245" s="309">
        <f>IF(K$115=0,0,K$115/CHI_fec!K$115)</f>
        <v>0</v>
      </c>
      <c r="L245" s="309">
        <f>IF(L$115=0,0,L$115/CHI_fec!L$115)</f>
        <v>0</v>
      </c>
      <c r="M245" s="309">
        <f>IF(M$115=0,0,M$115/CHI_fec!M$115)</f>
        <v>0</v>
      </c>
      <c r="N245" s="309">
        <f>IF(N$115=0,0,N$115/CHI_fec!N$115)</f>
        <v>0</v>
      </c>
      <c r="O245" s="309">
        <f>IF(O$115=0,0,O$115/CHI_fec!O$115)</f>
        <v>0</v>
      </c>
      <c r="P245" s="309">
        <f>IF(P$115=0,0,P$115/CHI_fec!P$115)</f>
        <v>0</v>
      </c>
      <c r="Q245" s="309">
        <f>IF(Q$115=0,0,Q$115/CHI_fec!Q$115)</f>
        <v>0</v>
      </c>
      <c r="R245" s="309">
        <f>IF(R$115=0,0,R$115/CHI_fec!R$115)</f>
        <v>0</v>
      </c>
      <c r="S245" s="309">
        <f>IF(S$115=0,0,S$115/CHI_fec!S$115)</f>
        <v>0</v>
      </c>
      <c r="T245" s="309">
        <f>IF(T$115=0,0,T$115/CHI_fec!T$115)</f>
        <v>0</v>
      </c>
      <c r="U245" s="309">
        <f>IF(U$115=0,0,U$115/CHI_fec!U$115)</f>
        <v>0</v>
      </c>
      <c r="V245" s="309">
        <f>IF(V$115=0,0,V$115/CHI_fec!V$115)</f>
        <v>0</v>
      </c>
      <c r="W245" s="309">
        <f>IF(W$115=0,0,W$115/CHI_fec!W$115)</f>
        <v>0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</v>
      </c>
      <c r="C246" s="310">
        <f>IF(C$121=0,0,C$121/CHI_fec!C$121)</f>
        <v>0</v>
      </c>
      <c r="D246" s="310">
        <f>IF(D$121=0,0,D$121/CHI_fec!D$121)</f>
        <v>0</v>
      </c>
      <c r="E246" s="310">
        <f>IF(E$121=0,0,E$121/CHI_fec!E$121)</f>
        <v>0</v>
      </c>
      <c r="F246" s="310">
        <f>IF(F$121=0,0,F$121/CHI_fec!F$121)</f>
        <v>0</v>
      </c>
      <c r="G246" s="310">
        <f>IF(G$121=0,0,G$121/CHI_fec!G$121)</f>
        <v>0</v>
      </c>
      <c r="H246" s="310">
        <f>IF(H$121=0,0,H$121/CHI_fec!H$121)</f>
        <v>0</v>
      </c>
      <c r="I246" s="310">
        <f>IF(I$121=0,0,I$121/CHI_fec!I$121)</f>
        <v>0</v>
      </c>
      <c r="J246" s="310">
        <f>IF(J$121=0,0,J$121/CHI_fec!J$121)</f>
        <v>0</v>
      </c>
      <c r="K246" s="310">
        <f>IF(K$121=0,0,K$121/CHI_fec!K$121)</f>
        <v>0</v>
      </c>
      <c r="L246" s="310">
        <f>IF(L$121=0,0,L$121/CHI_fec!L$121)</f>
        <v>0</v>
      </c>
      <c r="M246" s="310">
        <f>IF(M$121=0,0,M$121/CHI_fec!M$121)</f>
        <v>0</v>
      </c>
      <c r="N246" s="310">
        <f>IF(N$121=0,0,N$121/CHI_fec!N$121)</f>
        <v>0</v>
      </c>
      <c r="O246" s="310">
        <f>IF(O$121=0,0,O$121/CHI_fec!O$121)</f>
        <v>0</v>
      </c>
      <c r="P246" s="310">
        <f>IF(P$121=0,0,P$121/CHI_fec!P$121)</f>
        <v>0</v>
      </c>
      <c r="Q246" s="310">
        <f>IF(Q$121=0,0,Q$121/CHI_fec!Q$121)</f>
        <v>0</v>
      </c>
      <c r="R246" s="310">
        <f>IF(R$121=0,0,R$121/CHI_fec!R$121)</f>
        <v>0</v>
      </c>
      <c r="S246" s="310">
        <f>IF(S$121=0,0,S$121/CHI_fec!S$121)</f>
        <v>0</v>
      </c>
      <c r="T246" s="310">
        <f>IF(T$121=0,0,T$121/CHI_fec!T$121)</f>
        <v>0</v>
      </c>
      <c r="U246" s="310">
        <f>IF(U$121=0,0,U$121/CHI_fec!U$121)</f>
        <v>0</v>
      </c>
      <c r="V246" s="310">
        <f>IF(V$121=0,0,V$121/CHI_fec!V$121)</f>
        <v>0</v>
      </c>
      <c r="W246" s="310">
        <f>IF(W$121=0,0,W$121/CHI_fec!W$121)</f>
        <v>0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</v>
      </c>
      <c r="C247" s="310">
        <f>IF(C$134=0,0,C$134/CHI_fec!C$134)</f>
        <v>0</v>
      </c>
      <c r="D247" s="310">
        <f>IF(D$134=0,0,D$134/CHI_fec!D$134)</f>
        <v>0</v>
      </c>
      <c r="E247" s="310">
        <f>IF(E$134=0,0,E$134/CHI_fec!E$134)</f>
        <v>0</v>
      </c>
      <c r="F247" s="310">
        <f>IF(F$134=0,0,F$134/CHI_fec!F$134)</f>
        <v>0</v>
      </c>
      <c r="G247" s="310">
        <f>IF(G$134=0,0,G$134/CHI_fec!G$134)</f>
        <v>0</v>
      </c>
      <c r="H247" s="310">
        <f>IF(H$134=0,0,H$134/CHI_fec!H$134)</f>
        <v>0</v>
      </c>
      <c r="I247" s="310">
        <f>IF(I$134=0,0,I$134/CHI_fec!I$134)</f>
        <v>0</v>
      </c>
      <c r="J247" s="310">
        <f>IF(J$134=0,0,J$134/CHI_fec!J$134)</f>
        <v>0</v>
      </c>
      <c r="K247" s="310">
        <f>IF(K$134=0,0,K$134/CHI_fec!K$134)</f>
        <v>0</v>
      </c>
      <c r="L247" s="310">
        <f>IF(L$134=0,0,L$134/CHI_fec!L$134)</f>
        <v>0</v>
      </c>
      <c r="M247" s="310">
        <f>IF(M$134=0,0,M$134/CHI_fec!M$134)</f>
        <v>0</v>
      </c>
      <c r="N247" s="310">
        <f>IF(N$134=0,0,N$134/CHI_fec!N$134)</f>
        <v>0</v>
      </c>
      <c r="O247" s="310">
        <f>IF(O$134=0,0,O$134/CHI_fec!O$134)</f>
        <v>0</v>
      </c>
      <c r="P247" s="310">
        <f>IF(P$134=0,0,P$134/CHI_fec!P$134)</f>
        <v>0</v>
      </c>
      <c r="Q247" s="310">
        <f>IF(Q$134=0,0,Q$134/CHI_fec!Q$134)</f>
        <v>0</v>
      </c>
      <c r="R247" s="310">
        <f>IF(R$134=0,0,R$134/CHI_fec!R$134)</f>
        <v>0</v>
      </c>
      <c r="S247" s="310">
        <f>IF(S$134=0,0,S$134/CHI_fec!S$134)</f>
        <v>0</v>
      </c>
      <c r="T247" s="310">
        <f>IF(T$134=0,0,T$134/CHI_fec!T$134)</f>
        <v>0</v>
      </c>
      <c r="U247" s="310">
        <f>IF(U$134=0,0,U$134/CHI_fec!U$134)</f>
        <v>0</v>
      </c>
      <c r="V247" s="310">
        <f>IF(V$134=0,0,V$134/CHI_fec!V$134)</f>
        <v>0</v>
      </c>
      <c r="W247" s="310">
        <f>IF(W$134=0,0,W$134/CHI_fec!W$134)</f>
        <v>0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</v>
      </c>
      <c r="C248" s="310">
        <f>IF(C$142=0,0,C$142/CHI_fec!C$142)</f>
        <v>0</v>
      </c>
      <c r="D248" s="310">
        <f>IF(D$142=0,0,D$142/CHI_fec!D$142)</f>
        <v>0</v>
      </c>
      <c r="E248" s="310">
        <f>IF(E$142=0,0,E$142/CHI_fec!E$142)</f>
        <v>0</v>
      </c>
      <c r="F248" s="310">
        <f>IF(F$142=0,0,F$142/CHI_fec!F$142)</f>
        <v>0</v>
      </c>
      <c r="G248" s="310">
        <f>IF(G$142=0,0,G$142/CHI_fec!G$142)</f>
        <v>0</v>
      </c>
      <c r="H248" s="310">
        <f>IF(H$142=0,0,H$142/CHI_fec!H$142)</f>
        <v>0</v>
      </c>
      <c r="I248" s="310">
        <f>IF(I$142=0,0,I$142/CHI_fec!I$142)</f>
        <v>0</v>
      </c>
      <c r="J248" s="310">
        <f>IF(J$142=0,0,J$142/CHI_fec!J$142)</f>
        <v>0</v>
      </c>
      <c r="K248" s="310">
        <f>IF(K$142=0,0,K$142/CHI_fec!K$142)</f>
        <v>0</v>
      </c>
      <c r="L248" s="310">
        <f>IF(L$142=0,0,L$142/CHI_fec!L$142)</f>
        <v>0</v>
      </c>
      <c r="M248" s="310">
        <f>IF(M$142=0,0,M$142/CHI_fec!M$142)</f>
        <v>0</v>
      </c>
      <c r="N248" s="310">
        <f>IF(N$142=0,0,N$142/CHI_fec!N$142)</f>
        <v>0</v>
      </c>
      <c r="O248" s="310">
        <f>IF(O$142=0,0,O$142/CHI_fec!O$142)</f>
        <v>0</v>
      </c>
      <c r="P248" s="310">
        <f>IF(P$142=0,0,P$142/CHI_fec!P$142)</f>
        <v>0</v>
      </c>
      <c r="Q248" s="310">
        <f>IF(Q$142=0,0,Q$142/CHI_fec!Q$142)</f>
        <v>0</v>
      </c>
      <c r="R248" s="310">
        <f>IF(R$142=0,0,R$142/CHI_fec!R$142)</f>
        <v>0</v>
      </c>
      <c r="S248" s="310">
        <f>IF(S$142=0,0,S$142/CHI_fec!S$142)</f>
        <v>0</v>
      </c>
      <c r="T248" s="310">
        <f>IF(T$142=0,0,T$142/CHI_fec!T$142)</f>
        <v>0</v>
      </c>
      <c r="U248" s="310">
        <f>IF(U$142=0,0,U$142/CHI_fec!U$142)</f>
        <v>0</v>
      </c>
      <c r="V248" s="310">
        <f>IF(V$142=0,0,V$142/CHI_fec!V$142)</f>
        <v>0</v>
      </c>
      <c r="W248" s="310">
        <f>IF(W$142=0,0,W$142/CHI_fec!W$142)</f>
        <v>0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</v>
      </c>
      <c r="C249" s="311">
        <f>IF(C$156=0,0,C$156/CHI_fec!C$156)</f>
        <v>0</v>
      </c>
      <c r="D249" s="311">
        <f>IF(D$156=0,0,D$156/CHI_fec!D$156)</f>
        <v>0</v>
      </c>
      <c r="E249" s="311">
        <f>IF(E$156=0,0,E$156/CHI_fec!E$156)</f>
        <v>0</v>
      </c>
      <c r="F249" s="311">
        <f>IF(F$156=0,0,F$156/CHI_fec!F$156)</f>
        <v>0</v>
      </c>
      <c r="G249" s="311">
        <f>IF(G$156=0,0,G$156/CHI_fec!G$156)</f>
        <v>0</v>
      </c>
      <c r="H249" s="311">
        <f>IF(H$156=0,0,H$156/CHI_fec!H$156)</f>
        <v>0</v>
      </c>
      <c r="I249" s="311">
        <f>IF(I$156=0,0,I$156/CHI_fec!I$156)</f>
        <v>0</v>
      </c>
      <c r="J249" s="311">
        <f>IF(J$156=0,0,J$156/CHI_fec!J$156)</f>
        <v>0</v>
      </c>
      <c r="K249" s="311">
        <f>IF(K$156=0,0,K$156/CHI_fec!K$156)</f>
        <v>0</v>
      </c>
      <c r="L249" s="311">
        <f>IF(L$156=0,0,L$156/CHI_fec!L$156)</f>
        <v>0</v>
      </c>
      <c r="M249" s="311">
        <f>IF(M$156=0,0,M$156/CHI_fec!M$156)</f>
        <v>0</v>
      </c>
      <c r="N249" s="311">
        <f>IF(N$156=0,0,N$156/CHI_fec!N$156)</f>
        <v>0</v>
      </c>
      <c r="O249" s="311">
        <f>IF(O$156=0,0,O$156/CHI_fec!O$156)</f>
        <v>0</v>
      </c>
      <c r="P249" s="311">
        <f>IF(P$156=0,0,P$156/CHI_fec!P$156)</f>
        <v>0</v>
      </c>
      <c r="Q249" s="311">
        <f>IF(Q$156=0,0,Q$156/CHI_fec!Q$156)</f>
        <v>0</v>
      </c>
      <c r="R249" s="311">
        <f>IF(R$156=0,0,R$156/CHI_fec!R$156)</f>
        <v>0</v>
      </c>
      <c r="S249" s="311">
        <f>IF(S$156=0,0,S$156/CHI_fec!S$156)</f>
        <v>0</v>
      </c>
      <c r="T249" s="311">
        <f>IF(T$156=0,0,T$156/CHI_fec!T$156)</f>
        <v>0</v>
      </c>
      <c r="U249" s="311">
        <f>IF(U$156=0,0,U$156/CHI_fec!U$156)</f>
        <v>0</v>
      </c>
      <c r="V249" s="311">
        <f>IF(V$156=0,0,V$156/CHI_fec!V$156)</f>
        <v>0</v>
      </c>
      <c r="W249" s="311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1052.1425081402188</v>
      </c>
      <c r="C5" s="225">
        <f t="shared" si="0"/>
        <v>1133.7851518837201</v>
      </c>
      <c r="D5" s="225">
        <f t="shared" si="0"/>
        <v>1163.9759548182176</v>
      </c>
      <c r="E5" s="225">
        <f t="shared" si="0"/>
        <v>1158.8558042786897</v>
      </c>
      <c r="F5" s="225">
        <f t="shared" si="0"/>
        <v>1145.4001085518057</v>
      </c>
      <c r="G5" s="225">
        <f t="shared" si="0"/>
        <v>1095.1604690625304</v>
      </c>
      <c r="H5" s="225">
        <f t="shared" si="0"/>
        <v>1253.0211299269015</v>
      </c>
      <c r="I5" s="225">
        <f t="shared" si="0"/>
        <v>2265.8714423141168</v>
      </c>
      <c r="J5" s="225">
        <f t="shared" si="0"/>
        <v>1927.8883046133112</v>
      </c>
      <c r="K5" s="225">
        <f t="shared" si="0"/>
        <v>1214.1009147826817</v>
      </c>
      <c r="L5" s="225">
        <f t="shared" si="0"/>
        <v>1217.9230083188986</v>
      </c>
      <c r="M5" s="225">
        <f t="shared" si="0"/>
        <v>2126.1086259787089</v>
      </c>
      <c r="N5" s="225">
        <f t="shared" si="0"/>
        <v>2223.3569334090221</v>
      </c>
      <c r="O5" s="225">
        <f t="shared" si="0"/>
        <v>1778.5614375609312</v>
      </c>
      <c r="P5" s="225">
        <f t="shared" si="0"/>
        <v>1947.7263508068629</v>
      </c>
      <c r="Q5" s="225">
        <f t="shared" si="0"/>
        <v>2103.2422642716724</v>
      </c>
      <c r="R5" s="225">
        <f t="shared" si="0"/>
        <v>1890.430445992798</v>
      </c>
      <c r="S5" s="225">
        <f t="shared" si="0"/>
        <v>2140.5773278827896</v>
      </c>
      <c r="T5" s="225">
        <f t="shared" si="0"/>
        <v>1874.6143865776917</v>
      </c>
      <c r="U5" s="225">
        <f t="shared" si="0"/>
        <v>2061.2967489077059</v>
      </c>
      <c r="V5" s="225">
        <f t="shared" si="0"/>
        <v>1910.4209682376534</v>
      </c>
      <c r="W5" s="225">
        <f t="shared" si="0"/>
        <v>1694.6745346917801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0.37984247458296122</v>
      </c>
      <c r="C10" s="262">
        <v>0.37119472343333182</v>
      </c>
      <c r="D10" s="262">
        <v>0.3335731874466869</v>
      </c>
      <c r="E10" s="262">
        <v>0.5170329698957532</v>
      </c>
      <c r="F10" s="262">
        <v>5.7468070243901952</v>
      </c>
      <c r="G10" s="262">
        <v>16.206486848826142</v>
      </c>
      <c r="H10" s="262">
        <v>16.946562231032519</v>
      </c>
      <c r="I10" s="262">
        <v>16.798808925265639</v>
      </c>
      <c r="J10" s="262">
        <v>16.819378851365119</v>
      </c>
      <c r="K10" s="262">
        <v>18.95490100818985</v>
      </c>
      <c r="L10" s="262">
        <v>18.78907114913482</v>
      </c>
      <c r="M10" s="262">
        <v>20.21074788251363</v>
      </c>
      <c r="N10" s="262">
        <v>22.773200586901542</v>
      </c>
      <c r="O10" s="262">
        <v>17.420084868327649</v>
      </c>
      <c r="P10" s="262">
        <v>19.769747728150751</v>
      </c>
      <c r="Q10" s="262">
        <v>18.803382271408889</v>
      </c>
      <c r="R10" s="262">
        <v>16.15578040578507</v>
      </c>
      <c r="S10" s="262">
        <v>17.81734737460987</v>
      </c>
      <c r="T10" s="262">
        <v>18.40664692537035</v>
      </c>
      <c r="U10" s="262">
        <v>19.71640167850251</v>
      </c>
      <c r="V10" s="262">
        <v>15.65981767392689</v>
      </c>
      <c r="W10" s="262">
        <v>16.570590620566829</v>
      </c>
      <c r="DA10" s="68" t="s">
        <v>1274</v>
      </c>
    </row>
    <row r="11" spans="1:105" ht="12" customHeight="1" x14ac:dyDescent="0.25">
      <c r="A11" s="37" t="s">
        <v>160</v>
      </c>
      <c r="B11" s="228">
        <v>8.7687077215941739E-2</v>
      </c>
      <c r="C11" s="228">
        <v>8.6576078788592206E-2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2.1652030003492129E-2</v>
      </c>
      <c r="U11" s="228">
        <v>2.1337504410332948E-2</v>
      </c>
      <c r="V11" s="228">
        <v>3.7555575124100002E-2</v>
      </c>
      <c r="W11" s="228">
        <v>3.9839357064564512E-2</v>
      </c>
      <c r="DA11" s="69" t="s">
        <v>1275</v>
      </c>
    </row>
    <row r="12" spans="1:105" ht="12" customHeight="1" x14ac:dyDescent="0.25">
      <c r="A12" s="37" t="s">
        <v>162</v>
      </c>
      <c r="B12" s="228">
        <v>0.29215539736701951</v>
      </c>
      <c r="C12" s="228">
        <v>0.28461864464473963</v>
      </c>
      <c r="D12" s="228">
        <v>0.3335731874466869</v>
      </c>
      <c r="E12" s="228">
        <v>0.5170329698957532</v>
      </c>
      <c r="F12" s="228">
        <v>5.7468070243901952</v>
      </c>
      <c r="G12" s="228">
        <v>16.206486848826142</v>
      </c>
      <c r="H12" s="228">
        <v>16.946562231032519</v>
      </c>
      <c r="I12" s="228">
        <v>16.798808925265639</v>
      </c>
      <c r="J12" s="228">
        <v>16.819378851365119</v>
      </c>
      <c r="K12" s="228">
        <v>18.95490100818985</v>
      </c>
      <c r="L12" s="228">
        <v>18.78907114913482</v>
      </c>
      <c r="M12" s="228">
        <v>20.21074788251363</v>
      </c>
      <c r="N12" s="228">
        <v>22.773200586901542</v>
      </c>
      <c r="O12" s="228">
        <v>17.420084868327649</v>
      </c>
      <c r="P12" s="228">
        <v>19.769747728150751</v>
      </c>
      <c r="Q12" s="228">
        <v>18.803382271408889</v>
      </c>
      <c r="R12" s="228">
        <v>16.15578040578507</v>
      </c>
      <c r="S12" s="228">
        <v>17.81734737460987</v>
      </c>
      <c r="T12" s="228">
        <v>18.384994895366859</v>
      </c>
      <c r="U12" s="228">
        <v>19.695064174092181</v>
      </c>
      <c r="V12" s="228">
        <v>15.622262098802789</v>
      </c>
      <c r="W12" s="228">
        <v>16.53075126350226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0.5697502545859775</v>
      </c>
      <c r="C25" s="296">
        <v>0.73811655650192276</v>
      </c>
      <c r="D25" s="296">
        <v>0.48863657890448442</v>
      </c>
      <c r="E25" s="296">
        <v>0.73916703522644178</v>
      </c>
      <c r="F25" s="296">
        <v>18.544242200230102</v>
      </c>
      <c r="G25" s="296">
        <v>91.374789611285877</v>
      </c>
      <c r="H25" s="296">
        <v>99.651076290473597</v>
      </c>
      <c r="I25" s="296">
        <v>85.807359596825307</v>
      </c>
      <c r="J25" s="296">
        <v>89.892171984196651</v>
      </c>
      <c r="K25" s="296">
        <v>100.78125889225809</v>
      </c>
      <c r="L25" s="296">
        <v>95.752451824277642</v>
      </c>
      <c r="M25" s="296">
        <v>91.678306907320319</v>
      </c>
      <c r="N25" s="296">
        <v>115.3620993314366</v>
      </c>
      <c r="O25" s="296">
        <v>76.877985713340848</v>
      </c>
      <c r="P25" s="296">
        <v>83.250842653859237</v>
      </c>
      <c r="Q25" s="296">
        <v>92.476325620491849</v>
      </c>
      <c r="R25" s="296">
        <v>76.010148283887702</v>
      </c>
      <c r="S25" s="296">
        <v>58.870560506543079</v>
      </c>
      <c r="T25" s="296">
        <v>67.623307091594285</v>
      </c>
      <c r="U25" s="296">
        <v>80.367771829735503</v>
      </c>
      <c r="V25" s="296">
        <v>89.091757992993124</v>
      </c>
      <c r="W25" s="296">
        <v>78.600615303804531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0.75787023531785347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5.8465303993107107E-2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0.99083815113543194</v>
      </c>
      <c r="J28" s="231">
        <v>1.026496027752563</v>
      </c>
      <c r="K28" s="231">
        <v>1.0357959766335081</v>
      </c>
      <c r="L28" s="231">
        <v>0</v>
      </c>
      <c r="M28" s="231">
        <v>0</v>
      </c>
      <c r="N28" s="231">
        <v>1.0205795732625591</v>
      </c>
      <c r="O28" s="231">
        <v>0.8830136862170378</v>
      </c>
      <c r="P28" s="231">
        <v>0.87473527448991184</v>
      </c>
      <c r="Q28" s="231">
        <v>0.97642881441776586</v>
      </c>
      <c r="R28" s="231">
        <v>0.91869726446747157</v>
      </c>
      <c r="S28" s="231">
        <v>0.63624041481197613</v>
      </c>
      <c r="T28" s="231">
        <v>0.69189327876064777</v>
      </c>
      <c r="U28" s="231">
        <v>1.0051972019582629</v>
      </c>
      <c r="V28" s="231">
        <v>1.221962510813136</v>
      </c>
      <c r="W28" s="231">
        <v>1.351596812599076</v>
      </c>
      <c r="DA28" s="73" t="s">
        <v>1283</v>
      </c>
    </row>
    <row r="29" spans="1:105" ht="12" customHeight="1" x14ac:dyDescent="0.25">
      <c r="A29" s="46" t="s">
        <v>160</v>
      </c>
      <c r="B29" s="231">
        <v>8.9849051325351662E-2</v>
      </c>
      <c r="C29" s="231">
        <v>0.11724441787325431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7.8732481039452712E-2</v>
      </c>
      <c r="U29" s="231">
        <v>8.5887846765769035E-2</v>
      </c>
      <c r="V29" s="231">
        <v>0.21073046788180111</v>
      </c>
      <c r="W29" s="231">
        <v>0.1857236896999033</v>
      </c>
      <c r="DA29" s="73" t="s">
        <v>1284</v>
      </c>
    </row>
    <row r="30" spans="1:105" ht="12" customHeight="1" x14ac:dyDescent="0.25">
      <c r="A30" s="46" t="s">
        <v>70</v>
      </c>
      <c r="B30" s="231">
        <v>0.18054255057838611</v>
      </c>
      <c r="C30" s="231">
        <v>0.23543140518158881</v>
      </c>
      <c r="D30" s="231">
        <v>9.1565032142070929E-2</v>
      </c>
      <c r="E30" s="231">
        <v>0.10518071702653491</v>
      </c>
      <c r="F30" s="231">
        <v>0</v>
      </c>
      <c r="G30" s="231">
        <v>0</v>
      </c>
      <c r="H30" s="231">
        <v>1.167420868405397</v>
      </c>
      <c r="I30" s="231">
        <v>0</v>
      </c>
      <c r="J30" s="231">
        <v>0</v>
      </c>
      <c r="K30" s="231">
        <v>0</v>
      </c>
      <c r="L30" s="231">
        <v>1.070252131711557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0.29935865268223982</v>
      </c>
      <c r="C32" s="231">
        <v>0.38544073344707958</v>
      </c>
      <c r="D32" s="231">
        <v>0.39707154676241352</v>
      </c>
      <c r="E32" s="231">
        <v>0.63398631819990692</v>
      </c>
      <c r="F32" s="231">
        <v>18.544242200230102</v>
      </c>
      <c r="G32" s="231">
        <v>91.374789611285877</v>
      </c>
      <c r="H32" s="231">
        <v>98.483655422068196</v>
      </c>
      <c r="I32" s="231">
        <v>84.816521445689872</v>
      </c>
      <c r="J32" s="231">
        <v>88.865675956444093</v>
      </c>
      <c r="K32" s="231">
        <v>99.745462915624557</v>
      </c>
      <c r="L32" s="231">
        <v>93.924329457248234</v>
      </c>
      <c r="M32" s="231">
        <v>91.678306907320319</v>
      </c>
      <c r="N32" s="231">
        <v>114.3415197581741</v>
      </c>
      <c r="O32" s="231">
        <v>75.994972027123808</v>
      </c>
      <c r="P32" s="231">
        <v>82.37610737936933</v>
      </c>
      <c r="Q32" s="231">
        <v>91.499896806074076</v>
      </c>
      <c r="R32" s="231">
        <v>75.091451019420234</v>
      </c>
      <c r="S32" s="231">
        <v>58.175854787737997</v>
      </c>
      <c r="T32" s="231">
        <v>66.852681331794187</v>
      </c>
      <c r="U32" s="231">
        <v>79.276686781011477</v>
      </c>
      <c r="V32" s="231">
        <v>87.659065014298193</v>
      </c>
      <c r="W32" s="231">
        <v>77.063294801505549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18.537824402465311</v>
      </c>
      <c r="C36" s="263">
        <v>18.410241236853611</v>
      </c>
      <c r="D36" s="263">
        <v>15.746620973662299</v>
      </c>
      <c r="E36" s="263">
        <v>20.56869519533215</v>
      </c>
      <c r="F36" s="263">
        <v>71.879936769838082</v>
      </c>
      <c r="G36" s="263">
        <v>149.2312449190039</v>
      </c>
      <c r="H36" s="263">
        <v>158.78437579792239</v>
      </c>
      <c r="I36" s="263">
        <v>164.00599286532281</v>
      </c>
      <c r="J36" s="263">
        <v>161.4369860186425</v>
      </c>
      <c r="K36" s="263">
        <v>171.34683272493589</v>
      </c>
      <c r="L36" s="263">
        <v>174.28815906898581</v>
      </c>
      <c r="M36" s="263">
        <v>188.86423232057561</v>
      </c>
      <c r="N36" s="263">
        <v>208.32242308923259</v>
      </c>
      <c r="O36" s="263">
        <v>165.29559518146101</v>
      </c>
      <c r="P36" s="263">
        <v>184.66942845780599</v>
      </c>
      <c r="Q36" s="263">
        <v>175.10858289597479</v>
      </c>
      <c r="R36" s="263">
        <v>157.0229611959644</v>
      </c>
      <c r="S36" s="263">
        <v>175.5581619457916</v>
      </c>
      <c r="T36" s="263">
        <v>180.7472086316624</v>
      </c>
      <c r="U36" s="263">
        <v>190.45852550571499</v>
      </c>
      <c r="V36" s="263">
        <v>158.7172464868778</v>
      </c>
      <c r="W36" s="263">
        <v>168.37901157613939</v>
      </c>
      <c r="DA36" s="70" t="s">
        <v>1291</v>
      </c>
    </row>
    <row r="37" spans="1:105" ht="12" customHeight="1" x14ac:dyDescent="0.25">
      <c r="A37" s="60" t="s">
        <v>1014</v>
      </c>
      <c r="B37" s="264">
        <v>18.537824402465311</v>
      </c>
      <c r="C37" s="264">
        <v>18.410241236853611</v>
      </c>
      <c r="D37" s="264">
        <v>15.746620973662299</v>
      </c>
      <c r="E37" s="264">
        <v>20.56869519533215</v>
      </c>
      <c r="F37" s="264">
        <v>71.879936769838082</v>
      </c>
      <c r="G37" s="264">
        <v>149.2312449190039</v>
      </c>
      <c r="H37" s="264">
        <v>158.78437579792239</v>
      </c>
      <c r="I37" s="264">
        <v>164.00599286532281</v>
      </c>
      <c r="J37" s="264">
        <v>161.4369860186425</v>
      </c>
      <c r="K37" s="264">
        <v>171.34683272493589</v>
      </c>
      <c r="L37" s="264">
        <v>174.28815906898581</v>
      </c>
      <c r="M37" s="264">
        <v>188.86423232057561</v>
      </c>
      <c r="N37" s="264">
        <v>208.32242308923259</v>
      </c>
      <c r="O37" s="264">
        <v>165.29559518146101</v>
      </c>
      <c r="P37" s="264">
        <v>184.66942845780599</v>
      </c>
      <c r="Q37" s="264">
        <v>175.10858289597479</v>
      </c>
      <c r="R37" s="264">
        <v>157.0229611959644</v>
      </c>
      <c r="S37" s="264">
        <v>175.5581619457916</v>
      </c>
      <c r="T37" s="264">
        <v>180.7472086316624</v>
      </c>
      <c r="U37" s="264">
        <v>190.45852550571499</v>
      </c>
      <c r="V37" s="264">
        <v>158.7172464868778</v>
      </c>
      <c r="W37" s="264">
        <v>168.37901157613939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1.379471811010456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0.17434964468345851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1.893816515382202</v>
      </c>
      <c r="J39" s="297">
        <v>1.843480040838434</v>
      </c>
      <c r="K39" s="297">
        <v>1.761045276633443</v>
      </c>
      <c r="L39" s="297">
        <v>0</v>
      </c>
      <c r="M39" s="297">
        <v>0</v>
      </c>
      <c r="N39" s="297">
        <v>1.8429762538093339</v>
      </c>
      <c r="O39" s="297">
        <v>1.898570461521504</v>
      </c>
      <c r="P39" s="297">
        <v>1.9403631007504969</v>
      </c>
      <c r="Q39" s="297">
        <v>1.848917167115516</v>
      </c>
      <c r="R39" s="297">
        <v>1.897859274929125</v>
      </c>
      <c r="S39" s="297">
        <v>1.897335388332239</v>
      </c>
      <c r="T39" s="297">
        <v>1.8493295312754769</v>
      </c>
      <c r="U39" s="297">
        <v>2.3821535992442011</v>
      </c>
      <c r="V39" s="297">
        <v>2.176930048250997</v>
      </c>
      <c r="W39" s="297">
        <v>2.895403992389324</v>
      </c>
      <c r="DA39" s="122" t="s">
        <v>1294</v>
      </c>
    </row>
    <row r="40" spans="1:105" ht="12" customHeight="1" x14ac:dyDescent="0.25">
      <c r="A40" s="59" t="s">
        <v>160</v>
      </c>
      <c r="B40" s="297">
        <v>2.92339656330266</v>
      </c>
      <c r="C40" s="297">
        <v>2.9243322043209869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0.2104404056614862</v>
      </c>
      <c r="U40" s="297">
        <v>0.20354020375885029</v>
      </c>
      <c r="V40" s="297">
        <v>0.3754169899276365</v>
      </c>
      <c r="W40" s="297">
        <v>0.39785911569612947</v>
      </c>
      <c r="DA40" s="122" t="s">
        <v>1295</v>
      </c>
    </row>
    <row r="41" spans="1:105" ht="12" customHeight="1" x14ac:dyDescent="0.25">
      <c r="A41" s="59" t="s">
        <v>70</v>
      </c>
      <c r="B41" s="297">
        <v>5.8742687218760699</v>
      </c>
      <c r="C41" s="297">
        <v>5.8721741518247406</v>
      </c>
      <c r="D41" s="297">
        <v>2.9507407300840631</v>
      </c>
      <c r="E41" s="297">
        <v>2.9268487443876832</v>
      </c>
      <c r="F41" s="297">
        <v>0</v>
      </c>
      <c r="G41" s="297">
        <v>0</v>
      </c>
      <c r="H41" s="297">
        <v>1.8601725217988461</v>
      </c>
      <c r="I41" s="297">
        <v>0</v>
      </c>
      <c r="J41" s="297">
        <v>0</v>
      </c>
      <c r="K41" s="297">
        <v>0</v>
      </c>
      <c r="L41" s="297">
        <v>1.9480678585440721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9.7401591172865842</v>
      </c>
      <c r="C42" s="297">
        <v>9.6137348807078808</v>
      </c>
      <c r="D42" s="297">
        <v>12.795880243578241</v>
      </c>
      <c r="E42" s="297">
        <v>17.64184645094446</v>
      </c>
      <c r="F42" s="297">
        <v>71.879936769838082</v>
      </c>
      <c r="G42" s="297">
        <v>149.2312449190039</v>
      </c>
      <c r="H42" s="297">
        <v>156.92420327612359</v>
      </c>
      <c r="I42" s="297">
        <v>162.1121763499406</v>
      </c>
      <c r="J42" s="297">
        <v>159.593505977804</v>
      </c>
      <c r="K42" s="297">
        <v>169.58578744830251</v>
      </c>
      <c r="L42" s="297">
        <v>170.96061939943129</v>
      </c>
      <c r="M42" s="297">
        <v>188.86423232057561</v>
      </c>
      <c r="N42" s="297">
        <v>206.47944683542329</v>
      </c>
      <c r="O42" s="297">
        <v>163.39702471993951</v>
      </c>
      <c r="P42" s="297">
        <v>182.7290653570555</v>
      </c>
      <c r="Q42" s="297">
        <v>173.25966572885929</v>
      </c>
      <c r="R42" s="297">
        <v>155.12510192103531</v>
      </c>
      <c r="S42" s="297">
        <v>173.48647691277591</v>
      </c>
      <c r="T42" s="297">
        <v>178.68743869472539</v>
      </c>
      <c r="U42" s="297">
        <v>187.87283170271201</v>
      </c>
      <c r="V42" s="297">
        <v>156.1648994486992</v>
      </c>
      <c r="W42" s="297">
        <v>165.08574846805391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0.29985942571128826</v>
      </c>
      <c r="C44" s="263">
        <f t="shared" si="1"/>
        <v>0.29662632546204987</v>
      </c>
      <c r="D44" s="263">
        <f t="shared" si="1"/>
        <v>0.33204375682620374</v>
      </c>
      <c r="E44" s="263">
        <f t="shared" si="1"/>
        <v>0.51420752934230707</v>
      </c>
      <c r="F44" s="263">
        <f t="shared" si="1"/>
        <v>5.9733616031543288</v>
      </c>
      <c r="G44" s="263">
        <f t="shared" si="1"/>
        <v>17.821400510130864</v>
      </c>
      <c r="H44" s="263">
        <f t="shared" si="1"/>
        <v>18.737712264219809</v>
      </c>
      <c r="I44" s="263">
        <f t="shared" si="1"/>
        <v>18.250285931388056</v>
      </c>
      <c r="J44" s="263">
        <f t="shared" si="1"/>
        <v>18.372029916705912</v>
      </c>
      <c r="K44" s="263">
        <f t="shared" si="1"/>
        <v>20.691593300407106</v>
      </c>
      <c r="L44" s="263">
        <f t="shared" si="1"/>
        <v>20.40699293993567</v>
      </c>
      <c r="M44" s="263">
        <f t="shared" si="1"/>
        <v>21.668383665869552</v>
      </c>
      <c r="N44" s="263">
        <f t="shared" si="1"/>
        <v>24.71685692784537</v>
      </c>
      <c r="O44" s="263">
        <f t="shared" si="1"/>
        <v>18.622966356142701</v>
      </c>
      <c r="P44" s="263">
        <f t="shared" si="1"/>
        <v>21.035058226770062</v>
      </c>
      <c r="Q44" s="263">
        <f t="shared" si="1"/>
        <v>20.338891405784921</v>
      </c>
      <c r="R44" s="263">
        <f t="shared" si="1"/>
        <v>17.389039431657942</v>
      </c>
      <c r="S44" s="263">
        <f t="shared" si="1"/>
        <v>18.554125703735039</v>
      </c>
      <c r="T44" s="263">
        <f t="shared" si="1"/>
        <v>19.642954917476736</v>
      </c>
      <c r="U44" s="263">
        <f t="shared" si="1"/>
        <v>21.260509583564943</v>
      </c>
      <c r="V44" s="263">
        <f t="shared" si="1"/>
        <v>17.526928496092545</v>
      </c>
      <c r="W44" s="263">
        <f t="shared" si="1"/>
        <v>18.486751367144464</v>
      </c>
      <c r="DA44" s="70"/>
    </row>
    <row r="45" spans="1:105" ht="12" customHeight="1" x14ac:dyDescent="0.25">
      <c r="A45" s="60" t="s">
        <v>1024</v>
      </c>
      <c r="B45" s="264">
        <v>0.28562952965644922</v>
      </c>
      <c r="C45" s="264">
        <v>0.27819136770496988</v>
      </c>
      <c r="D45" s="264">
        <v>0.31983972941167332</v>
      </c>
      <c r="E45" s="264">
        <v>0.49574633517210143</v>
      </c>
      <c r="F45" s="264">
        <v>5.5102066737777893</v>
      </c>
      <c r="G45" s="264">
        <v>15.539253643612581</v>
      </c>
      <c r="H45" s="264">
        <v>16.248859567880579</v>
      </c>
      <c r="I45" s="264">
        <v>16.107189376406598</v>
      </c>
      <c r="J45" s="264">
        <v>16.126912423237901</v>
      </c>
      <c r="K45" s="264">
        <v>18.17451353296623</v>
      </c>
      <c r="L45" s="264">
        <v>18.01551101344565</v>
      </c>
      <c r="M45" s="264">
        <v>19.378656250613201</v>
      </c>
      <c r="N45" s="264">
        <v>21.835610857411829</v>
      </c>
      <c r="O45" s="264">
        <v>16.702886923442499</v>
      </c>
      <c r="P45" s="264">
        <v>18.955812402995871</v>
      </c>
      <c r="Q45" s="264">
        <v>18.029232936094029</v>
      </c>
      <c r="R45" s="264">
        <v>15.490634822819979</v>
      </c>
      <c r="S45" s="264">
        <v>17.0837938347182</v>
      </c>
      <c r="T45" s="264">
        <v>17.954017311828618</v>
      </c>
      <c r="U45" s="264">
        <v>19.25327039395335</v>
      </c>
      <c r="V45" s="264">
        <v>15.301801880739969</v>
      </c>
      <c r="W45" s="264">
        <v>16.52364810107871</v>
      </c>
      <c r="DA45" s="72" t="s">
        <v>1299</v>
      </c>
    </row>
    <row r="46" spans="1:105" ht="12" customHeight="1" x14ac:dyDescent="0.25">
      <c r="A46" s="60" t="s">
        <v>1026</v>
      </c>
      <c r="B46" s="264">
        <v>1.4229896054839019E-2</v>
      </c>
      <c r="C46" s="264">
        <v>1.8434957757080001E-2</v>
      </c>
      <c r="D46" s="264">
        <v>1.220402741453042E-2</v>
      </c>
      <c r="E46" s="264">
        <v>1.8461194170205589E-2</v>
      </c>
      <c r="F46" s="264">
        <v>0.46315492937653929</v>
      </c>
      <c r="G46" s="264">
        <v>2.2821468665182838</v>
      </c>
      <c r="H46" s="264">
        <v>2.4888526963392299</v>
      </c>
      <c r="I46" s="264">
        <v>2.1430965549814589</v>
      </c>
      <c r="J46" s="264">
        <v>2.24511749346801</v>
      </c>
      <c r="K46" s="264">
        <v>2.5170797674408778</v>
      </c>
      <c r="L46" s="264">
        <v>2.3914819264900178</v>
      </c>
      <c r="M46" s="264">
        <v>2.289727415256352</v>
      </c>
      <c r="N46" s="264">
        <v>2.881246070433539</v>
      </c>
      <c r="O46" s="264">
        <v>1.9200794327002031</v>
      </c>
      <c r="P46" s="264">
        <v>2.0792458237741909</v>
      </c>
      <c r="Q46" s="264">
        <v>2.3096584696908931</v>
      </c>
      <c r="R46" s="264">
        <v>1.898404608837964</v>
      </c>
      <c r="S46" s="264">
        <v>1.470331869016837</v>
      </c>
      <c r="T46" s="264">
        <v>1.688937605648116</v>
      </c>
      <c r="U46" s="264">
        <v>2.007239189611592</v>
      </c>
      <c r="V46" s="264">
        <v>2.2251266153525768</v>
      </c>
      <c r="W46" s="264">
        <v>1.9631032660657539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1.8928319179894341E-2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1.460210314852846E-3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2.4746849666740071E-2</v>
      </c>
      <c r="J49" s="231">
        <v>2.5637429133293831E-2</v>
      </c>
      <c r="K49" s="231">
        <v>2.5869701615536651E-2</v>
      </c>
      <c r="L49" s="231">
        <v>0</v>
      </c>
      <c r="M49" s="231">
        <v>0</v>
      </c>
      <c r="N49" s="231">
        <v>2.548966170058399E-2</v>
      </c>
      <c r="O49" s="231">
        <v>2.205386108866153E-2</v>
      </c>
      <c r="P49" s="231">
        <v>2.1847102184338149E-2</v>
      </c>
      <c r="Q49" s="231">
        <v>2.438696678461558E-2</v>
      </c>
      <c r="R49" s="231">
        <v>2.2945082470804439E-2</v>
      </c>
      <c r="S49" s="231">
        <v>1.5890532554901832E-2</v>
      </c>
      <c r="T49" s="231">
        <v>1.7280500286849881E-2</v>
      </c>
      <c r="U49" s="231">
        <v>2.5105476624798239E-2</v>
      </c>
      <c r="V49" s="231">
        <v>3.051933609826419E-2</v>
      </c>
      <c r="W49" s="231">
        <v>3.3757040030307238E-2</v>
      </c>
      <c r="DA49" s="73" t="s">
        <v>1303</v>
      </c>
    </row>
    <row r="50" spans="1:105" ht="12" customHeight="1" x14ac:dyDescent="0.25">
      <c r="A50" s="64" t="s">
        <v>160</v>
      </c>
      <c r="B50" s="231">
        <v>2.2440405259928028E-3</v>
      </c>
      <c r="C50" s="231">
        <v>2.9282582428311228E-3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1.9663967015602808E-3</v>
      </c>
      <c r="U50" s="231">
        <v>2.145106776194347E-3</v>
      </c>
      <c r="V50" s="231">
        <v>5.2631352586664099E-3</v>
      </c>
      <c r="W50" s="231">
        <v>4.6385741438084577E-3</v>
      </c>
      <c r="DA50" s="73" t="s">
        <v>1304</v>
      </c>
    </row>
    <row r="51" spans="1:105" ht="12" customHeight="1" x14ac:dyDescent="0.25">
      <c r="A51" s="64" t="s">
        <v>70</v>
      </c>
      <c r="B51" s="231">
        <v>4.5091717072998031E-3</v>
      </c>
      <c r="C51" s="231">
        <v>5.880057791660267E-3</v>
      </c>
      <c r="D51" s="231">
        <v>2.286898301759409E-3</v>
      </c>
      <c r="E51" s="231">
        <v>2.6269591952155389E-3</v>
      </c>
      <c r="F51" s="231">
        <v>0</v>
      </c>
      <c r="G51" s="231">
        <v>0</v>
      </c>
      <c r="H51" s="231">
        <v>2.9157121872162059E-2</v>
      </c>
      <c r="I51" s="231">
        <v>0</v>
      </c>
      <c r="J51" s="231">
        <v>0</v>
      </c>
      <c r="K51" s="231">
        <v>0</v>
      </c>
      <c r="L51" s="231">
        <v>2.6730267277883479E-2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7.476683821546413E-3</v>
      </c>
      <c r="C53" s="231">
        <v>9.626641722588614E-3</v>
      </c>
      <c r="D53" s="231">
        <v>9.9171291127710115E-3</v>
      </c>
      <c r="E53" s="231">
        <v>1.583423497499005E-2</v>
      </c>
      <c r="F53" s="231">
        <v>0.46315492937653929</v>
      </c>
      <c r="G53" s="231">
        <v>2.2821468665182838</v>
      </c>
      <c r="H53" s="231">
        <v>2.4596955744670681</v>
      </c>
      <c r="I53" s="231">
        <v>2.1183497053147189</v>
      </c>
      <c r="J53" s="231">
        <v>2.219480064334717</v>
      </c>
      <c r="K53" s="231">
        <v>2.4912100658253409</v>
      </c>
      <c r="L53" s="231">
        <v>2.3458233400322399</v>
      </c>
      <c r="M53" s="231">
        <v>2.289727415256352</v>
      </c>
      <c r="N53" s="231">
        <v>2.855756408732955</v>
      </c>
      <c r="O53" s="231">
        <v>1.8980255716115411</v>
      </c>
      <c r="P53" s="231">
        <v>2.0573987215898528</v>
      </c>
      <c r="Q53" s="231">
        <v>2.2852715029062769</v>
      </c>
      <c r="R53" s="231">
        <v>1.8754595263671601</v>
      </c>
      <c r="S53" s="231">
        <v>1.4529811261470831</v>
      </c>
      <c r="T53" s="231">
        <v>1.6696907086597059</v>
      </c>
      <c r="U53" s="231">
        <v>1.9799886062106</v>
      </c>
      <c r="V53" s="231">
        <v>2.1893441439956458</v>
      </c>
      <c r="W53" s="231">
        <v>1.9247076518916391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1032.3552315828731</v>
      </c>
      <c r="C59" s="281">
        <v>1113.9689730414691</v>
      </c>
      <c r="D59" s="281">
        <v>1147.075080321378</v>
      </c>
      <c r="E59" s="281">
        <v>1136.516701548893</v>
      </c>
      <c r="F59" s="281">
        <v>1043.255760954193</v>
      </c>
      <c r="G59" s="281">
        <v>820.52654717328369</v>
      </c>
      <c r="H59" s="281">
        <v>958.90140334325326</v>
      </c>
      <c r="I59" s="281">
        <v>1981.0089949953151</v>
      </c>
      <c r="J59" s="281">
        <v>1641.3677378424011</v>
      </c>
      <c r="K59" s="281">
        <v>902.32632885689077</v>
      </c>
      <c r="L59" s="281">
        <v>908.68633333656453</v>
      </c>
      <c r="M59" s="281">
        <v>1803.68695520243</v>
      </c>
      <c r="N59" s="281">
        <v>1852.1823534736061</v>
      </c>
      <c r="O59" s="281">
        <v>1500.344805441659</v>
      </c>
      <c r="P59" s="281">
        <v>1639.0012737402769</v>
      </c>
      <c r="Q59" s="281">
        <v>1796.515082078012</v>
      </c>
      <c r="R59" s="281">
        <v>1623.852516675503</v>
      </c>
      <c r="S59" s="281">
        <v>1869.7771323521099</v>
      </c>
      <c r="T59" s="281">
        <v>1588.1942690115879</v>
      </c>
      <c r="U59" s="281">
        <v>1749.4935403101881</v>
      </c>
      <c r="V59" s="281">
        <v>1629.425217587763</v>
      </c>
      <c r="W59" s="281">
        <v>1412.637565824125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0.42685556289131421</v>
      </c>
      <c r="C61" s="225">
        <f t="shared" si="2"/>
        <v>0.24648327793889069</v>
      </c>
      <c r="D61" s="225">
        <f t="shared" si="2"/>
        <v>0.28041134331152451</v>
      </c>
      <c r="E61" s="225">
        <f t="shared" si="2"/>
        <v>0.44657311037066899</v>
      </c>
      <c r="F61" s="225">
        <f t="shared" si="2"/>
        <v>1.713582402208119</v>
      </c>
      <c r="G61" s="225">
        <f t="shared" si="2"/>
        <v>4.2223481096614934</v>
      </c>
      <c r="H61" s="225">
        <f t="shared" si="2"/>
        <v>3.7354692554191939</v>
      </c>
      <c r="I61" s="225">
        <f t="shared" si="2"/>
        <v>1.9718237206050739</v>
      </c>
      <c r="J61" s="225">
        <f t="shared" si="2"/>
        <v>3.3935942682382425</v>
      </c>
      <c r="K61" s="225">
        <f t="shared" si="2"/>
        <v>12.068855113118762</v>
      </c>
      <c r="L61" s="225">
        <f t="shared" si="2"/>
        <v>3.454770296709607</v>
      </c>
      <c r="M61" s="225">
        <f t="shared" si="2"/>
        <v>2.9358892229523272</v>
      </c>
      <c r="N61" s="225">
        <f t="shared" si="2"/>
        <v>5.279441103541938</v>
      </c>
      <c r="O61" s="225">
        <f t="shared" si="2"/>
        <v>12.808308919855559</v>
      </c>
      <c r="P61" s="225">
        <f t="shared" si="2"/>
        <v>10.321813972754013</v>
      </c>
      <c r="Q61" s="225">
        <f t="shared" si="2"/>
        <v>4.0980770856873248</v>
      </c>
      <c r="R61" s="225">
        <f t="shared" si="2"/>
        <v>4.5621899618368467</v>
      </c>
      <c r="S61" s="225">
        <f t="shared" si="2"/>
        <v>5.5975527487326167</v>
      </c>
      <c r="T61" s="225">
        <f t="shared" si="2"/>
        <v>4.5897700733070561</v>
      </c>
      <c r="U61" s="225">
        <f t="shared" si="2"/>
        <v>4.8712813619489159</v>
      </c>
      <c r="V61" s="225">
        <f t="shared" si="2"/>
        <v>3.1723488694021307</v>
      </c>
      <c r="W61" s="225">
        <f t="shared" si="2"/>
        <v>3.6066806517112502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9.785640724715907E-3</v>
      </c>
      <c r="C66" s="262">
        <v>5.5107982723119316E-3</v>
      </c>
      <c r="D66" s="262">
        <v>6.5983873948440939E-3</v>
      </c>
      <c r="E66" s="262">
        <v>1.229527947972779E-2</v>
      </c>
      <c r="F66" s="262">
        <v>0.1111545046664701</v>
      </c>
      <c r="G66" s="262">
        <v>0.28296636834449918</v>
      </c>
      <c r="H66" s="262">
        <v>0.24446744816533941</v>
      </c>
      <c r="I66" s="262">
        <v>0.13243340413237251</v>
      </c>
      <c r="J66" s="262">
        <v>0.22665780998403451</v>
      </c>
      <c r="K66" s="262">
        <v>0.83322975731581539</v>
      </c>
      <c r="L66" s="262">
        <v>0.23866642366334781</v>
      </c>
      <c r="M66" s="262">
        <v>0.20951527826488131</v>
      </c>
      <c r="N66" s="262">
        <v>0.3681405017712307</v>
      </c>
      <c r="O66" s="262">
        <v>0.91370632139638608</v>
      </c>
      <c r="P66" s="262">
        <v>0.75296688193258743</v>
      </c>
      <c r="Q66" s="262">
        <v>0.28577151099507658</v>
      </c>
      <c r="R66" s="262">
        <v>0.31508569900022743</v>
      </c>
      <c r="S66" s="262">
        <v>0.42115317578400718</v>
      </c>
      <c r="T66" s="262">
        <v>0.33687142829815159</v>
      </c>
      <c r="U66" s="262">
        <v>0.35129016898073911</v>
      </c>
      <c r="V66" s="262">
        <v>0.20133131436297361</v>
      </c>
      <c r="W66" s="262">
        <v>0.24167568978463791</v>
      </c>
      <c r="DA66" s="68" t="s">
        <v>1318</v>
      </c>
    </row>
    <row r="67" spans="1:105" ht="12" customHeight="1" x14ac:dyDescent="0.25">
      <c r="A67" s="37" t="s">
        <v>160</v>
      </c>
      <c r="B67" s="228">
        <v>2.2590265471962539E-3</v>
      </c>
      <c r="C67" s="228">
        <v>1.2853181235950549E-3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3.9626719099921401E-4</v>
      </c>
      <c r="U67" s="228">
        <v>3.8017360632827359E-4</v>
      </c>
      <c r="V67" s="228">
        <v>4.828353342824331E-4</v>
      </c>
      <c r="W67" s="228">
        <v>5.810416972829521E-4</v>
      </c>
      <c r="DA67" s="69" t="s">
        <v>1319</v>
      </c>
    </row>
    <row r="68" spans="1:105" ht="12" customHeight="1" x14ac:dyDescent="0.25">
      <c r="A68" s="37" t="s">
        <v>162</v>
      </c>
      <c r="B68" s="228">
        <v>7.5266141775196544E-3</v>
      </c>
      <c r="C68" s="228">
        <v>4.2254801487168767E-3</v>
      </c>
      <c r="D68" s="228">
        <v>6.5983873948440939E-3</v>
      </c>
      <c r="E68" s="228">
        <v>1.229527947972779E-2</v>
      </c>
      <c r="F68" s="228">
        <v>0.1111545046664701</v>
      </c>
      <c r="G68" s="228">
        <v>0.28296636834449918</v>
      </c>
      <c r="H68" s="228">
        <v>0.24446744816533941</v>
      </c>
      <c r="I68" s="228">
        <v>0.13243340413237251</v>
      </c>
      <c r="J68" s="228">
        <v>0.22665780998403451</v>
      </c>
      <c r="K68" s="228">
        <v>0.83322975731581539</v>
      </c>
      <c r="L68" s="228">
        <v>0.23866642366334781</v>
      </c>
      <c r="M68" s="228">
        <v>0.20951527826488131</v>
      </c>
      <c r="N68" s="228">
        <v>0.3681405017712307</v>
      </c>
      <c r="O68" s="228">
        <v>0.91370632139638608</v>
      </c>
      <c r="P68" s="228">
        <v>0.75296688193258743</v>
      </c>
      <c r="Q68" s="228">
        <v>0.28577151099507658</v>
      </c>
      <c r="R68" s="228">
        <v>0.31508569900022743</v>
      </c>
      <c r="S68" s="228">
        <v>0.42115317578400718</v>
      </c>
      <c r="T68" s="228">
        <v>0.33647516110715242</v>
      </c>
      <c r="U68" s="228">
        <v>0.35090999537441081</v>
      </c>
      <c r="V68" s="228">
        <v>0.2008484790286911</v>
      </c>
      <c r="W68" s="228">
        <v>0.2410946480873549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1.3320194336485991E-2</v>
      </c>
      <c r="C72" s="263">
        <f t="shared" si="3"/>
        <v>9.9443856794239425E-3</v>
      </c>
      <c r="D72" s="263">
        <f t="shared" si="3"/>
        <v>8.7714813132058998E-3</v>
      </c>
      <c r="E72" s="263">
        <f t="shared" si="3"/>
        <v>1.5951555910900139E-2</v>
      </c>
      <c r="F72" s="263">
        <f t="shared" si="3"/>
        <v>0.3254991340765262</v>
      </c>
      <c r="G72" s="263">
        <f t="shared" si="3"/>
        <v>1.44781350333709</v>
      </c>
      <c r="H72" s="263">
        <f t="shared" si="3"/>
        <v>1.304552961800147</v>
      </c>
      <c r="I72" s="263">
        <f t="shared" si="3"/>
        <v>0.6138805641119347</v>
      </c>
      <c r="J72" s="263">
        <f t="shared" si="3"/>
        <v>1.099316894077405</v>
      </c>
      <c r="K72" s="263">
        <f t="shared" si="3"/>
        <v>4.0203449986283299</v>
      </c>
      <c r="L72" s="263">
        <f t="shared" si="3"/>
        <v>1.103763963163372</v>
      </c>
      <c r="M72" s="263">
        <f t="shared" si="3"/>
        <v>0.8624624400019697</v>
      </c>
      <c r="N72" s="263">
        <f t="shared" si="3"/>
        <v>1.6923608577978659</v>
      </c>
      <c r="O72" s="263">
        <f t="shared" si="3"/>
        <v>3.6593053603445962</v>
      </c>
      <c r="P72" s="263">
        <f t="shared" si="3"/>
        <v>2.877422785688426</v>
      </c>
      <c r="Q72" s="263">
        <f t="shared" si="3"/>
        <v>1.275421736721952</v>
      </c>
      <c r="R72" s="263">
        <f t="shared" si="3"/>
        <v>1.34527980672758</v>
      </c>
      <c r="S72" s="263">
        <f t="shared" si="3"/>
        <v>1.262802684245419</v>
      </c>
      <c r="T72" s="263">
        <f t="shared" si="3"/>
        <v>1.1231200879635961</v>
      </c>
      <c r="U72" s="263">
        <f t="shared" si="3"/>
        <v>1.299452950192471</v>
      </c>
      <c r="V72" s="263">
        <f t="shared" si="3"/>
        <v>1.039447236939804</v>
      </c>
      <c r="W72" s="263">
        <f t="shared" si="3"/>
        <v>1.040306273493083</v>
      </c>
      <c r="DA72" s="70"/>
    </row>
    <row r="73" spans="1:105" ht="12" customHeight="1" x14ac:dyDescent="0.25">
      <c r="A73" s="60" t="s">
        <v>1054</v>
      </c>
      <c r="B73" s="264">
        <v>1.3320194336485991E-2</v>
      </c>
      <c r="C73" s="264">
        <v>9.9443856794239425E-3</v>
      </c>
      <c r="D73" s="264">
        <v>8.7714813132058998E-3</v>
      </c>
      <c r="E73" s="264">
        <v>1.5951555910900139E-2</v>
      </c>
      <c r="F73" s="264">
        <v>0.3254991340765262</v>
      </c>
      <c r="G73" s="264">
        <v>1.44781350333709</v>
      </c>
      <c r="H73" s="264">
        <v>1.304552961800147</v>
      </c>
      <c r="I73" s="264">
        <v>0.6138805641119347</v>
      </c>
      <c r="J73" s="264">
        <v>1.099316894077405</v>
      </c>
      <c r="K73" s="264">
        <v>4.0203449986283299</v>
      </c>
      <c r="L73" s="264">
        <v>1.103763963163372</v>
      </c>
      <c r="M73" s="264">
        <v>0.8624624400019697</v>
      </c>
      <c r="N73" s="264">
        <v>1.6923608577978659</v>
      </c>
      <c r="O73" s="264">
        <v>3.6593053603445962</v>
      </c>
      <c r="P73" s="264">
        <v>2.877422785688426</v>
      </c>
      <c r="Q73" s="264">
        <v>1.275421736721952</v>
      </c>
      <c r="R73" s="264">
        <v>1.34527980672758</v>
      </c>
      <c r="S73" s="264">
        <v>1.262802684245419</v>
      </c>
      <c r="T73" s="264">
        <v>1.1231200879635961</v>
      </c>
      <c r="U73" s="264">
        <v>1.299452950192471</v>
      </c>
      <c r="V73" s="264">
        <v>1.039447236939804</v>
      </c>
      <c r="W73" s="264">
        <v>1.040306273493083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8.7361716442846977E-3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1.2541097312894511E-3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7.0886260341840113E-3</v>
      </c>
      <c r="J76" s="231">
        <v>1.255331137409969E-2</v>
      </c>
      <c r="K76" s="231">
        <v>4.131975746313845E-2</v>
      </c>
      <c r="L76" s="231">
        <v>0</v>
      </c>
      <c r="M76" s="231">
        <v>0</v>
      </c>
      <c r="N76" s="231">
        <v>1.497189225982591E-2</v>
      </c>
      <c r="O76" s="231">
        <v>4.2030454950784772E-2</v>
      </c>
      <c r="P76" s="231">
        <v>3.0233726530887111E-2</v>
      </c>
      <c r="Q76" s="231">
        <v>1.3466782183591699E-2</v>
      </c>
      <c r="R76" s="231">
        <v>1.6259735131261908E-2</v>
      </c>
      <c r="S76" s="231">
        <v>1.3647672057762799E-2</v>
      </c>
      <c r="T76" s="231">
        <v>1.1491293069274809E-2</v>
      </c>
      <c r="U76" s="231">
        <v>1.62528640507437E-2</v>
      </c>
      <c r="V76" s="231">
        <v>1.4256824470885811E-2</v>
      </c>
      <c r="W76" s="231">
        <v>1.7888850334636181E-2</v>
      </c>
      <c r="DA76" s="73" t="s">
        <v>1327</v>
      </c>
    </row>
    <row r="77" spans="1:105" ht="12" customHeight="1" x14ac:dyDescent="0.25">
      <c r="A77" s="64" t="s">
        <v>160</v>
      </c>
      <c r="B77" s="231">
        <v>2.1005814652461639E-3</v>
      </c>
      <c r="C77" s="231">
        <v>1.5795929515749179E-3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1.3076265393357821E-3</v>
      </c>
      <c r="U77" s="231">
        <v>1.388706110975737E-3</v>
      </c>
      <c r="V77" s="231">
        <v>2.458624765222362E-3</v>
      </c>
      <c r="W77" s="231">
        <v>2.458117137942304E-3</v>
      </c>
      <c r="DA77" s="73" t="s">
        <v>1328</v>
      </c>
    </row>
    <row r="78" spans="1:105" ht="12" customHeight="1" x14ac:dyDescent="0.25">
      <c r="A78" s="64" t="s">
        <v>70</v>
      </c>
      <c r="B78" s="231">
        <v>4.2209052832394133E-3</v>
      </c>
      <c r="C78" s="231">
        <v>3.1718848108081279E-3</v>
      </c>
      <c r="D78" s="231">
        <v>1.643677536745094E-3</v>
      </c>
      <c r="E78" s="231">
        <v>2.2698470148676871E-3</v>
      </c>
      <c r="F78" s="231">
        <v>0</v>
      </c>
      <c r="G78" s="231">
        <v>0</v>
      </c>
      <c r="H78" s="231">
        <v>1.528294934925005E-2</v>
      </c>
      <c r="I78" s="231">
        <v>0</v>
      </c>
      <c r="J78" s="231">
        <v>0</v>
      </c>
      <c r="K78" s="231">
        <v>0</v>
      </c>
      <c r="L78" s="231">
        <v>1.233708079506826E-2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6.9987075880004086E-3</v>
      </c>
      <c r="C80" s="231">
        <v>5.1929079170408964E-3</v>
      </c>
      <c r="D80" s="231">
        <v>7.1278037764608048E-3</v>
      </c>
      <c r="E80" s="231">
        <v>1.368170889603245E-2</v>
      </c>
      <c r="F80" s="231">
        <v>0.3254991340765262</v>
      </c>
      <c r="G80" s="231">
        <v>1.44781350333709</v>
      </c>
      <c r="H80" s="231">
        <v>1.2892700124508969</v>
      </c>
      <c r="I80" s="231">
        <v>0.60679193807775067</v>
      </c>
      <c r="J80" s="231">
        <v>1.086763582703306</v>
      </c>
      <c r="K80" s="231">
        <v>3.9790252411651919</v>
      </c>
      <c r="L80" s="231">
        <v>1.0826907107240189</v>
      </c>
      <c r="M80" s="231">
        <v>0.8624624400019697</v>
      </c>
      <c r="N80" s="231">
        <v>1.6773889655380401</v>
      </c>
      <c r="O80" s="231">
        <v>3.6172749053938111</v>
      </c>
      <c r="P80" s="231">
        <v>2.8471890591575399</v>
      </c>
      <c r="Q80" s="231">
        <v>1.261954954538361</v>
      </c>
      <c r="R80" s="231">
        <v>1.3290200715963181</v>
      </c>
      <c r="S80" s="231">
        <v>1.247900902456367</v>
      </c>
      <c r="T80" s="231">
        <v>1.110321168354985</v>
      </c>
      <c r="U80" s="231">
        <v>1.2818113800307509</v>
      </c>
      <c r="V80" s="231">
        <v>1.0227317877036961</v>
      </c>
      <c r="W80" s="231">
        <v>1.0199593060205041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0.39522547024893873</v>
      </c>
      <c r="C85" s="263">
        <v>0.22618959316477871</v>
      </c>
      <c r="D85" s="263">
        <v>0.25777124516526201</v>
      </c>
      <c r="E85" s="263">
        <v>0.40478772127347651</v>
      </c>
      <c r="F85" s="263">
        <v>1.150558117401512</v>
      </c>
      <c r="G85" s="263">
        <v>2.1562848049246082</v>
      </c>
      <c r="H85" s="263">
        <v>1.8956039946069521</v>
      </c>
      <c r="I85" s="263">
        <v>1.069988698340415</v>
      </c>
      <c r="J85" s="263">
        <v>1.800380069715519</v>
      </c>
      <c r="K85" s="263">
        <v>6.2333247338566027</v>
      </c>
      <c r="L85" s="263">
        <v>1.832121696249835</v>
      </c>
      <c r="M85" s="263">
        <v>1.6202553042372829</v>
      </c>
      <c r="N85" s="263">
        <v>2.7869294028156379</v>
      </c>
      <c r="O85" s="263">
        <v>7.1749365408583472</v>
      </c>
      <c r="P85" s="263">
        <v>5.8206324080863991</v>
      </c>
      <c r="Q85" s="263">
        <v>2.202372673888064</v>
      </c>
      <c r="R85" s="263">
        <v>2.534336826455069</v>
      </c>
      <c r="S85" s="263">
        <v>3.434143814539472</v>
      </c>
      <c r="T85" s="263">
        <v>2.7375465687940439</v>
      </c>
      <c r="U85" s="263">
        <v>2.8082720468635669</v>
      </c>
      <c r="V85" s="263">
        <v>1.688687033260025</v>
      </c>
      <c r="W85" s="263">
        <v>2.0322791198007661</v>
      </c>
      <c r="DA85" s="70" t="s">
        <v>1336</v>
      </c>
    </row>
    <row r="86" spans="1:105" ht="12" customHeight="1" x14ac:dyDescent="0.25">
      <c r="A86" s="60" t="s">
        <v>1014</v>
      </c>
      <c r="B86" s="264">
        <v>0.39522547024893873</v>
      </c>
      <c r="C86" s="264">
        <v>0.22618959316477871</v>
      </c>
      <c r="D86" s="264">
        <v>0.25777124516526201</v>
      </c>
      <c r="E86" s="264">
        <v>0.40478772127347651</v>
      </c>
      <c r="F86" s="264">
        <v>1.150558117401512</v>
      </c>
      <c r="G86" s="264">
        <v>2.1562848049246082</v>
      </c>
      <c r="H86" s="264">
        <v>1.8956039946069521</v>
      </c>
      <c r="I86" s="264">
        <v>1.069988698340415</v>
      </c>
      <c r="J86" s="264">
        <v>1.800380069715519</v>
      </c>
      <c r="K86" s="264">
        <v>6.2333247338566027</v>
      </c>
      <c r="L86" s="264">
        <v>1.832121696249835</v>
      </c>
      <c r="M86" s="264">
        <v>1.6202553042372829</v>
      </c>
      <c r="N86" s="264">
        <v>2.7869294028156379</v>
      </c>
      <c r="O86" s="264">
        <v>7.1749365408583472</v>
      </c>
      <c r="P86" s="264">
        <v>5.8206324080863991</v>
      </c>
      <c r="Q86" s="264">
        <v>2.202372673888064</v>
      </c>
      <c r="R86" s="264">
        <v>2.534336826455069</v>
      </c>
      <c r="S86" s="264">
        <v>3.434143814539472</v>
      </c>
      <c r="T86" s="264">
        <v>2.7375465687940439</v>
      </c>
      <c r="U86" s="264">
        <v>2.8082720468635669</v>
      </c>
      <c r="V86" s="264">
        <v>1.688687033260025</v>
      </c>
      <c r="W86" s="264">
        <v>2.0322791198007661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1.4501043833488089E-2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3.4105036599878041E-3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1.2355415999056671E-2</v>
      </c>
      <c r="J88" s="297">
        <v>2.0558886822011169E-2</v>
      </c>
      <c r="K88" s="297">
        <v>6.4064020943429362E-2</v>
      </c>
      <c r="L88" s="297">
        <v>0</v>
      </c>
      <c r="M88" s="297">
        <v>0</v>
      </c>
      <c r="N88" s="297">
        <v>2.4655265785921639E-2</v>
      </c>
      <c r="O88" s="297">
        <v>8.241068108808712E-2</v>
      </c>
      <c r="P88" s="297">
        <v>6.1158690109142162E-2</v>
      </c>
      <c r="Q88" s="297">
        <v>2.3254169371907728E-2</v>
      </c>
      <c r="R88" s="297">
        <v>3.06312822994056E-2</v>
      </c>
      <c r="S88" s="297">
        <v>3.7114324482161731E-2</v>
      </c>
      <c r="T88" s="297">
        <v>2.8009426819031031E-2</v>
      </c>
      <c r="U88" s="297">
        <v>3.5124368133849643E-2</v>
      </c>
      <c r="V88" s="297">
        <v>2.3161651466146821E-2</v>
      </c>
      <c r="W88" s="297">
        <v>3.4946570965347347E-2</v>
      </c>
      <c r="DA88" s="122" t="s">
        <v>1339</v>
      </c>
    </row>
    <row r="89" spans="1:105" ht="12" customHeight="1" x14ac:dyDescent="0.25">
      <c r="A89" s="59" t="s">
        <v>160</v>
      </c>
      <c r="B89" s="297">
        <v>6.2326665544516137E-2</v>
      </c>
      <c r="C89" s="297">
        <v>3.5928562970154211E-2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3.1872714096969549E-3</v>
      </c>
      <c r="U89" s="297">
        <v>3.001158720047649E-3</v>
      </c>
      <c r="V89" s="297">
        <v>3.9942842821981718E-3</v>
      </c>
      <c r="W89" s="297">
        <v>4.8020282687430893E-3</v>
      </c>
      <c r="DA89" s="122" t="s">
        <v>1340</v>
      </c>
    </row>
    <row r="90" spans="1:105" ht="12" customHeight="1" x14ac:dyDescent="0.25">
      <c r="A90" s="59" t="s">
        <v>70</v>
      </c>
      <c r="B90" s="297">
        <v>0.1252391093780858</v>
      </c>
      <c r="C90" s="297">
        <v>7.2145968393674736E-2</v>
      </c>
      <c r="D90" s="297">
        <v>4.8303449573456093E-2</v>
      </c>
      <c r="E90" s="297">
        <v>5.7599785620902851E-2</v>
      </c>
      <c r="F90" s="297">
        <v>0</v>
      </c>
      <c r="G90" s="297">
        <v>0</v>
      </c>
      <c r="H90" s="297">
        <v>2.2207162671140569E-2</v>
      </c>
      <c r="I90" s="297">
        <v>0</v>
      </c>
      <c r="J90" s="297">
        <v>0</v>
      </c>
      <c r="K90" s="297">
        <v>0</v>
      </c>
      <c r="L90" s="297">
        <v>2.0478140388142191E-2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0.2076596953263368</v>
      </c>
      <c r="C91" s="297">
        <v>0.1181150618009498</v>
      </c>
      <c r="D91" s="297">
        <v>0.20946779559180589</v>
      </c>
      <c r="E91" s="297">
        <v>0.34718793565257361</v>
      </c>
      <c r="F91" s="297">
        <v>1.150558117401512</v>
      </c>
      <c r="G91" s="297">
        <v>2.1562848049246082</v>
      </c>
      <c r="H91" s="297">
        <v>1.873396831935811</v>
      </c>
      <c r="I91" s="297">
        <v>1.057633282341359</v>
      </c>
      <c r="J91" s="297">
        <v>1.779821182893508</v>
      </c>
      <c r="K91" s="297">
        <v>6.1692607129131734</v>
      </c>
      <c r="L91" s="297">
        <v>1.7971425120282041</v>
      </c>
      <c r="M91" s="297">
        <v>1.6202553042372829</v>
      </c>
      <c r="N91" s="297">
        <v>2.762274137029717</v>
      </c>
      <c r="O91" s="297">
        <v>7.0925258597702614</v>
      </c>
      <c r="P91" s="297">
        <v>5.759473717977257</v>
      </c>
      <c r="Q91" s="297">
        <v>2.1791185045161559</v>
      </c>
      <c r="R91" s="297">
        <v>2.5037055441556642</v>
      </c>
      <c r="S91" s="297">
        <v>3.393618986397323</v>
      </c>
      <c r="T91" s="297">
        <v>2.7063498705653162</v>
      </c>
      <c r="U91" s="297">
        <v>2.77014652000967</v>
      </c>
      <c r="V91" s="297">
        <v>1.6615310975116799</v>
      </c>
      <c r="W91" s="297">
        <v>1.9925305205666759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8.5242575811735957E-3</v>
      </c>
      <c r="C93" s="263">
        <f t="shared" si="4"/>
        <v>4.8385008223760977E-3</v>
      </c>
      <c r="D93" s="263">
        <f t="shared" si="4"/>
        <v>7.2702294382124633E-3</v>
      </c>
      <c r="E93" s="263">
        <f t="shared" si="4"/>
        <v>1.3538553706564555E-2</v>
      </c>
      <c r="F93" s="263">
        <f t="shared" si="4"/>
        <v>0.12637064606361062</v>
      </c>
      <c r="G93" s="263">
        <f t="shared" si="4"/>
        <v>0.33528343305529612</v>
      </c>
      <c r="H93" s="263">
        <f t="shared" si="4"/>
        <v>0.29084485084675532</v>
      </c>
      <c r="I93" s="263">
        <f t="shared" si="4"/>
        <v>0.15552105402035174</v>
      </c>
      <c r="J93" s="263">
        <f t="shared" si="4"/>
        <v>0.26723949446128414</v>
      </c>
      <c r="K93" s="263">
        <f t="shared" si="4"/>
        <v>0.981955623318013</v>
      </c>
      <c r="L93" s="263">
        <f t="shared" si="4"/>
        <v>0.28021821363305244</v>
      </c>
      <c r="M93" s="263">
        <f t="shared" si="4"/>
        <v>0.24365620044819331</v>
      </c>
      <c r="N93" s="263">
        <f t="shared" si="4"/>
        <v>0.43201034115720405</v>
      </c>
      <c r="O93" s="263">
        <f t="shared" si="4"/>
        <v>1.0603606972562296</v>
      </c>
      <c r="P93" s="263">
        <f t="shared" si="4"/>
        <v>0.87079189704659909</v>
      </c>
      <c r="Q93" s="263">
        <f t="shared" si="4"/>
        <v>0.3345111640822323</v>
      </c>
      <c r="R93" s="263">
        <f t="shared" si="4"/>
        <v>0.36748762965397008</v>
      </c>
      <c r="S93" s="263">
        <f t="shared" si="4"/>
        <v>0.47945307416371824</v>
      </c>
      <c r="T93" s="263">
        <f t="shared" si="4"/>
        <v>0.39223198825126487</v>
      </c>
      <c r="U93" s="263">
        <f t="shared" si="4"/>
        <v>0.41226619591213898</v>
      </c>
      <c r="V93" s="263">
        <f t="shared" si="4"/>
        <v>0.24288328483932811</v>
      </c>
      <c r="W93" s="263">
        <f t="shared" si="4"/>
        <v>0.29241956863276275</v>
      </c>
      <c r="DA93" s="70"/>
    </row>
    <row r="94" spans="1:105" ht="12" customHeight="1" x14ac:dyDescent="0.25">
      <c r="A94" s="60" t="s">
        <v>1024</v>
      </c>
      <c r="B94" s="264">
        <v>8.2320927156221708E-3</v>
      </c>
      <c r="C94" s="264">
        <v>4.6203808737007171E-3</v>
      </c>
      <c r="D94" s="264">
        <v>7.0778359495123786E-3</v>
      </c>
      <c r="E94" s="264">
        <v>1.3188672610965339E-2</v>
      </c>
      <c r="F94" s="264">
        <v>0.1192311548263032</v>
      </c>
      <c r="G94" s="264">
        <v>0.30352712178381869</v>
      </c>
      <c r="H94" s="264">
        <v>0.26223081331390619</v>
      </c>
      <c r="I94" s="264">
        <v>0.14205621049422401</v>
      </c>
      <c r="J94" s="264">
        <v>0.24312710056949449</v>
      </c>
      <c r="K94" s="264">
        <v>0.8937734597307162</v>
      </c>
      <c r="L94" s="264">
        <v>0.25600827782041857</v>
      </c>
      <c r="M94" s="264">
        <v>0.2247389672261437</v>
      </c>
      <c r="N94" s="264">
        <v>0.39489013329892669</v>
      </c>
      <c r="O94" s="264">
        <v>0.98009756958637195</v>
      </c>
      <c r="P94" s="264">
        <v>0.80767856550814576</v>
      </c>
      <c r="Q94" s="264">
        <v>0.30653609023439532</v>
      </c>
      <c r="R94" s="264">
        <v>0.33798029035149407</v>
      </c>
      <c r="S94" s="264">
        <v>0.4517547863504584</v>
      </c>
      <c r="T94" s="264">
        <v>0.36759749559981941</v>
      </c>
      <c r="U94" s="264">
        <v>0.38376402192782583</v>
      </c>
      <c r="V94" s="264">
        <v>0.22008407076206299</v>
      </c>
      <c r="W94" s="264">
        <v>0.26960151246560371</v>
      </c>
      <c r="DA94" s="72" t="s">
        <v>1344</v>
      </c>
    </row>
    <row r="95" spans="1:105" ht="12" customHeight="1" x14ac:dyDescent="0.25">
      <c r="A95" s="60" t="s">
        <v>1026</v>
      </c>
      <c r="B95" s="264">
        <v>2.9216486555142559E-4</v>
      </c>
      <c r="C95" s="264">
        <v>2.1811994867538059E-4</v>
      </c>
      <c r="D95" s="264">
        <v>1.9239348870008429E-4</v>
      </c>
      <c r="E95" s="264">
        <v>3.498810955992159E-4</v>
      </c>
      <c r="F95" s="264">
        <v>7.1394912373074293E-3</v>
      </c>
      <c r="G95" s="264">
        <v>3.1756311271477412E-2</v>
      </c>
      <c r="H95" s="264">
        <v>2.861403753284911E-2</v>
      </c>
      <c r="I95" s="264">
        <v>1.3464843526127739E-2</v>
      </c>
      <c r="J95" s="264">
        <v>2.4112393891789659E-2</v>
      </c>
      <c r="K95" s="264">
        <v>8.818216358729683E-2</v>
      </c>
      <c r="L95" s="264">
        <v>2.4209935812633889E-2</v>
      </c>
      <c r="M95" s="264">
        <v>1.891723322204962E-2</v>
      </c>
      <c r="N95" s="264">
        <v>3.7120207858277361E-2</v>
      </c>
      <c r="O95" s="264">
        <v>8.0263127669857687E-2</v>
      </c>
      <c r="P95" s="264">
        <v>6.3113331538453291E-2</v>
      </c>
      <c r="Q95" s="264">
        <v>2.797507384783696E-2</v>
      </c>
      <c r="R95" s="264">
        <v>2.9507339302476E-2</v>
      </c>
      <c r="S95" s="264">
        <v>2.7698287813259819E-2</v>
      </c>
      <c r="T95" s="264">
        <v>2.4634492651445451E-2</v>
      </c>
      <c r="U95" s="264">
        <v>2.8502173984313171E-2</v>
      </c>
      <c r="V95" s="264">
        <v>2.279921407726513E-2</v>
      </c>
      <c r="W95" s="264">
        <v>2.281805616715904E-2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1.9161900715631501E-4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2.7507616763914191E-5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1.554817760089882E-4</v>
      </c>
      <c r="J98" s="231">
        <v>2.7534407060359601E-4</v>
      </c>
      <c r="K98" s="231">
        <v>9.0630670085404565E-4</v>
      </c>
      <c r="L98" s="231">
        <v>0</v>
      </c>
      <c r="M98" s="231">
        <v>0</v>
      </c>
      <c r="N98" s="231">
        <v>3.2839317345098482E-4</v>
      </c>
      <c r="O98" s="231">
        <v>9.2189512476743916E-4</v>
      </c>
      <c r="P98" s="231">
        <v>6.6314592894637194E-4</v>
      </c>
      <c r="Q98" s="231">
        <v>2.9538012034120009E-4</v>
      </c>
      <c r="R98" s="231">
        <v>3.5664069220931258E-4</v>
      </c>
      <c r="S98" s="231">
        <v>2.993477550792347E-4</v>
      </c>
      <c r="T98" s="231">
        <v>2.520497831927586E-4</v>
      </c>
      <c r="U98" s="231">
        <v>3.5648998207212673E-4</v>
      </c>
      <c r="V98" s="231">
        <v>3.1270889143990429E-4</v>
      </c>
      <c r="W98" s="231">
        <v>3.9237367119880628E-4</v>
      </c>
      <c r="DA98" s="73" t="s">
        <v>1348</v>
      </c>
    </row>
    <row r="99" spans="1:105" ht="12" customHeight="1" x14ac:dyDescent="0.25">
      <c r="A99" s="64" t="s">
        <v>160</v>
      </c>
      <c r="B99" s="231">
        <v>4.6074110172131861E-5</v>
      </c>
      <c r="C99" s="231">
        <v>3.4646758948459512E-5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2.8681453318593379E-5</v>
      </c>
      <c r="U99" s="231">
        <v>3.0459850956702009E-5</v>
      </c>
      <c r="V99" s="231">
        <v>5.3927424467449518E-5</v>
      </c>
      <c r="W99" s="231">
        <v>5.391629018124602E-5</v>
      </c>
      <c r="DA99" s="73" t="s">
        <v>1349</v>
      </c>
    </row>
    <row r="100" spans="1:105" ht="12" customHeight="1" x14ac:dyDescent="0.25">
      <c r="A100" s="64" t="s">
        <v>70</v>
      </c>
      <c r="B100" s="231">
        <v>9.2581248698829177E-5</v>
      </c>
      <c r="C100" s="231">
        <v>6.9572055473392052E-5</v>
      </c>
      <c r="D100" s="231">
        <v>3.6052388906791082E-5</v>
      </c>
      <c r="E100" s="231">
        <v>4.9786777217251462E-5</v>
      </c>
      <c r="F100" s="231">
        <v>0</v>
      </c>
      <c r="G100" s="231">
        <v>0</v>
      </c>
      <c r="H100" s="231">
        <v>3.3521589318124341E-4</v>
      </c>
      <c r="I100" s="231">
        <v>0</v>
      </c>
      <c r="J100" s="231">
        <v>0</v>
      </c>
      <c r="K100" s="231">
        <v>0</v>
      </c>
      <c r="L100" s="231">
        <v>2.7060127358014891E-4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1.5350950668046459E-4</v>
      </c>
      <c r="C102" s="231">
        <v>1.1390113425352899E-4</v>
      </c>
      <c r="D102" s="231">
        <v>1.563410997932932E-4</v>
      </c>
      <c r="E102" s="231">
        <v>3.0009431838196439E-4</v>
      </c>
      <c r="F102" s="231">
        <v>7.1394912373074293E-3</v>
      </c>
      <c r="G102" s="231">
        <v>3.1756311271477412E-2</v>
      </c>
      <c r="H102" s="231">
        <v>2.827882163966787E-2</v>
      </c>
      <c r="I102" s="231">
        <v>1.3309361750118759E-2</v>
      </c>
      <c r="J102" s="231">
        <v>2.383704982118607E-2</v>
      </c>
      <c r="K102" s="231">
        <v>8.7275856886442779E-2</v>
      </c>
      <c r="L102" s="231">
        <v>2.3747715531897421E-2</v>
      </c>
      <c r="M102" s="231">
        <v>1.891723322204962E-2</v>
      </c>
      <c r="N102" s="231">
        <v>3.6791814684826382E-2</v>
      </c>
      <c r="O102" s="231">
        <v>7.9341232545090248E-2</v>
      </c>
      <c r="P102" s="231">
        <v>6.2450185609506922E-2</v>
      </c>
      <c r="Q102" s="231">
        <v>2.767969372749576E-2</v>
      </c>
      <c r="R102" s="231">
        <v>2.915069861026668E-2</v>
      </c>
      <c r="S102" s="231">
        <v>2.7371432441416672E-2</v>
      </c>
      <c r="T102" s="231">
        <v>2.4353761414934099E-2</v>
      </c>
      <c r="U102" s="231">
        <v>2.811522415128434E-2</v>
      </c>
      <c r="V102" s="231">
        <v>2.2432577761357781E-2</v>
      </c>
      <c r="W102" s="231">
        <v>2.2371766205778989E-2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0</v>
      </c>
      <c r="T110" s="225">
        <v>0</v>
      </c>
      <c r="U110" s="225">
        <v>0</v>
      </c>
      <c r="V110" s="225">
        <v>0</v>
      </c>
      <c r="W110" s="225">
        <v>0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0</v>
      </c>
      <c r="T115" s="262">
        <v>0</v>
      </c>
      <c r="U115" s="262">
        <v>0</v>
      </c>
      <c r="V115" s="262">
        <v>0</v>
      </c>
      <c r="W115" s="262">
        <v>0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1365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0</v>
      </c>
      <c r="C121" s="263">
        <f t="shared" si="5"/>
        <v>0</v>
      </c>
      <c r="D121" s="263">
        <f t="shared" si="5"/>
        <v>0</v>
      </c>
      <c r="E121" s="263">
        <f t="shared" si="5"/>
        <v>0</v>
      </c>
      <c r="F121" s="263">
        <f t="shared" si="5"/>
        <v>0</v>
      </c>
      <c r="G121" s="263">
        <f t="shared" si="5"/>
        <v>0</v>
      </c>
      <c r="H121" s="263">
        <f t="shared" si="5"/>
        <v>0</v>
      </c>
      <c r="I121" s="263">
        <f t="shared" si="5"/>
        <v>0</v>
      </c>
      <c r="J121" s="263">
        <f t="shared" si="5"/>
        <v>0</v>
      </c>
      <c r="K121" s="263">
        <f t="shared" si="5"/>
        <v>0</v>
      </c>
      <c r="L121" s="263">
        <f t="shared" si="5"/>
        <v>0</v>
      </c>
      <c r="M121" s="263">
        <f t="shared" si="5"/>
        <v>0</v>
      </c>
      <c r="N121" s="263">
        <f t="shared" si="5"/>
        <v>0</v>
      </c>
      <c r="O121" s="263">
        <f t="shared" si="5"/>
        <v>0</v>
      </c>
      <c r="P121" s="263">
        <f t="shared" si="5"/>
        <v>0</v>
      </c>
      <c r="Q121" s="263">
        <f t="shared" si="5"/>
        <v>0</v>
      </c>
      <c r="R121" s="263">
        <f t="shared" si="5"/>
        <v>0</v>
      </c>
      <c r="S121" s="263">
        <f t="shared" si="5"/>
        <v>0</v>
      </c>
      <c r="T121" s="263">
        <f t="shared" si="5"/>
        <v>0</v>
      </c>
      <c r="U121" s="263">
        <f t="shared" si="5"/>
        <v>0</v>
      </c>
      <c r="V121" s="263">
        <f t="shared" si="5"/>
        <v>0</v>
      </c>
      <c r="W121" s="263">
        <f t="shared" si="5"/>
        <v>0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0</v>
      </c>
      <c r="U122" s="264">
        <v>0</v>
      </c>
      <c r="V122" s="264">
        <v>0</v>
      </c>
      <c r="W122" s="264">
        <v>0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1374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</v>
      </c>
      <c r="T134" s="263">
        <v>0</v>
      </c>
      <c r="U134" s="263">
        <v>0</v>
      </c>
      <c r="V134" s="263">
        <v>0</v>
      </c>
      <c r="W134" s="263">
        <v>0</v>
      </c>
      <c r="DA134" s="70" t="s">
        <v>1382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1386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</v>
      </c>
      <c r="C142" s="263">
        <f t="shared" si="6"/>
        <v>0</v>
      </c>
      <c r="D142" s="263">
        <f t="shared" si="6"/>
        <v>0</v>
      </c>
      <c r="E142" s="263">
        <f t="shared" si="6"/>
        <v>0</v>
      </c>
      <c r="F142" s="263">
        <f t="shared" si="6"/>
        <v>0</v>
      </c>
      <c r="G142" s="263">
        <f t="shared" si="6"/>
        <v>0</v>
      </c>
      <c r="H142" s="263">
        <f t="shared" si="6"/>
        <v>0</v>
      </c>
      <c r="I142" s="263">
        <f t="shared" si="6"/>
        <v>0</v>
      </c>
      <c r="J142" s="263">
        <f t="shared" si="6"/>
        <v>0</v>
      </c>
      <c r="K142" s="263">
        <f t="shared" si="6"/>
        <v>0</v>
      </c>
      <c r="L142" s="263">
        <f t="shared" si="6"/>
        <v>0</v>
      </c>
      <c r="M142" s="263">
        <f t="shared" si="6"/>
        <v>0</v>
      </c>
      <c r="N142" s="263">
        <f t="shared" si="6"/>
        <v>0</v>
      </c>
      <c r="O142" s="263">
        <f t="shared" si="6"/>
        <v>0</v>
      </c>
      <c r="P142" s="263">
        <f t="shared" si="6"/>
        <v>0</v>
      </c>
      <c r="Q142" s="263">
        <f t="shared" si="6"/>
        <v>0</v>
      </c>
      <c r="R142" s="263">
        <f t="shared" si="6"/>
        <v>0</v>
      </c>
      <c r="S142" s="263">
        <f t="shared" si="6"/>
        <v>0</v>
      </c>
      <c r="T142" s="263">
        <f t="shared" si="6"/>
        <v>0</v>
      </c>
      <c r="U142" s="263">
        <f t="shared" si="6"/>
        <v>0</v>
      </c>
      <c r="V142" s="263">
        <f t="shared" si="6"/>
        <v>0</v>
      </c>
      <c r="W142" s="263">
        <f t="shared" si="6"/>
        <v>0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1390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0</v>
      </c>
      <c r="U144" s="264">
        <v>0</v>
      </c>
      <c r="V144" s="264">
        <v>0</v>
      </c>
      <c r="W144" s="264">
        <v>0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1395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0.99999999999999989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0.99999999999999989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0.99999999999999978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0.99999999999999989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3.6101808609023494E-4</v>
      </c>
      <c r="C165" s="270">
        <f t="shared" si="12"/>
        <v>3.2739423586259947E-4</v>
      </c>
      <c r="D165" s="270">
        <f t="shared" si="12"/>
        <v>2.865808233115797E-4</v>
      </c>
      <c r="E165" s="270">
        <f t="shared" si="12"/>
        <v>4.4615815702590513E-4</v>
      </c>
      <c r="F165" s="270">
        <f t="shared" si="12"/>
        <v>5.0172921946517093E-3</v>
      </c>
      <c r="G165" s="270">
        <f t="shared" si="12"/>
        <v>1.4798275966533997E-2</v>
      </c>
      <c r="H165" s="270">
        <f t="shared" si="12"/>
        <v>1.3524562217096168E-2</v>
      </c>
      <c r="I165" s="270">
        <f t="shared" si="12"/>
        <v>7.4138402609943074E-3</v>
      </c>
      <c r="J165" s="270">
        <f t="shared" si="12"/>
        <v>8.7242496420137199E-3</v>
      </c>
      <c r="K165" s="270">
        <f t="shared" si="12"/>
        <v>1.5612294478488791E-2</v>
      </c>
      <c r="L165" s="270">
        <f t="shared" si="12"/>
        <v>1.5427141962831797E-2</v>
      </c>
      <c r="M165" s="270">
        <f t="shared" si="12"/>
        <v>9.5059808495015358E-3</v>
      </c>
      <c r="N165" s="270">
        <f t="shared" si="12"/>
        <v>1.0242710131109681E-2</v>
      </c>
      <c r="O165" s="270">
        <f t="shared" si="12"/>
        <v>9.7944802470344011E-3</v>
      </c>
      <c r="P165" s="270">
        <f t="shared" si="12"/>
        <v>1.015016699854215E-2</v>
      </c>
      <c r="Q165" s="270">
        <f t="shared" si="12"/>
        <v>8.9401884846205659E-3</v>
      </c>
      <c r="R165" s="270">
        <f t="shared" si="12"/>
        <v>8.5460855965533988E-3</v>
      </c>
      <c r="S165" s="270">
        <f t="shared" si="12"/>
        <v>8.3236177186986841E-3</v>
      </c>
      <c r="T165" s="270">
        <f t="shared" si="12"/>
        <v>9.8188977195324129E-3</v>
      </c>
      <c r="U165" s="270">
        <f t="shared" si="12"/>
        <v>9.5650476763961111E-3</v>
      </c>
      <c r="V165" s="270">
        <f t="shared" si="12"/>
        <v>8.1970507727272979E-3</v>
      </c>
      <c r="W165" s="270">
        <f t="shared" si="12"/>
        <v>9.7780371872883635E-3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5.4151433876868606E-4</v>
      </c>
      <c r="C167" s="271">
        <f t="shared" si="14"/>
        <v>6.5101977678538457E-4</v>
      </c>
      <c r="D167" s="271">
        <f t="shared" si="14"/>
        <v>4.1979954730318855E-4</v>
      </c>
      <c r="E167" s="271">
        <f t="shared" si="14"/>
        <v>6.3784211331324682E-4</v>
      </c>
      <c r="F167" s="271">
        <f t="shared" si="14"/>
        <v>1.6190187220845156E-2</v>
      </c>
      <c r="G167" s="271">
        <f t="shared" si="14"/>
        <v>8.3435069282133345E-2</v>
      </c>
      <c r="H167" s="271">
        <f t="shared" si="14"/>
        <v>7.9528647929733659E-2</v>
      </c>
      <c r="I167" s="271">
        <f t="shared" si="14"/>
        <v>3.786947396679792E-2</v>
      </c>
      <c r="J167" s="271">
        <f t="shared" si="14"/>
        <v>4.6627271802567885E-2</v>
      </c>
      <c r="K167" s="271">
        <f t="shared" si="14"/>
        <v>8.3008963806190245E-2</v>
      </c>
      <c r="L167" s="271">
        <f t="shared" si="14"/>
        <v>7.8619462125479447E-2</v>
      </c>
      <c r="M167" s="271">
        <f t="shared" si="14"/>
        <v>4.3120236561346038E-2</v>
      </c>
      <c r="N167" s="271">
        <f t="shared" si="14"/>
        <v>5.1886450438056536E-2</v>
      </c>
      <c r="O167" s="271">
        <f t="shared" si="14"/>
        <v>4.3224813093198033E-2</v>
      </c>
      <c r="P167" s="271">
        <f t="shared" si="14"/>
        <v>4.2742576553103491E-2</v>
      </c>
      <c r="Q167" s="271">
        <f t="shared" si="14"/>
        <v>4.3968461071466389E-2</v>
      </c>
      <c r="R167" s="271">
        <f t="shared" si="14"/>
        <v>4.0207852367702121E-2</v>
      </c>
      <c r="S167" s="271">
        <f t="shared" si="14"/>
        <v>2.7502188189936123E-2</v>
      </c>
      <c r="T167" s="271">
        <f t="shared" si="14"/>
        <v>3.6073182610663647E-2</v>
      </c>
      <c r="U167" s="271">
        <f t="shared" si="14"/>
        <v>3.8988938333271467E-2</v>
      </c>
      <c r="V167" s="271">
        <f t="shared" si="14"/>
        <v>4.6634621098814409E-2</v>
      </c>
      <c r="W167" s="271">
        <f t="shared" si="14"/>
        <v>4.6380950261992376E-2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1.761911932940816E-2</v>
      </c>
      <c r="C168" s="271">
        <f t="shared" si="15"/>
        <v>1.6237857063365165E-2</v>
      </c>
      <c r="D168" s="271">
        <f t="shared" si="15"/>
        <v>1.3528304350686958E-2</v>
      </c>
      <c r="E168" s="271">
        <f t="shared" si="15"/>
        <v>1.7749141109177764E-2</v>
      </c>
      <c r="F168" s="271">
        <f t="shared" si="15"/>
        <v>6.2755308152292702E-2</v>
      </c>
      <c r="G168" s="271">
        <f t="shared" si="15"/>
        <v>0.13626427280264006</v>
      </c>
      <c r="H168" s="271">
        <f t="shared" si="15"/>
        <v>0.12672122760386773</v>
      </c>
      <c r="I168" s="271">
        <f t="shared" si="15"/>
        <v>7.2380978815737559E-2</v>
      </c>
      <c r="J168" s="271">
        <f t="shared" si="15"/>
        <v>8.3737727767907666E-2</v>
      </c>
      <c r="K168" s="271">
        <f t="shared" si="15"/>
        <v>0.14113063472619669</v>
      </c>
      <c r="L168" s="271">
        <f t="shared" si="15"/>
        <v>0.14310277240722799</v>
      </c>
      <c r="M168" s="271">
        <f t="shared" si="15"/>
        <v>8.8830942131959967E-2</v>
      </c>
      <c r="N168" s="271">
        <f t="shared" si="15"/>
        <v>9.3697246698853973E-2</v>
      </c>
      <c r="O168" s="271">
        <f t="shared" si="15"/>
        <v>9.2937804503477092E-2</v>
      </c>
      <c r="P168" s="271">
        <f t="shared" si="15"/>
        <v>9.4812820282122817E-2</v>
      </c>
      <c r="Q168" s="271">
        <f t="shared" si="15"/>
        <v>8.3256496824255663E-2</v>
      </c>
      <c r="R168" s="271">
        <f t="shared" si="15"/>
        <v>8.3062014542143389E-2</v>
      </c>
      <c r="S168" s="271">
        <f t="shared" si="15"/>
        <v>8.2014398479793915E-2</v>
      </c>
      <c r="T168" s="271">
        <f t="shared" si="15"/>
        <v>9.6418340713599074E-2</v>
      </c>
      <c r="U168" s="271">
        <f t="shared" si="15"/>
        <v>9.2397431668506808E-2</v>
      </c>
      <c r="V168" s="271">
        <f t="shared" si="15"/>
        <v>8.3079723854419932E-2</v>
      </c>
      <c r="W168" s="271">
        <f t="shared" si="15"/>
        <v>9.9357728064736292E-2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1.761911932940816E-2</v>
      </c>
      <c r="C169" s="320">
        <f t="shared" si="16"/>
        <v>1.6237857063365165E-2</v>
      </c>
      <c r="D169" s="320">
        <f t="shared" si="16"/>
        <v>1.3528304350686958E-2</v>
      </c>
      <c r="E169" s="320">
        <f t="shared" si="16"/>
        <v>1.7749141109177764E-2</v>
      </c>
      <c r="F169" s="320">
        <f t="shared" si="16"/>
        <v>6.2755308152292702E-2</v>
      </c>
      <c r="G169" s="320">
        <f t="shared" si="16"/>
        <v>0.13626427280264006</v>
      </c>
      <c r="H169" s="320">
        <f t="shared" si="16"/>
        <v>0.12672122760386773</v>
      </c>
      <c r="I169" s="320">
        <f t="shared" si="16"/>
        <v>7.2380978815737559E-2</v>
      </c>
      <c r="J169" s="320">
        <f t="shared" si="16"/>
        <v>8.3737727767907666E-2</v>
      </c>
      <c r="K169" s="320">
        <f t="shared" si="16"/>
        <v>0.14113063472619669</v>
      </c>
      <c r="L169" s="320">
        <f t="shared" si="16"/>
        <v>0.14310277240722799</v>
      </c>
      <c r="M169" s="320">
        <f t="shared" si="16"/>
        <v>8.8830942131959967E-2</v>
      </c>
      <c r="N169" s="320">
        <f t="shared" si="16"/>
        <v>9.3697246698853973E-2</v>
      </c>
      <c r="O169" s="320">
        <f t="shared" si="16"/>
        <v>9.2937804503477092E-2</v>
      </c>
      <c r="P169" s="320">
        <f t="shared" si="16"/>
        <v>9.4812820282122817E-2</v>
      </c>
      <c r="Q169" s="320">
        <f t="shared" si="16"/>
        <v>8.3256496824255663E-2</v>
      </c>
      <c r="R169" s="320">
        <f t="shared" si="16"/>
        <v>8.3062014542143389E-2</v>
      </c>
      <c r="S169" s="320">
        <f t="shared" si="16"/>
        <v>8.2014398479793915E-2</v>
      </c>
      <c r="T169" s="320">
        <f t="shared" si="16"/>
        <v>9.6418340713599074E-2</v>
      </c>
      <c r="U169" s="320">
        <f t="shared" si="16"/>
        <v>9.2397431668506808E-2</v>
      </c>
      <c r="V169" s="320">
        <f t="shared" si="16"/>
        <v>8.3079723854419932E-2</v>
      </c>
      <c r="W169" s="320">
        <f t="shared" si="16"/>
        <v>9.9357728064736292E-2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2.8499886982165926E-4</v>
      </c>
      <c r="C171" s="271">
        <f t="shared" si="18"/>
        <v>2.616248104583324E-4</v>
      </c>
      <c r="D171" s="271">
        <f t="shared" si="18"/>
        <v>2.8526685233636138E-4</v>
      </c>
      <c r="E171" s="271">
        <f t="shared" si="18"/>
        <v>4.4372002749933748E-4</v>
      </c>
      <c r="F171" s="271">
        <f t="shared" si="18"/>
        <v>5.2150873380890353E-3</v>
      </c>
      <c r="G171" s="271">
        <f t="shared" si="18"/>
        <v>1.6272866866155408E-2</v>
      </c>
      <c r="H171" s="271">
        <f t="shared" si="18"/>
        <v>1.4954027363698908E-2</v>
      </c>
      <c r="I171" s="271">
        <f t="shared" si="18"/>
        <v>8.0544225019002769E-3</v>
      </c>
      <c r="J171" s="271">
        <f t="shared" si="18"/>
        <v>9.5296132419823501E-3</v>
      </c>
      <c r="K171" s="271">
        <f t="shared" si="18"/>
        <v>1.7042729355088909E-2</v>
      </c>
      <c r="L171" s="271">
        <f t="shared" si="18"/>
        <v>1.6755568948568826E-2</v>
      </c>
      <c r="M171" s="271">
        <f t="shared" si="18"/>
        <v>1.0191569424584303E-2</v>
      </c>
      <c r="N171" s="271">
        <f t="shared" si="18"/>
        <v>1.1116909101026608E-2</v>
      </c>
      <c r="O171" s="271">
        <f t="shared" si="18"/>
        <v>1.0470802955045348E-2</v>
      </c>
      <c r="P171" s="271">
        <f t="shared" si="18"/>
        <v>1.079980163438057E-2</v>
      </c>
      <c r="Q171" s="271">
        <f t="shared" si="18"/>
        <v>9.6702561332505533E-3</v>
      </c>
      <c r="R171" s="271">
        <f t="shared" si="18"/>
        <v>9.1984550230440956E-3</v>
      </c>
      <c r="S171" s="271">
        <f t="shared" si="18"/>
        <v>8.6678138005351225E-3</v>
      </c>
      <c r="T171" s="271">
        <f t="shared" si="18"/>
        <v>1.0478397615062073E-2</v>
      </c>
      <c r="U171" s="271">
        <f t="shared" si="18"/>
        <v>1.031414307271916E-2</v>
      </c>
      <c r="V171" s="271">
        <f t="shared" si="18"/>
        <v>9.1743803002020986E-3</v>
      </c>
      <c r="W171" s="271">
        <f t="shared" si="18"/>
        <v>1.0908732614257849E-2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2.71474184767358E-4</v>
      </c>
      <c r="C172" s="320">
        <f t="shared" si="19"/>
        <v>2.4536515339151389E-4</v>
      </c>
      <c r="D172" s="320">
        <f t="shared" si="19"/>
        <v>2.7478207611395536E-4</v>
      </c>
      <c r="E172" s="320">
        <f t="shared" si="19"/>
        <v>4.2778949144641029E-4</v>
      </c>
      <c r="F172" s="320">
        <f t="shared" si="19"/>
        <v>4.8107265161207776E-3</v>
      </c>
      <c r="G172" s="320">
        <f t="shared" si="19"/>
        <v>1.418901985835405E-2</v>
      </c>
      <c r="H172" s="320">
        <f t="shared" si="19"/>
        <v>1.2967745858227069E-2</v>
      </c>
      <c r="I172" s="320">
        <f t="shared" si="19"/>
        <v>7.1086069031155849E-3</v>
      </c>
      <c r="J172" s="320">
        <f t="shared" si="19"/>
        <v>8.365065748180146E-3</v>
      </c>
      <c r="K172" s="320">
        <f t="shared" si="19"/>
        <v>1.4969524618321683E-2</v>
      </c>
      <c r="L172" s="320">
        <f t="shared" si="19"/>
        <v>1.4791994970447675E-2</v>
      </c>
      <c r="M172" s="320">
        <f t="shared" si="19"/>
        <v>9.1146124961948485E-3</v>
      </c>
      <c r="N172" s="320">
        <f t="shared" si="19"/>
        <v>9.8210100813330894E-3</v>
      </c>
      <c r="O172" s="320">
        <f t="shared" si="19"/>
        <v>9.3912341573920352E-3</v>
      </c>
      <c r="P172" s="320">
        <f t="shared" si="19"/>
        <v>9.7322770188652315E-3</v>
      </c>
      <c r="Q172" s="320">
        <f t="shared" si="19"/>
        <v>8.5721142268588516E-3</v>
      </c>
      <c r="R172" s="320">
        <f t="shared" si="19"/>
        <v>8.1942368499491429E-3</v>
      </c>
      <c r="S172" s="320">
        <f t="shared" si="19"/>
        <v>7.9809281412951821E-3</v>
      </c>
      <c r="T172" s="320">
        <f t="shared" si="19"/>
        <v>9.5774456018155232E-3</v>
      </c>
      <c r="U172" s="320">
        <f t="shared" si="19"/>
        <v>9.3403680979731712E-3</v>
      </c>
      <c r="V172" s="320">
        <f t="shared" si="19"/>
        <v>8.0096492527800024E-3</v>
      </c>
      <c r="W172" s="320">
        <f t="shared" si="19"/>
        <v>9.7503371667079178E-3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1.3524685054301222E-5</v>
      </c>
      <c r="C173" s="320">
        <f t="shared" si="20"/>
        <v>1.6259657066818487E-5</v>
      </c>
      <c r="D173" s="320">
        <f t="shared" si="20"/>
        <v>1.0484776222406043E-5</v>
      </c>
      <c r="E173" s="320">
        <f t="shared" si="20"/>
        <v>1.593053605292718E-5</v>
      </c>
      <c r="F173" s="320">
        <f t="shared" si="20"/>
        <v>4.0436082196825728E-4</v>
      </c>
      <c r="G173" s="320">
        <f t="shared" si="20"/>
        <v>2.0838470078013561E-3</v>
      </c>
      <c r="H173" s="320">
        <f t="shared" si="20"/>
        <v>1.9862815054718383E-3</v>
      </c>
      <c r="I173" s="320">
        <f t="shared" si="20"/>
        <v>9.4581559878469145E-4</v>
      </c>
      <c r="J173" s="320">
        <f t="shared" si="20"/>
        <v>1.1645474938022033E-3</v>
      </c>
      <c r="K173" s="320">
        <f t="shared" si="20"/>
        <v>2.0732047367672262E-3</v>
      </c>
      <c r="L173" s="320">
        <f t="shared" si="20"/>
        <v>1.9635739781211498E-3</v>
      </c>
      <c r="M173" s="320">
        <f t="shared" si="20"/>
        <v>1.0769569283894536E-3</v>
      </c>
      <c r="N173" s="320">
        <f t="shared" si="20"/>
        <v>1.2958990196935184E-3</v>
      </c>
      <c r="O173" s="320">
        <f t="shared" si="20"/>
        <v>1.0795687976533133E-3</v>
      </c>
      <c r="P173" s="320">
        <f t="shared" si="20"/>
        <v>1.067524615515339E-3</v>
      </c>
      <c r="Q173" s="320">
        <f t="shared" si="20"/>
        <v>1.0981419063917015E-3</v>
      </c>
      <c r="R173" s="320">
        <f t="shared" si="20"/>
        <v>1.0042181730949525E-3</v>
      </c>
      <c r="S173" s="320">
        <f t="shared" si="20"/>
        <v>6.8688565923993904E-4</v>
      </c>
      <c r="T173" s="320">
        <f t="shared" si="20"/>
        <v>9.0095201324654915E-4</v>
      </c>
      <c r="U173" s="320">
        <f t="shared" si="20"/>
        <v>9.7377497474598971E-4</v>
      </c>
      <c r="V173" s="320">
        <f t="shared" si="20"/>
        <v>1.164731047422096E-3</v>
      </c>
      <c r="W173" s="320">
        <f t="shared" si="20"/>
        <v>1.1583954475499301E-3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0.98119334937591118</v>
      </c>
      <c r="C176" s="312">
        <f t="shared" si="23"/>
        <v>0.98252210411352847</v>
      </c>
      <c r="D176" s="312">
        <f t="shared" si="23"/>
        <v>0.98548004842636194</v>
      </c>
      <c r="E176" s="312">
        <f t="shared" si="23"/>
        <v>0.98072313859298377</v>
      </c>
      <c r="F176" s="312">
        <f t="shared" si="23"/>
        <v>0.9108221250941213</v>
      </c>
      <c r="G176" s="312">
        <f t="shared" si="23"/>
        <v>0.74922951508253721</v>
      </c>
      <c r="H176" s="312">
        <f t="shared" si="23"/>
        <v>0.76527153488560362</v>
      </c>
      <c r="I176" s="312">
        <f t="shared" si="23"/>
        <v>0.87428128445456998</v>
      </c>
      <c r="J176" s="312">
        <f t="shared" si="23"/>
        <v>0.85138113754552835</v>
      </c>
      <c r="K176" s="312">
        <f t="shared" si="23"/>
        <v>0.74320537763403538</v>
      </c>
      <c r="L176" s="312">
        <f t="shared" si="23"/>
        <v>0.74609505455589176</v>
      </c>
      <c r="M176" s="312">
        <f t="shared" si="23"/>
        <v>0.84835127103260821</v>
      </c>
      <c r="N176" s="312">
        <f t="shared" si="23"/>
        <v>0.8330566836309532</v>
      </c>
      <c r="O176" s="312">
        <f t="shared" si="23"/>
        <v>0.8435720992012451</v>
      </c>
      <c r="P176" s="312">
        <f t="shared" si="23"/>
        <v>0.84149463453185103</v>
      </c>
      <c r="Q176" s="312">
        <f t="shared" si="23"/>
        <v>0.85416459748640683</v>
      </c>
      <c r="R176" s="312">
        <f t="shared" si="23"/>
        <v>0.85898559247055706</v>
      </c>
      <c r="S176" s="312">
        <f t="shared" si="23"/>
        <v>0.87349198181103604</v>
      </c>
      <c r="T176" s="312">
        <f t="shared" si="23"/>
        <v>0.84721118134114282</v>
      </c>
      <c r="U176" s="312">
        <f t="shared" si="23"/>
        <v>0.84873443924910652</v>
      </c>
      <c r="V176" s="312">
        <f t="shared" si="23"/>
        <v>0.85291422397383621</v>
      </c>
      <c r="W176" s="312">
        <f t="shared" si="23"/>
        <v>0.83357455187172513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0.99999999999999989</v>
      </c>
      <c r="D178" s="234">
        <f t="shared" si="24"/>
        <v>0.99999999999999978</v>
      </c>
      <c r="E178" s="234">
        <f t="shared" si="24"/>
        <v>1.0000000000000002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</v>
      </c>
      <c r="M178" s="234">
        <f t="shared" si="24"/>
        <v>1</v>
      </c>
      <c r="N178" s="234">
        <f t="shared" si="24"/>
        <v>1.0000000000000002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0.99999999999999989</v>
      </c>
      <c r="U178" s="234">
        <f t="shared" si="24"/>
        <v>1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2.2924945989769196E-2</v>
      </c>
      <c r="C183" s="270">
        <f t="shared" si="29"/>
        <v>2.2357696304567139E-2</v>
      </c>
      <c r="D183" s="270">
        <f t="shared" si="29"/>
        <v>2.3531100122128723E-2</v>
      </c>
      <c r="E183" s="270">
        <f t="shared" si="29"/>
        <v>2.7532511909466161E-2</v>
      </c>
      <c r="F183" s="270">
        <f t="shared" si="29"/>
        <v>6.4866740299875061E-2</v>
      </c>
      <c r="G183" s="270">
        <f t="shared" si="29"/>
        <v>6.701635227493942E-2</v>
      </c>
      <c r="H183" s="270">
        <f t="shared" si="29"/>
        <v>6.5444909715340518E-2</v>
      </c>
      <c r="I183" s="270">
        <f t="shared" si="29"/>
        <v>6.7162902417937237E-2</v>
      </c>
      <c r="J183" s="270">
        <f t="shared" si="29"/>
        <v>6.6789896513380811E-2</v>
      </c>
      <c r="K183" s="270">
        <f t="shared" si="29"/>
        <v>6.9039668593759193E-2</v>
      </c>
      <c r="L183" s="270">
        <f t="shared" si="29"/>
        <v>6.9083152616733604E-2</v>
      </c>
      <c r="M183" s="270">
        <f t="shared" si="29"/>
        <v>7.1363482186903818E-2</v>
      </c>
      <c r="N183" s="270">
        <f t="shared" si="29"/>
        <v>6.9730961014840748E-2</v>
      </c>
      <c r="O183" s="270">
        <f t="shared" si="29"/>
        <v>7.1336999061597434E-2</v>
      </c>
      <c r="P183" s="270">
        <f t="shared" si="29"/>
        <v>7.2949084717100821E-2</v>
      </c>
      <c r="Q183" s="270">
        <f t="shared" si="29"/>
        <v>6.9733073590329334E-2</v>
      </c>
      <c r="R183" s="270">
        <f t="shared" si="29"/>
        <v>6.9064572417183265E-2</v>
      </c>
      <c r="S183" s="270">
        <f t="shared" si="29"/>
        <v>7.5238804293423334E-2</v>
      </c>
      <c r="T183" s="270">
        <f t="shared" si="29"/>
        <v>7.3396144669056682E-2</v>
      </c>
      <c r="U183" s="270">
        <f t="shared" si="29"/>
        <v>7.2114530629409992E-2</v>
      </c>
      <c r="V183" s="270">
        <f t="shared" si="29"/>
        <v>6.3464430506004546E-2</v>
      </c>
      <c r="W183" s="270">
        <f t="shared" si="29"/>
        <v>6.7007787248912876E-2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3.120539005339746E-2</v>
      </c>
      <c r="C184" s="271">
        <f t="shared" si="30"/>
        <v>4.0345072341537919E-2</v>
      </c>
      <c r="D184" s="271">
        <f t="shared" si="30"/>
        <v>3.1280764927762481E-2</v>
      </c>
      <c r="E184" s="271">
        <f t="shared" si="30"/>
        <v>3.5719920300754049E-2</v>
      </c>
      <c r="F184" s="271">
        <f t="shared" si="30"/>
        <v>0.18995242578185248</v>
      </c>
      <c r="G184" s="271">
        <f t="shared" si="30"/>
        <v>0.34289297465176588</v>
      </c>
      <c r="H184" s="271">
        <f t="shared" si="30"/>
        <v>0.34923402458943548</v>
      </c>
      <c r="I184" s="271">
        <f t="shared" si="30"/>
        <v>0.31132629032556686</v>
      </c>
      <c r="J184" s="271">
        <f t="shared" si="30"/>
        <v>0.32393881153273713</v>
      </c>
      <c r="K184" s="271">
        <f t="shared" si="30"/>
        <v>0.33311734716727548</v>
      </c>
      <c r="L184" s="271">
        <f t="shared" si="30"/>
        <v>0.3194898266361208</v>
      </c>
      <c r="M184" s="271">
        <f t="shared" si="30"/>
        <v>0.29376532100031971</v>
      </c>
      <c r="N184" s="271">
        <f t="shared" si="30"/>
        <v>0.32055682118746881</v>
      </c>
      <c r="O184" s="271">
        <f t="shared" si="30"/>
        <v>0.28569777503351024</v>
      </c>
      <c r="P184" s="271">
        <f t="shared" si="30"/>
        <v>0.27877103707582968</v>
      </c>
      <c r="Q184" s="271">
        <f t="shared" si="30"/>
        <v>0.31122443771895025</v>
      </c>
      <c r="R184" s="271">
        <f t="shared" si="30"/>
        <v>0.29487588591903746</v>
      </c>
      <c r="S184" s="271">
        <f t="shared" si="30"/>
        <v>0.22559906818767175</v>
      </c>
      <c r="T184" s="271">
        <f t="shared" si="30"/>
        <v>0.24470073010745766</v>
      </c>
      <c r="U184" s="271">
        <f t="shared" si="30"/>
        <v>0.26675793361945782</v>
      </c>
      <c r="V184" s="271">
        <f t="shared" si="30"/>
        <v>0.32765855198507882</v>
      </c>
      <c r="W184" s="271">
        <f t="shared" si="30"/>
        <v>0.28843869861322274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3.120539005339746E-2</v>
      </c>
      <c r="C185" s="320">
        <f t="shared" si="31"/>
        <v>4.0345072341537919E-2</v>
      </c>
      <c r="D185" s="320">
        <f t="shared" si="31"/>
        <v>3.1280764927762481E-2</v>
      </c>
      <c r="E185" s="320">
        <f t="shared" si="31"/>
        <v>3.5719920300754049E-2</v>
      </c>
      <c r="F185" s="320">
        <f t="shared" si="31"/>
        <v>0.18995242578185248</v>
      </c>
      <c r="G185" s="320">
        <f t="shared" si="31"/>
        <v>0.34289297465176588</v>
      </c>
      <c r="H185" s="320">
        <f t="shared" si="31"/>
        <v>0.34923402458943548</v>
      </c>
      <c r="I185" s="320">
        <f t="shared" si="31"/>
        <v>0.31132629032556686</v>
      </c>
      <c r="J185" s="320">
        <f t="shared" si="31"/>
        <v>0.32393881153273713</v>
      </c>
      <c r="K185" s="320">
        <f t="shared" si="31"/>
        <v>0.33311734716727548</v>
      </c>
      <c r="L185" s="320">
        <f t="shared" si="31"/>
        <v>0.3194898266361208</v>
      </c>
      <c r="M185" s="320">
        <f t="shared" si="31"/>
        <v>0.29376532100031971</v>
      </c>
      <c r="N185" s="320">
        <f t="shared" si="31"/>
        <v>0.32055682118746881</v>
      </c>
      <c r="O185" s="320">
        <f t="shared" si="31"/>
        <v>0.28569777503351024</v>
      </c>
      <c r="P185" s="320">
        <f t="shared" si="31"/>
        <v>0.27877103707582968</v>
      </c>
      <c r="Q185" s="320">
        <f t="shared" si="31"/>
        <v>0.31122443771895025</v>
      </c>
      <c r="R185" s="320">
        <f t="shared" si="31"/>
        <v>0.29487588591903746</v>
      </c>
      <c r="S185" s="320">
        <f t="shared" si="31"/>
        <v>0.22559906818767175</v>
      </c>
      <c r="T185" s="320">
        <f t="shared" si="31"/>
        <v>0.24470073010745766</v>
      </c>
      <c r="U185" s="320">
        <f t="shared" si="31"/>
        <v>0.26675793361945782</v>
      </c>
      <c r="V185" s="320">
        <f t="shared" si="31"/>
        <v>0.32765855198507882</v>
      </c>
      <c r="W185" s="320">
        <f t="shared" si="31"/>
        <v>0.28843869861322274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0.9258997764299276</v>
      </c>
      <c r="C187" s="271">
        <f t="shared" si="33"/>
        <v>0.91766709310339789</v>
      </c>
      <c r="D187" s="271">
        <f t="shared" si="33"/>
        <v>0.91926111875898553</v>
      </c>
      <c r="E187" s="271">
        <f t="shared" si="33"/>
        <v>0.90643102299081701</v>
      </c>
      <c r="F187" s="271">
        <f t="shared" si="33"/>
        <v>0.67143436809277746</v>
      </c>
      <c r="G187" s="271">
        <f t="shared" si="33"/>
        <v>0.51068380647977363</v>
      </c>
      <c r="H187" s="271">
        <f t="shared" si="33"/>
        <v>0.50746074053666057</v>
      </c>
      <c r="I187" s="271">
        <f t="shared" si="33"/>
        <v>0.54263912496806677</v>
      </c>
      <c r="J187" s="271">
        <f t="shared" si="33"/>
        <v>0.53052307595102466</v>
      </c>
      <c r="K187" s="271">
        <f t="shared" si="33"/>
        <v>0.51648020259030392</v>
      </c>
      <c r="L187" s="271">
        <f t="shared" si="33"/>
        <v>0.53031650121421525</v>
      </c>
      <c r="M187" s="271">
        <f t="shared" si="33"/>
        <v>0.55187889637332976</v>
      </c>
      <c r="N187" s="271">
        <f t="shared" si="33"/>
        <v>0.52788341571722575</v>
      </c>
      <c r="O187" s="271">
        <f t="shared" si="33"/>
        <v>0.56017828627912736</v>
      </c>
      <c r="P187" s="271">
        <f t="shared" si="33"/>
        <v>0.5639156473320327</v>
      </c>
      <c r="Q187" s="271">
        <f t="shared" si="33"/>
        <v>0.53741611683682733</v>
      </c>
      <c r="R187" s="271">
        <f t="shared" si="33"/>
        <v>0.55550883405887042</v>
      </c>
      <c r="S187" s="271">
        <f t="shared" si="33"/>
        <v>0.61350807552765307</v>
      </c>
      <c r="T187" s="271">
        <f t="shared" si="33"/>
        <v>0.59644525217394295</v>
      </c>
      <c r="U187" s="271">
        <f t="shared" si="33"/>
        <v>0.57649555388030915</v>
      </c>
      <c r="V187" s="271">
        <f t="shared" si="33"/>
        <v>0.53231441521066991</v>
      </c>
      <c r="W187" s="271">
        <f t="shared" si="33"/>
        <v>0.56347631411073706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0.9258997764299276</v>
      </c>
      <c r="C188" s="320">
        <f t="shared" si="34"/>
        <v>0.91766709310339789</v>
      </c>
      <c r="D188" s="320">
        <f t="shared" si="34"/>
        <v>0.91926111875898553</v>
      </c>
      <c r="E188" s="320">
        <f t="shared" si="34"/>
        <v>0.90643102299081701</v>
      </c>
      <c r="F188" s="320">
        <f t="shared" si="34"/>
        <v>0.67143436809277746</v>
      </c>
      <c r="G188" s="320">
        <f t="shared" si="34"/>
        <v>0.51068380647977363</v>
      </c>
      <c r="H188" s="320">
        <f t="shared" si="34"/>
        <v>0.50746074053666057</v>
      </c>
      <c r="I188" s="320">
        <f t="shared" si="34"/>
        <v>0.54263912496806677</v>
      </c>
      <c r="J188" s="320">
        <f t="shared" si="34"/>
        <v>0.53052307595102466</v>
      </c>
      <c r="K188" s="320">
        <f t="shared" si="34"/>
        <v>0.51648020259030392</v>
      </c>
      <c r="L188" s="320">
        <f t="shared" si="34"/>
        <v>0.53031650121421525</v>
      </c>
      <c r="M188" s="320">
        <f t="shared" si="34"/>
        <v>0.55187889637332976</v>
      </c>
      <c r="N188" s="320">
        <f t="shared" si="34"/>
        <v>0.52788341571722575</v>
      </c>
      <c r="O188" s="320">
        <f t="shared" si="34"/>
        <v>0.56017828627912736</v>
      </c>
      <c r="P188" s="320">
        <f t="shared" si="34"/>
        <v>0.5639156473320327</v>
      </c>
      <c r="Q188" s="320">
        <f t="shared" si="34"/>
        <v>0.53741611683682733</v>
      </c>
      <c r="R188" s="320">
        <f t="shared" si="34"/>
        <v>0.55550883405887042</v>
      </c>
      <c r="S188" s="320">
        <f t="shared" si="34"/>
        <v>0.61350807552765307</v>
      </c>
      <c r="T188" s="320">
        <f t="shared" si="34"/>
        <v>0.59644525217394295</v>
      </c>
      <c r="U188" s="320">
        <f t="shared" si="34"/>
        <v>0.57649555388030915</v>
      </c>
      <c r="V188" s="320">
        <f t="shared" si="34"/>
        <v>0.53231441521066991</v>
      </c>
      <c r="W188" s="320">
        <f t="shared" si="34"/>
        <v>0.56347631411073706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1.9969887526905768E-2</v>
      </c>
      <c r="C190" s="271">
        <f t="shared" si="36"/>
        <v>1.9630138250496986E-2</v>
      </c>
      <c r="D190" s="271">
        <f t="shared" si="36"/>
        <v>2.5927016191123062E-2</v>
      </c>
      <c r="E190" s="271">
        <f t="shared" si="36"/>
        <v>3.031654479896282E-2</v>
      </c>
      <c r="F190" s="271">
        <f t="shared" si="36"/>
        <v>7.3746465825494975E-2</v>
      </c>
      <c r="G190" s="271">
        <f t="shared" si="36"/>
        <v>7.9406866593521086E-2</v>
      </c>
      <c r="H190" s="271">
        <f t="shared" si="36"/>
        <v>7.7860325158563448E-2</v>
      </c>
      <c r="I190" s="271">
        <f t="shared" si="36"/>
        <v>7.8871682288429182E-2</v>
      </c>
      <c r="J190" s="271">
        <f t="shared" si="36"/>
        <v>7.874821600285746E-2</v>
      </c>
      <c r="K190" s="271">
        <f t="shared" si="36"/>
        <v>8.1362781648661439E-2</v>
      </c>
      <c r="L190" s="271">
        <f t="shared" si="36"/>
        <v>8.1110519532930428E-2</v>
      </c>
      <c r="M190" s="271">
        <f t="shared" si="36"/>
        <v>8.299230043944672E-2</v>
      </c>
      <c r="N190" s="271">
        <f t="shared" si="36"/>
        <v>8.1828802080464821E-2</v>
      </c>
      <c r="O190" s="271">
        <f t="shared" si="36"/>
        <v>8.2786939625765013E-2</v>
      </c>
      <c r="P190" s="271">
        <f t="shared" si="36"/>
        <v>8.436423087503668E-2</v>
      </c>
      <c r="Q190" s="271">
        <f t="shared" si="36"/>
        <v>8.1626371853893154E-2</v>
      </c>
      <c r="R190" s="271">
        <f t="shared" si="36"/>
        <v>8.0550707604908844E-2</v>
      </c>
      <c r="S190" s="271">
        <f t="shared" si="36"/>
        <v>8.5654051991251853E-2</v>
      </c>
      <c r="T190" s="271">
        <f t="shared" si="36"/>
        <v>8.5457873049542735E-2</v>
      </c>
      <c r="U190" s="271">
        <f t="shared" si="36"/>
        <v>8.4631981870823075E-2</v>
      </c>
      <c r="V190" s="271">
        <f t="shared" si="36"/>
        <v>7.6562602298246768E-2</v>
      </c>
      <c r="W190" s="271">
        <f t="shared" si="36"/>
        <v>8.1077200027127261E-2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1.9285429150464703E-2</v>
      </c>
      <c r="C191" s="320">
        <f t="shared" si="37"/>
        <v>1.8745210272829233E-2</v>
      </c>
      <c r="D191" s="320">
        <f t="shared" si="37"/>
        <v>2.5240904543755271E-2</v>
      </c>
      <c r="E191" s="320">
        <f t="shared" si="37"/>
        <v>2.9533064809966609E-2</v>
      </c>
      <c r="F191" s="320">
        <f t="shared" si="37"/>
        <v>6.9580053268907385E-2</v>
      </c>
      <c r="G191" s="320">
        <f t="shared" si="37"/>
        <v>7.1885859218782544E-2</v>
      </c>
      <c r="H191" s="320">
        <f t="shared" si="37"/>
        <v>7.0200233326369238E-2</v>
      </c>
      <c r="I191" s="320">
        <f t="shared" si="37"/>
        <v>7.2043057911197375E-2</v>
      </c>
      <c r="J191" s="320">
        <f t="shared" si="37"/>
        <v>7.1642948847774904E-2</v>
      </c>
      <c r="K191" s="320">
        <f t="shared" si="37"/>
        <v>7.405619268386035E-2</v>
      </c>
      <c r="L191" s="320">
        <f t="shared" si="37"/>
        <v>7.4102836320043053E-2</v>
      </c>
      <c r="M191" s="320">
        <f t="shared" si="37"/>
        <v>7.6548857998172834E-2</v>
      </c>
      <c r="N191" s="320">
        <f t="shared" si="37"/>
        <v>7.4797715431278861E-2</v>
      </c>
      <c r="O191" s="320">
        <f t="shared" si="37"/>
        <v>7.652045056994336E-2</v>
      </c>
      <c r="P191" s="320">
        <f t="shared" si="37"/>
        <v>7.8249672745520832E-2</v>
      </c>
      <c r="Q191" s="320">
        <f t="shared" si="37"/>
        <v>7.4799981509616587E-2</v>
      </c>
      <c r="R191" s="320">
        <f t="shared" si="37"/>
        <v>7.4082906055804643E-2</v>
      </c>
      <c r="S191" s="320">
        <f t="shared" si="37"/>
        <v>8.0705766721491559E-2</v>
      </c>
      <c r="T191" s="320">
        <f t="shared" si="37"/>
        <v>8.0090612324498267E-2</v>
      </c>
      <c r="U191" s="320">
        <f t="shared" si="37"/>
        <v>7.8780918902678299E-2</v>
      </c>
      <c r="V191" s="320">
        <f t="shared" si="37"/>
        <v>6.937574643344338E-2</v>
      </c>
      <c r="W191" s="320">
        <f t="shared" si="37"/>
        <v>7.4750591610512215E-2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6.8445837644106439E-4</v>
      </c>
      <c r="C192" s="320">
        <f t="shared" si="38"/>
        <v>8.8492797766775045E-4</v>
      </c>
      <c r="D192" s="320">
        <f t="shared" si="38"/>
        <v>6.8611164736778751E-4</v>
      </c>
      <c r="E192" s="320">
        <f t="shared" si="38"/>
        <v>7.8347998899621198E-4</v>
      </c>
      <c r="F192" s="320">
        <f t="shared" si="38"/>
        <v>4.1664125565875881E-3</v>
      </c>
      <c r="G192" s="320">
        <f t="shared" si="38"/>
        <v>7.5210073747385368E-3</v>
      </c>
      <c r="H192" s="320">
        <f t="shared" si="38"/>
        <v>7.660091832194198E-3</v>
      </c>
      <c r="I192" s="320">
        <f t="shared" si="38"/>
        <v>6.8286243772318128E-3</v>
      </c>
      <c r="J192" s="320">
        <f t="shared" si="38"/>
        <v>7.105267155082572E-3</v>
      </c>
      <c r="K192" s="320">
        <f t="shared" si="38"/>
        <v>7.3065889648010959E-3</v>
      </c>
      <c r="L192" s="320">
        <f t="shared" si="38"/>
        <v>7.0076832128873863E-3</v>
      </c>
      <c r="M192" s="320">
        <f t="shared" si="38"/>
        <v>6.4434424412738809E-3</v>
      </c>
      <c r="N192" s="320">
        <f t="shared" si="38"/>
        <v>7.0310866491859695E-3</v>
      </c>
      <c r="O192" s="320">
        <f t="shared" si="38"/>
        <v>6.2664890558216503E-3</v>
      </c>
      <c r="P192" s="320">
        <f t="shared" si="38"/>
        <v>6.1145581295158451E-3</v>
      </c>
      <c r="Q192" s="320">
        <f t="shared" si="38"/>
        <v>6.8263903442765551E-3</v>
      </c>
      <c r="R192" s="320">
        <f t="shared" si="38"/>
        <v>6.4678015491042027E-3</v>
      </c>
      <c r="S192" s="320">
        <f t="shared" si="38"/>
        <v>4.9482852697602881E-3</v>
      </c>
      <c r="T192" s="320">
        <f t="shared" si="38"/>
        <v>5.3672607250444719E-3</v>
      </c>
      <c r="U192" s="320">
        <f t="shared" si="38"/>
        <v>5.8510629681447802E-3</v>
      </c>
      <c r="V192" s="320">
        <f t="shared" si="38"/>
        <v>7.1868558648033971E-3</v>
      </c>
      <c r="W192" s="320">
        <f t="shared" si="38"/>
        <v>6.3266084166150472E-3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</v>
      </c>
      <c r="C197" s="234">
        <f t="shared" si="42"/>
        <v>0</v>
      </c>
      <c r="D197" s="234">
        <f t="shared" si="42"/>
        <v>0</v>
      </c>
      <c r="E197" s="234">
        <f t="shared" si="42"/>
        <v>0</v>
      </c>
      <c r="F197" s="234">
        <f t="shared" si="42"/>
        <v>0</v>
      </c>
      <c r="G197" s="234">
        <f t="shared" si="42"/>
        <v>0</v>
      </c>
      <c r="H197" s="234">
        <f t="shared" si="42"/>
        <v>0</v>
      </c>
      <c r="I197" s="234">
        <f t="shared" si="42"/>
        <v>0</v>
      </c>
      <c r="J197" s="234">
        <f t="shared" si="42"/>
        <v>0</v>
      </c>
      <c r="K197" s="234">
        <f t="shared" si="42"/>
        <v>0</v>
      </c>
      <c r="L197" s="234">
        <f t="shared" si="42"/>
        <v>0</v>
      </c>
      <c r="M197" s="234">
        <f t="shared" si="42"/>
        <v>0</v>
      </c>
      <c r="N197" s="234">
        <f t="shared" si="42"/>
        <v>0</v>
      </c>
      <c r="O197" s="234">
        <f t="shared" si="42"/>
        <v>0</v>
      </c>
      <c r="P197" s="234">
        <f t="shared" si="42"/>
        <v>0</v>
      </c>
      <c r="Q197" s="234">
        <f t="shared" si="42"/>
        <v>0</v>
      </c>
      <c r="R197" s="234">
        <f t="shared" si="42"/>
        <v>0</v>
      </c>
      <c r="S197" s="234">
        <f t="shared" si="42"/>
        <v>0</v>
      </c>
      <c r="T197" s="234">
        <f t="shared" si="42"/>
        <v>0</v>
      </c>
      <c r="U197" s="234">
        <f t="shared" si="42"/>
        <v>0</v>
      </c>
      <c r="V197" s="234">
        <f t="shared" si="42"/>
        <v>0</v>
      </c>
      <c r="W197" s="234">
        <f t="shared" si="42"/>
        <v>0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0</v>
      </c>
      <c r="C202" s="270">
        <f t="shared" si="47"/>
        <v>0</v>
      </c>
      <c r="D202" s="270">
        <f t="shared" si="47"/>
        <v>0</v>
      </c>
      <c r="E202" s="270">
        <f t="shared" si="47"/>
        <v>0</v>
      </c>
      <c r="F202" s="270">
        <f t="shared" si="47"/>
        <v>0</v>
      </c>
      <c r="G202" s="270">
        <f t="shared" si="47"/>
        <v>0</v>
      </c>
      <c r="H202" s="270">
        <f t="shared" si="47"/>
        <v>0</v>
      </c>
      <c r="I202" s="270">
        <f t="shared" si="47"/>
        <v>0</v>
      </c>
      <c r="J202" s="270">
        <f t="shared" si="47"/>
        <v>0</v>
      </c>
      <c r="K202" s="270">
        <f t="shared" si="47"/>
        <v>0</v>
      </c>
      <c r="L202" s="270">
        <f t="shared" si="47"/>
        <v>0</v>
      </c>
      <c r="M202" s="270">
        <f t="shared" si="47"/>
        <v>0</v>
      </c>
      <c r="N202" s="270">
        <f t="shared" si="47"/>
        <v>0</v>
      </c>
      <c r="O202" s="270">
        <f t="shared" si="47"/>
        <v>0</v>
      </c>
      <c r="P202" s="270">
        <f t="shared" si="47"/>
        <v>0</v>
      </c>
      <c r="Q202" s="270">
        <f t="shared" si="47"/>
        <v>0</v>
      </c>
      <c r="R202" s="270">
        <f t="shared" si="47"/>
        <v>0</v>
      </c>
      <c r="S202" s="270">
        <f t="shared" si="47"/>
        <v>0</v>
      </c>
      <c r="T202" s="270">
        <f t="shared" si="47"/>
        <v>0</v>
      </c>
      <c r="U202" s="270">
        <f t="shared" si="47"/>
        <v>0</v>
      </c>
      <c r="V202" s="270">
        <f t="shared" si="47"/>
        <v>0</v>
      </c>
      <c r="W202" s="270">
        <f t="shared" si="47"/>
        <v>0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</v>
      </c>
      <c r="C203" s="271">
        <f t="shared" si="48"/>
        <v>0</v>
      </c>
      <c r="D203" s="271">
        <f t="shared" si="48"/>
        <v>0</v>
      </c>
      <c r="E203" s="271">
        <f t="shared" si="48"/>
        <v>0</v>
      </c>
      <c r="F203" s="271">
        <f t="shared" si="48"/>
        <v>0</v>
      </c>
      <c r="G203" s="271">
        <f t="shared" si="48"/>
        <v>0</v>
      </c>
      <c r="H203" s="271">
        <f t="shared" si="48"/>
        <v>0</v>
      </c>
      <c r="I203" s="271">
        <f t="shared" si="48"/>
        <v>0</v>
      </c>
      <c r="J203" s="271">
        <f t="shared" si="48"/>
        <v>0</v>
      </c>
      <c r="K203" s="271">
        <f t="shared" si="48"/>
        <v>0</v>
      </c>
      <c r="L203" s="271">
        <f t="shared" si="48"/>
        <v>0</v>
      </c>
      <c r="M203" s="271">
        <f t="shared" si="48"/>
        <v>0</v>
      </c>
      <c r="N203" s="271">
        <f t="shared" si="48"/>
        <v>0</v>
      </c>
      <c r="O203" s="271">
        <f t="shared" si="48"/>
        <v>0</v>
      </c>
      <c r="P203" s="271">
        <f t="shared" si="48"/>
        <v>0</v>
      </c>
      <c r="Q203" s="271">
        <f t="shared" si="48"/>
        <v>0</v>
      </c>
      <c r="R203" s="271">
        <f t="shared" si="48"/>
        <v>0</v>
      </c>
      <c r="S203" s="271">
        <f t="shared" si="48"/>
        <v>0</v>
      </c>
      <c r="T203" s="271">
        <f t="shared" si="48"/>
        <v>0</v>
      </c>
      <c r="U203" s="271">
        <f t="shared" si="48"/>
        <v>0</v>
      </c>
      <c r="V203" s="271">
        <f t="shared" si="48"/>
        <v>0</v>
      </c>
      <c r="W203" s="271">
        <f t="shared" si="48"/>
        <v>0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</v>
      </c>
      <c r="C204" s="320">
        <f t="shared" si="49"/>
        <v>0</v>
      </c>
      <c r="D204" s="320">
        <f t="shared" si="49"/>
        <v>0</v>
      </c>
      <c r="E204" s="320">
        <f t="shared" si="49"/>
        <v>0</v>
      </c>
      <c r="F204" s="320">
        <f t="shared" si="49"/>
        <v>0</v>
      </c>
      <c r="G204" s="320">
        <f t="shared" si="49"/>
        <v>0</v>
      </c>
      <c r="H204" s="320">
        <f t="shared" si="49"/>
        <v>0</v>
      </c>
      <c r="I204" s="320">
        <f t="shared" si="49"/>
        <v>0</v>
      </c>
      <c r="J204" s="320">
        <f t="shared" si="49"/>
        <v>0</v>
      </c>
      <c r="K204" s="320">
        <f t="shared" si="49"/>
        <v>0</v>
      </c>
      <c r="L204" s="320">
        <f t="shared" si="49"/>
        <v>0</v>
      </c>
      <c r="M204" s="320">
        <f t="shared" si="49"/>
        <v>0</v>
      </c>
      <c r="N204" s="320">
        <f t="shared" si="49"/>
        <v>0</v>
      </c>
      <c r="O204" s="320">
        <f t="shared" si="49"/>
        <v>0</v>
      </c>
      <c r="P204" s="320">
        <f t="shared" si="49"/>
        <v>0</v>
      </c>
      <c r="Q204" s="320">
        <f t="shared" si="49"/>
        <v>0</v>
      </c>
      <c r="R204" s="320">
        <f t="shared" si="49"/>
        <v>0</v>
      </c>
      <c r="S204" s="320">
        <f t="shared" si="49"/>
        <v>0</v>
      </c>
      <c r="T204" s="320">
        <f t="shared" si="49"/>
        <v>0</v>
      </c>
      <c r="U204" s="320">
        <f t="shared" si="49"/>
        <v>0</v>
      </c>
      <c r="V204" s="320">
        <f t="shared" si="49"/>
        <v>0</v>
      </c>
      <c r="W204" s="320">
        <f t="shared" si="49"/>
        <v>0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</v>
      </c>
      <c r="C206" s="271">
        <f t="shared" si="51"/>
        <v>0</v>
      </c>
      <c r="D206" s="271">
        <f t="shared" si="51"/>
        <v>0</v>
      </c>
      <c r="E206" s="271">
        <f t="shared" si="51"/>
        <v>0</v>
      </c>
      <c r="F206" s="271">
        <f t="shared" si="51"/>
        <v>0</v>
      </c>
      <c r="G206" s="271">
        <f t="shared" si="51"/>
        <v>0</v>
      </c>
      <c r="H206" s="271">
        <f t="shared" si="51"/>
        <v>0</v>
      </c>
      <c r="I206" s="271">
        <f t="shared" si="51"/>
        <v>0</v>
      </c>
      <c r="J206" s="271">
        <f t="shared" si="51"/>
        <v>0</v>
      </c>
      <c r="K206" s="271">
        <f t="shared" si="51"/>
        <v>0</v>
      </c>
      <c r="L206" s="271">
        <f t="shared" si="51"/>
        <v>0</v>
      </c>
      <c r="M206" s="271">
        <f t="shared" si="51"/>
        <v>0</v>
      </c>
      <c r="N206" s="271">
        <f t="shared" si="51"/>
        <v>0</v>
      </c>
      <c r="O206" s="271">
        <f t="shared" si="51"/>
        <v>0</v>
      </c>
      <c r="P206" s="271">
        <f t="shared" si="51"/>
        <v>0</v>
      </c>
      <c r="Q206" s="271">
        <f t="shared" si="51"/>
        <v>0</v>
      </c>
      <c r="R206" s="271">
        <f t="shared" si="51"/>
        <v>0</v>
      </c>
      <c r="S206" s="271">
        <f t="shared" si="51"/>
        <v>0</v>
      </c>
      <c r="T206" s="271">
        <f t="shared" si="51"/>
        <v>0</v>
      </c>
      <c r="U206" s="271">
        <f t="shared" si="51"/>
        <v>0</v>
      </c>
      <c r="V206" s="271">
        <f t="shared" si="51"/>
        <v>0</v>
      </c>
      <c r="W206" s="271">
        <f t="shared" si="51"/>
        <v>0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</v>
      </c>
      <c r="C207" s="320">
        <f t="shared" si="52"/>
        <v>0</v>
      </c>
      <c r="D207" s="320">
        <f t="shared" si="52"/>
        <v>0</v>
      </c>
      <c r="E207" s="320">
        <f t="shared" si="52"/>
        <v>0</v>
      </c>
      <c r="F207" s="320">
        <f t="shared" si="52"/>
        <v>0</v>
      </c>
      <c r="G207" s="320">
        <f t="shared" si="52"/>
        <v>0</v>
      </c>
      <c r="H207" s="320">
        <f t="shared" si="52"/>
        <v>0</v>
      </c>
      <c r="I207" s="320">
        <f t="shared" si="52"/>
        <v>0</v>
      </c>
      <c r="J207" s="320">
        <f t="shared" si="52"/>
        <v>0</v>
      </c>
      <c r="K207" s="320">
        <f t="shared" si="52"/>
        <v>0</v>
      </c>
      <c r="L207" s="320">
        <f t="shared" si="52"/>
        <v>0</v>
      </c>
      <c r="M207" s="320">
        <f t="shared" si="52"/>
        <v>0</v>
      </c>
      <c r="N207" s="320">
        <f t="shared" si="52"/>
        <v>0</v>
      </c>
      <c r="O207" s="320">
        <f t="shared" si="52"/>
        <v>0</v>
      </c>
      <c r="P207" s="320">
        <f t="shared" si="52"/>
        <v>0</v>
      </c>
      <c r="Q207" s="320">
        <f t="shared" si="52"/>
        <v>0</v>
      </c>
      <c r="R207" s="320">
        <f t="shared" si="52"/>
        <v>0</v>
      </c>
      <c r="S207" s="320">
        <f t="shared" si="52"/>
        <v>0</v>
      </c>
      <c r="T207" s="320">
        <f t="shared" si="52"/>
        <v>0</v>
      </c>
      <c r="U207" s="320">
        <f t="shared" si="52"/>
        <v>0</v>
      </c>
      <c r="V207" s="320">
        <f t="shared" si="52"/>
        <v>0</v>
      </c>
      <c r="W207" s="320">
        <f t="shared" si="52"/>
        <v>0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</v>
      </c>
      <c r="C209" s="271">
        <f t="shared" si="54"/>
        <v>0</v>
      </c>
      <c r="D209" s="271">
        <f t="shared" si="54"/>
        <v>0</v>
      </c>
      <c r="E209" s="271">
        <f t="shared" si="54"/>
        <v>0</v>
      </c>
      <c r="F209" s="271">
        <f t="shared" si="54"/>
        <v>0</v>
      </c>
      <c r="G209" s="271">
        <f t="shared" si="54"/>
        <v>0</v>
      </c>
      <c r="H209" s="271">
        <f t="shared" si="54"/>
        <v>0</v>
      </c>
      <c r="I209" s="271">
        <f t="shared" si="54"/>
        <v>0</v>
      </c>
      <c r="J209" s="271">
        <f t="shared" si="54"/>
        <v>0</v>
      </c>
      <c r="K209" s="271">
        <f t="shared" si="54"/>
        <v>0</v>
      </c>
      <c r="L209" s="271">
        <f t="shared" si="54"/>
        <v>0</v>
      </c>
      <c r="M209" s="271">
        <f t="shared" si="54"/>
        <v>0</v>
      </c>
      <c r="N209" s="271">
        <f t="shared" si="54"/>
        <v>0</v>
      </c>
      <c r="O209" s="271">
        <f t="shared" si="54"/>
        <v>0</v>
      </c>
      <c r="P209" s="271">
        <f t="shared" si="54"/>
        <v>0</v>
      </c>
      <c r="Q209" s="271">
        <f t="shared" si="54"/>
        <v>0</v>
      </c>
      <c r="R209" s="271">
        <f t="shared" si="54"/>
        <v>0</v>
      </c>
      <c r="S209" s="271">
        <f t="shared" si="54"/>
        <v>0</v>
      </c>
      <c r="T209" s="271">
        <f t="shared" si="54"/>
        <v>0</v>
      </c>
      <c r="U209" s="271">
        <f t="shared" si="54"/>
        <v>0</v>
      </c>
      <c r="V209" s="271">
        <f t="shared" si="54"/>
        <v>0</v>
      </c>
      <c r="W209" s="271">
        <f t="shared" si="54"/>
        <v>0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</v>
      </c>
      <c r="C210" s="320">
        <f t="shared" si="55"/>
        <v>0</v>
      </c>
      <c r="D210" s="320">
        <f t="shared" si="55"/>
        <v>0</v>
      </c>
      <c r="E210" s="320">
        <f t="shared" si="55"/>
        <v>0</v>
      </c>
      <c r="F210" s="320">
        <f t="shared" si="55"/>
        <v>0</v>
      </c>
      <c r="G210" s="320">
        <f t="shared" si="55"/>
        <v>0</v>
      </c>
      <c r="H210" s="320">
        <f t="shared" si="55"/>
        <v>0</v>
      </c>
      <c r="I210" s="320">
        <f t="shared" si="55"/>
        <v>0</v>
      </c>
      <c r="J210" s="320">
        <f t="shared" si="55"/>
        <v>0</v>
      </c>
      <c r="K210" s="320">
        <f t="shared" si="55"/>
        <v>0</v>
      </c>
      <c r="L210" s="320">
        <f t="shared" si="55"/>
        <v>0</v>
      </c>
      <c r="M210" s="320">
        <f t="shared" si="55"/>
        <v>0</v>
      </c>
      <c r="N210" s="320">
        <f t="shared" si="55"/>
        <v>0</v>
      </c>
      <c r="O210" s="320">
        <f t="shared" si="55"/>
        <v>0</v>
      </c>
      <c r="P210" s="320">
        <f t="shared" si="55"/>
        <v>0</v>
      </c>
      <c r="Q210" s="320">
        <f t="shared" si="55"/>
        <v>0</v>
      </c>
      <c r="R210" s="320">
        <f t="shared" si="55"/>
        <v>0</v>
      </c>
      <c r="S210" s="320">
        <f t="shared" si="55"/>
        <v>0</v>
      </c>
      <c r="T210" s="320">
        <f t="shared" si="55"/>
        <v>0</v>
      </c>
      <c r="U210" s="320">
        <f t="shared" si="55"/>
        <v>0</v>
      </c>
      <c r="V210" s="320">
        <f t="shared" si="55"/>
        <v>0</v>
      </c>
      <c r="W210" s="320">
        <f t="shared" si="55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0</v>
      </c>
      <c r="C211" s="320">
        <f t="shared" si="56"/>
        <v>0</v>
      </c>
      <c r="D211" s="320">
        <f t="shared" si="56"/>
        <v>0</v>
      </c>
      <c r="E211" s="320">
        <f t="shared" si="56"/>
        <v>0</v>
      </c>
      <c r="F211" s="320">
        <f t="shared" si="56"/>
        <v>0</v>
      </c>
      <c r="G211" s="320">
        <f t="shared" si="56"/>
        <v>0</v>
      </c>
      <c r="H211" s="320">
        <f t="shared" si="56"/>
        <v>0</v>
      </c>
      <c r="I211" s="320">
        <f t="shared" si="56"/>
        <v>0</v>
      </c>
      <c r="J211" s="320">
        <f t="shared" si="56"/>
        <v>0</v>
      </c>
      <c r="K211" s="320">
        <f t="shared" si="56"/>
        <v>0</v>
      </c>
      <c r="L211" s="320">
        <f t="shared" si="56"/>
        <v>0</v>
      </c>
      <c r="M211" s="320">
        <f t="shared" si="56"/>
        <v>0</v>
      </c>
      <c r="N211" s="320">
        <f t="shared" si="56"/>
        <v>0</v>
      </c>
      <c r="O211" s="320">
        <f t="shared" si="56"/>
        <v>0</v>
      </c>
      <c r="P211" s="320">
        <f t="shared" si="56"/>
        <v>0</v>
      </c>
      <c r="Q211" s="320">
        <f t="shared" si="56"/>
        <v>0</v>
      </c>
      <c r="R211" s="320">
        <f t="shared" si="56"/>
        <v>0</v>
      </c>
      <c r="S211" s="320">
        <f t="shared" si="56"/>
        <v>0</v>
      </c>
      <c r="T211" s="320">
        <f t="shared" si="56"/>
        <v>0</v>
      </c>
      <c r="U211" s="320">
        <f t="shared" si="56"/>
        <v>0</v>
      </c>
      <c r="V211" s="320">
        <f t="shared" si="56"/>
        <v>0</v>
      </c>
      <c r="W211" s="320">
        <f t="shared" si="56"/>
        <v>0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0.1256950340359996</v>
      </c>
      <c r="C217" s="322">
        <f>IF(C$5=0,0,(C$5-C$16-C$59)/(CHI_fec!C$5-CHI_fec!C$16))</f>
        <v>0.13747070250570356</v>
      </c>
      <c r="D217" s="322">
        <f>IF(D$5=0,0,(D$5-D$16-D$59)/(CHI_fec!D$5-CHI_fec!D$16))</f>
        <v>0.10168790542430035</v>
      </c>
      <c r="E217" s="322">
        <f>IF(E$5=0,0,(E$5-E$16-E$59)/(CHI_fec!E$5-CHI_fec!E$16))</f>
        <v>0.12212416680045332</v>
      </c>
      <c r="F217" s="322">
        <f>IF(F$5=0,0,(F$5-F$16-F$59)/(CHI_fec!F$5-CHI_fec!F$16))</f>
        <v>0.51356240203140147</v>
      </c>
      <c r="G217" s="322">
        <f>IF(G$5=0,0,(G$5-G$16-G$59)/(CHI_fec!G$5-CHI_fec!G$16))</f>
        <v>0.95650815074095819</v>
      </c>
      <c r="H217" s="322">
        <f>IF(H$5=0,0,(H$5-H$16-H$59)/(CHI_fec!H$5-CHI_fec!H$16))</f>
        <v>0.96054936785779332</v>
      </c>
      <c r="I217" s="322">
        <f>IF(I$5=0,0,(I$5-I$16-I$59)/(CHI_fec!I$5-CHI_fec!I$16))</f>
        <v>0.84255916818111787</v>
      </c>
      <c r="J217" s="322">
        <f>IF(J$5=0,0,(J$5-J$16-J$59)/(CHI_fec!J$5-CHI_fec!J$16))</f>
        <v>0.88161274568086789</v>
      </c>
      <c r="K217" s="322">
        <f>IF(K$5=0,0,(K$5-K$16-K$59)/(CHI_fec!K$5-CHI_fec!K$16))</f>
        <v>0.9571658999894781</v>
      </c>
      <c r="L217" s="322">
        <f>IF(L$5=0,0,(L$5-L$16-L$59)/(CHI_fec!L$5-CHI_fec!L$16))</f>
        <v>0.89596110045326161</v>
      </c>
      <c r="M217" s="322">
        <f>IF(M$5=0,0,(M$5-M$16-M$59)/(CHI_fec!M$5-CHI_fec!M$16))</f>
        <v>0.83368479388852113</v>
      </c>
      <c r="N217" s="322">
        <f>IF(N$5=0,0,(N$5-N$16-N$59)/(CHI_fec!N$5-CHI_fec!N$16))</f>
        <v>0.91032321020861606</v>
      </c>
      <c r="O217" s="322">
        <f>IF(O$5=0,0,(O$5-O$16-O$59)/(CHI_fec!O$5-CHI_fec!O$16))</f>
        <v>0.802771955255974</v>
      </c>
      <c r="P217" s="322">
        <f>IF(P$5=0,0,(P$5-P$16-P$59)/(CHI_fec!P$5-CHI_fec!P$16))</f>
        <v>0.8031763078494305</v>
      </c>
      <c r="Q217" s="322">
        <f>IF(Q$5=0,0,(Q$5-Q$16-Q$59)/(CHI_fec!Q$5-CHI_fec!Q$16))</f>
        <v>0.86762668972044654</v>
      </c>
      <c r="R217" s="322">
        <f>IF(R$5=0,0,(R$5-R$16-R$59)/(CHI_fec!R$5-CHI_fec!R$16))</f>
        <v>0.79840356490387721</v>
      </c>
      <c r="S217" s="322">
        <f>IF(S$5=0,0,(S$5-S$16-S$59)/(CHI_fec!S$5-CHI_fec!S$16))</f>
        <v>0.66083568173672913</v>
      </c>
      <c r="T217" s="322">
        <f>IF(T$5=0,0,(T$5-T$16-T$59)/(CHI_fec!T$5-CHI_fec!T$16))</f>
        <v>0.70667537366534028</v>
      </c>
      <c r="U217" s="322">
        <f>IF(U$5=0,0,(U$5-U$16-U$59)/(CHI_fec!U$5-CHI_fec!U$16))</f>
        <v>0.75810110049858492</v>
      </c>
      <c r="V217" s="322">
        <f>IF(V$5=0,0,(V$5-V$16-V$59)/(CHI_fec!V$5-CHI_fec!V$16))</f>
        <v>0.84054363966474632</v>
      </c>
      <c r="W217" s="322">
        <f>IF(W$5=0,0,(W$5-W$16-W$59)/(CHI_fec!W$5-CHI_fec!W$16))</f>
        <v>0.77475997995652801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0.20847995412140288</v>
      </c>
      <c r="C222" s="277">
        <f>IF(C$10=0,0,C$10/CHI_fec!C$10)</f>
        <v>0.19873135596642938</v>
      </c>
      <c r="D222" s="277">
        <f>IF(D$10=0,0,D$10/CHI_fec!D$10)</f>
        <v>0.1648540991043895</v>
      </c>
      <c r="E222" s="277">
        <f>IF(E$10=0,0,E$10/CHI_fec!E$10)</f>
        <v>0.2296166545605908</v>
      </c>
      <c r="F222" s="277">
        <f>IF(F$10=0,0,F$10/CHI_fec!F$10)</f>
        <v>1.5754505743834479</v>
      </c>
      <c r="G222" s="277">
        <f>IF(G$10=0,0,G$10/CHI_fec!G$10)</f>
        <v>2.220967078446487</v>
      </c>
      <c r="H222" s="277">
        <f>IF(H$10=0,0,H$10/CHI_fec!H$10)</f>
        <v>2.1935810150758184</v>
      </c>
      <c r="I222" s="277">
        <f>IF(I$10=0,0,I$10/CHI_fec!I$10)</f>
        <v>2.1171758502818685</v>
      </c>
      <c r="J222" s="277">
        <f>IF(J$10=0,0,J$10/CHI_fec!J$10)</f>
        <v>2.1492529811976477</v>
      </c>
      <c r="K222" s="277">
        <f>IF(K$10=0,0,K$10/CHI_fec!K$10)</f>
        <v>2.2608243994428801</v>
      </c>
      <c r="L222" s="277">
        <f>IF(L$10=0,0,L$10/CHI_fec!L$10)</f>
        <v>2.1938219519033351</v>
      </c>
      <c r="M222" s="277">
        <f>IF(M$10=0,0,M$10/CHI_fec!M$10)</f>
        <v>2.1983220818549603</v>
      </c>
      <c r="N222" s="277">
        <f>IF(N$10=0,0,N$10/CHI_fec!N$10)</f>
        <v>2.2284251266049204</v>
      </c>
      <c r="O222" s="277">
        <f>IF(O$10=0,0,O$10/CHI_fec!O$10)</f>
        <v>2.160525268377639</v>
      </c>
      <c r="P222" s="277">
        <f>IF(P$10=0,0,P$10/CHI_fec!P$10)</f>
        <v>2.1994757756353249</v>
      </c>
      <c r="Q222" s="277">
        <f>IF(Q$10=0,0,Q$10/CHI_fec!Q$10)</f>
        <v>2.1825037581557836</v>
      </c>
      <c r="R222" s="277">
        <f>IF(R$10=0,0,R$10/CHI_fec!R$10)</f>
        <v>2.0946777302537245</v>
      </c>
      <c r="S222" s="277">
        <f>IF(S$10=0,0,S$10/CHI_fec!S$10)</f>
        <v>2.0947843281322962</v>
      </c>
      <c r="T222" s="277">
        <f>IF(T$10=0,0,T$10/CHI_fec!T$10)</f>
        <v>2.0603269996597122</v>
      </c>
      <c r="U222" s="277">
        <f>IF(U$10=0,0,U$10/CHI_fec!U$10)</f>
        <v>2.0754948262437405</v>
      </c>
      <c r="V222" s="277">
        <f>IF(V$10=0,0,V$10/CHI_fec!V$10)</f>
        <v>1.9464204186168477</v>
      </c>
      <c r="W222" s="277">
        <f>IF(W$10=0,0,W$10/CHI_fec!W$10)</f>
        <v>1.9213359937800378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5.201319459532415E-3</v>
      </c>
      <c r="C224" s="278">
        <f>IF(C$25=0,0,C$25/CHI_fec!C$25)</f>
        <v>7.6559120740821518E-3</v>
      </c>
      <c r="D224" s="278">
        <f>IF(D$25=0,0,D$25/CHI_fec!D$25)</f>
        <v>4.2924046968073164E-3</v>
      </c>
      <c r="E224" s="278">
        <f>IF(E$25=0,0,E$25/CHI_fec!E$25)</f>
        <v>5.9364916787661521E-3</v>
      </c>
      <c r="F224" s="278">
        <f>IF(F$25=0,0,F$25/CHI_fec!F$25)</f>
        <v>0.1629645592340391</v>
      </c>
      <c r="G224" s="278">
        <f>IF(G$25=0,0,G$25/CHI_fec!G$25)</f>
        <v>0.58776306414015034</v>
      </c>
      <c r="H224" s="278">
        <f>IF(H$25=0,0,H$25/CHI_fec!H$25)</f>
        <v>0.60926996526606969</v>
      </c>
      <c r="I224" s="278">
        <f>IF(I$25=0,0,I$25/CHI_fec!I$25)</f>
        <v>0.46855583875772278</v>
      </c>
      <c r="J224" s="278">
        <f>IF(J$25=0,0,J$25/CHI_fec!J$25)</f>
        <v>0.51266926251060396</v>
      </c>
      <c r="K224" s="278">
        <f>IF(K$25=0,0,K$25/CHI_fec!K$25)</f>
        <v>0.55804146914718411</v>
      </c>
      <c r="L224" s="278">
        <f>IF(L$25=0,0,L$25/CHI_fec!L$25)</f>
        <v>0.49991398016072436</v>
      </c>
      <c r="M224" s="278">
        <f>IF(M$25=0,0,M$25/CHI_fec!M$25)</f>
        <v>0.42086235191925764</v>
      </c>
      <c r="N224" s="278">
        <f>IF(N$25=0,0,N$25/CHI_fec!N$25)</f>
        <v>0.50815946705081527</v>
      </c>
      <c r="O224" s="278">
        <f>IF(O$25=0,0,O$25/CHI_fec!O$25)</f>
        <v>0.39326914421471187</v>
      </c>
      <c r="P224" s="278">
        <f>IF(P$25=0,0,P$25/CHI_fec!P$25)</f>
        <v>0.37796936895579225</v>
      </c>
      <c r="Q224" s="278">
        <f>IF(Q$25=0,0,Q$25/CHI_fec!Q$25)</f>
        <v>0.47060330539015438</v>
      </c>
      <c r="R224" s="278">
        <f>IF(R$25=0,0,R$25/CHI_fec!R$25)</f>
        <v>0.41228966808586792</v>
      </c>
      <c r="S224" s="278">
        <f>IF(S$25=0,0,S$25/CHI_fec!S$25)</f>
        <v>0.24298695597180636</v>
      </c>
      <c r="T224" s="278">
        <f>IF(T$25=0,0,T$25/CHI_fec!T$25)</f>
        <v>0.28560194592713806</v>
      </c>
      <c r="U224" s="278">
        <f>IF(U$25=0,0,U$25/CHI_fec!U$25)</f>
        <v>0.33929092563493402</v>
      </c>
      <c r="V224" s="278">
        <f>IF(V$25=0,0,V$25/CHI_fec!V$25)</f>
        <v>0.50436727822998428</v>
      </c>
      <c r="W224" s="278">
        <f>IF(W$25=0,0,W$25/CHI_fec!W$25)</f>
        <v>0.38884871422075018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1.4869269941081464</v>
      </c>
      <c r="C225" s="278">
        <f>IF(C$36=0,0,C$36/CHI_fec!C$36)</f>
        <v>1.4549858991348974</v>
      </c>
      <c r="D225" s="278">
        <f>IF(D$36=0,0,D$36/CHI_fec!D$36)</f>
        <v>1.1599237693765034</v>
      </c>
      <c r="E225" s="278">
        <f>IF(E$36=0,0,E$36/CHI_fec!E$36)</f>
        <v>1.3403051181745287</v>
      </c>
      <c r="F225" s="278">
        <f>IF(F$36=0,0,F$36/CHI_fec!F$36)</f>
        <v>2.2388938207984985</v>
      </c>
      <c r="G225" s="278">
        <f>IF(G$36=0,0,G$36/CHI_fec!G$36)</f>
        <v>2.3353536759815761</v>
      </c>
      <c r="H225" s="278">
        <f>IF(H$36=0,0,H$36/CHI_fec!H$36)</f>
        <v>2.3399754217642164</v>
      </c>
      <c r="I225" s="278">
        <f>IF(I$36=0,0,I$36/CHI_fec!I$36)</f>
        <v>2.3266159247669007</v>
      </c>
      <c r="J225" s="278">
        <f>IF(J$36=0,0,J$36/CHI_fec!J$36)</f>
        <v>2.3303583246061073</v>
      </c>
      <c r="K225" s="278">
        <f>IF(K$36=0,0,K$36/CHI_fec!K$36)</f>
        <v>2.3424445918195547</v>
      </c>
      <c r="L225" s="278">
        <f>IF(L$36=0,0,L$36/CHI_fec!L$36)</f>
        <v>2.3124738929231605</v>
      </c>
      <c r="M225" s="278">
        <f>IF(M$36=0,0,M$36/CHI_fec!M$36)</f>
        <v>2.3217338220090507</v>
      </c>
      <c r="N225" s="278">
        <f>IF(N$36=0,0,N$36/CHI_fec!N$36)</f>
        <v>2.3236918712428904</v>
      </c>
      <c r="O225" s="278">
        <f>IF(O$36=0,0,O$36/CHI_fec!O$36)</f>
        <v>2.3055122808297894</v>
      </c>
      <c r="P225" s="278">
        <f>IF(P$36=0,0,P$36/CHI_fec!P$36)</f>
        <v>2.3158078323534332</v>
      </c>
      <c r="Q225" s="278">
        <f>IF(Q$36=0,0,Q$36/CHI_fec!Q$36)</f>
        <v>2.3027521158756143</v>
      </c>
      <c r="R225" s="278">
        <f>IF(R$36=0,0,R$36/CHI_fec!R$36)</f>
        <v>2.2853730944026149</v>
      </c>
      <c r="S225" s="278">
        <f>IF(S$36=0,0,S$36/CHI_fec!S$36)</f>
        <v>2.2846685672476661</v>
      </c>
      <c r="T225" s="278">
        <f>IF(T$36=0,0,T$36/CHI_fec!T$36)</f>
        <v>2.2895510933685173</v>
      </c>
      <c r="U225" s="278">
        <f>IF(U$36=0,0,U$36/CHI_fec!U$36)</f>
        <v>2.2859159490514096</v>
      </c>
      <c r="V225" s="278">
        <f>IF(V$36=0,0,V$36/CHI_fec!V$36)</f>
        <v>2.267484720267694</v>
      </c>
      <c r="W225" s="278">
        <f>IF(W$36=0,0,W$36/CHI_fec!W$36)</f>
        <v>2.268134196548425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6.6791928555637536E-2</v>
      </c>
      <c r="C226" s="278">
        <f>IF(C$44=0,0,C$44/CHI_fec!C$44)</f>
        <v>7.0519468737091598E-2</v>
      </c>
      <c r="D226" s="278">
        <f>IF(D$44=0,0,D$44/CHI_fec!D$44)</f>
        <v>6.9417208429167002E-2</v>
      </c>
      <c r="E226" s="278">
        <f>IF(E$44=0,0,E$44/CHI_fec!E$44)</f>
        <v>9.759482393605394E-2</v>
      </c>
      <c r="F226" s="278">
        <f>IF(F$44=0,0,F$44/CHI_fec!F$44)</f>
        <v>0.94222966398565944</v>
      </c>
      <c r="G226" s="278">
        <f>IF(G$44=0,0,G$44/CHI_fec!G$44)</f>
        <v>1.638089317793415</v>
      </c>
      <c r="H226" s="278">
        <f>IF(H$44=0,0,H$44/CHI_fec!H$44)</f>
        <v>1.6304390635592154</v>
      </c>
      <c r="I226" s="278">
        <f>IF(I$44=0,0,I$44/CHI_fec!I$44)</f>
        <v>1.4981723994882983</v>
      </c>
      <c r="J226" s="278">
        <f>IF(J$44=0,0,J$44/CHI_fec!J$44)</f>
        <v>1.5461070155155958</v>
      </c>
      <c r="K226" s="278">
        <f>IF(K$44=0,0,K$44/CHI_fec!K$44)</f>
        <v>1.6488050338974529</v>
      </c>
      <c r="L226" s="278">
        <f>IF(L$44=0,0,L$44/CHI_fec!L$44)</f>
        <v>1.5702861251090248</v>
      </c>
      <c r="M226" s="278">
        <f>IF(M$44=0,0,M$44/CHI_fec!M$44)</f>
        <v>1.5199734411014927</v>
      </c>
      <c r="N226" s="278">
        <f>IF(N$44=0,0,N$44/CHI_fec!N$44)</f>
        <v>1.5978689717536783</v>
      </c>
      <c r="O226" s="278">
        <f>IF(O$44=0,0,O$44/CHI_fec!O$44)</f>
        <v>1.4764555824943983</v>
      </c>
      <c r="P226" s="278">
        <f>IF(P$44=0,0,P$44/CHI_fec!P$44)</f>
        <v>1.4897953449408028</v>
      </c>
      <c r="Q226" s="278">
        <f>IF(Q$44=0,0,Q$44/CHI_fec!Q$44)</f>
        <v>1.5444909583804218</v>
      </c>
      <c r="R226" s="278">
        <f>IF(R$44=0,0,R$44/CHI_fec!R$44)</f>
        <v>1.4491136467207664</v>
      </c>
      <c r="S226" s="278">
        <f>IF(S$44=0,0,S$44/CHI_fec!S$44)</f>
        <v>1.3060336499624132</v>
      </c>
      <c r="T226" s="278">
        <f>IF(T$44=0,0,T$44/CHI_fec!T$44)</f>
        <v>1.3696449713929624</v>
      </c>
      <c r="U226" s="278">
        <f>IF(U$44=0,0,U$44/CHI_fec!U$44)</f>
        <v>1.4298433385249811</v>
      </c>
      <c r="V226" s="278">
        <f>IF(V$44=0,0,V$44/CHI_fec!V$44)</f>
        <v>1.4626204417899755</v>
      </c>
      <c r="W226" s="278">
        <f>IF(W$44=0,0,W$44/CHI_fec!W$44)</f>
        <v>1.4202852466002851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0.1192554724554441</v>
      </c>
      <c r="C229" s="322">
        <f>IF(C$61=0,0,(C$61-C$108)/CHI_fec!C$61)</f>
        <v>0.13007912968887506</v>
      </c>
      <c r="D229" s="322">
        <f>IF(D$61=0,0,(D$61-D$108)/CHI_fec!D$61)</f>
        <v>9.6485911821391754E-2</v>
      </c>
      <c r="E229" s="322">
        <f>IF(E$61=0,0,(E$61-E$108)/CHI_fec!E$61)</f>
        <v>0.11610554889165656</v>
      </c>
      <c r="F229" s="322">
        <f>IF(F$61=0,0,(F$61-F$108)/CHI_fec!F$61)</f>
        <v>0.50376821417974205</v>
      </c>
      <c r="G229" s="322">
        <f>IF(G$61=0,0,(G$61-G$108)/CHI_fec!G$61)</f>
        <v>0.96441965191389523</v>
      </c>
      <c r="H229" s="322">
        <f>IF(H$61=0,0,(H$61-H$108)/CHI_fec!H$61)</f>
        <v>0.96646513177068261</v>
      </c>
      <c r="I229" s="322">
        <f>IF(I$61=0,0,(I$61-I$108)/CHI_fec!I$61)</f>
        <v>0.84337979099136184</v>
      </c>
      <c r="J229" s="322">
        <f>IF(J$61=0,0,(J$61-J$108)/CHI_fec!J$61)</f>
        <v>0.88422432526595196</v>
      </c>
      <c r="K229" s="322">
        <f>IF(K$61=0,0,(K$61-K$108)/CHI_fec!K$61)</f>
        <v>0.96857779009354283</v>
      </c>
      <c r="L229" s="322">
        <f>IF(L$61=0,0,(L$61-L$108)/CHI_fec!L$61)</f>
        <v>0.9038265741146726</v>
      </c>
      <c r="M229" s="322">
        <f>IF(M$61=0,0,(M$61-M$108)/CHI_fec!M$61)</f>
        <v>0.83933830893515904</v>
      </c>
      <c r="N229" s="322">
        <f>IF(N$61=0,0,(N$61-N$108)/CHI_fec!N$61)</f>
        <v>0.91951064798901327</v>
      </c>
      <c r="O229" s="322">
        <f>IF(O$61=0,0,(O$61-O$108)/CHI_fec!O$61)</f>
        <v>0.80685628846134771</v>
      </c>
      <c r="P229" s="322">
        <f>IF(P$61=0,0,(P$61-P$108)/CHI_fec!P$61)</f>
        <v>0.80914112749250977</v>
      </c>
      <c r="Q229" s="322">
        <f>IF(Q$61=0,0,(Q$61-Q$108)/CHI_fec!Q$61)</f>
        <v>0.87411362102427614</v>
      </c>
      <c r="R229" s="322">
        <f>IF(R$61=0,0,(R$61-R$108)/CHI_fec!R$61)</f>
        <v>0.79987254082178838</v>
      </c>
      <c r="S229" s="322">
        <f>IF(S$61=0,0,(S$61-S$108)/CHI_fec!S$61)</f>
        <v>0.66171055990088234</v>
      </c>
      <c r="T229" s="322">
        <f>IF(T$61=0,0,(T$61-T$108)/CHI_fec!T$61)</f>
        <v>0.70904322790923613</v>
      </c>
      <c r="U229" s="322">
        <f>IF(U$61=0,0,(U$61-U$108)/CHI_fec!U$61)</f>
        <v>0.762219002528988</v>
      </c>
      <c r="V229" s="322">
        <f>IF(V$61=0,0,(V$61-V$108)/CHI_fec!V$61)</f>
        <v>0.83924696470621396</v>
      </c>
      <c r="W229" s="322">
        <f>IF(W$61=0,0,(W$61-W$108)/CHI_fec!W$61)</f>
        <v>0.7757286275969616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0.20847995412140294</v>
      </c>
      <c r="C234" s="277">
        <f>IF(C$66=0,0,C$66/CHI_fec!C$66)</f>
        <v>0.19873135596642949</v>
      </c>
      <c r="D234" s="277">
        <f>IF(D$66=0,0,D$66/CHI_fec!D$66)</f>
        <v>0.16485409910438947</v>
      </c>
      <c r="E234" s="277">
        <f>IF(E$66=0,0,E$66/CHI_fec!E$66)</f>
        <v>0.22961665456059066</v>
      </c>
      <c r="F234" s="277">
        <f>IF(F$66=0,0,F$66/CHI_fec!F$66)</f>
        <v>1.5754505743834477</v>
      </c>
      <c r="G234" s="277">
        <f>IF(G$66=0,0,G$66/CHI_fec!G$66)</f>
        <v>2.2209670784464861</v>
      </c>
      <c r="H234" s="277">
        <f>IF(H$66=0,0,H$66/CHI_fec!H$66)</f>
        <v>2.1935810150758188</v>
      </c>
      <c r="I234" s="277">
        <f>IF(I$66=0,0,I$66/CHI_fec!I$66)</f>
        <v>2.1171758502818689</v>
      </c>
      <c r="J234" s="277">
        <f>IF(J$66=0,0,J$66/CHI_fec!J$66)</f>
        <v>2.1492529811976464</v>
      </c>
      <c r="K234" s="277">
        <f>IF(K$66=0,0,K$66/CHI_fec!K$66)</f>
        <v>2.2608243994428801</v>
      </c>
      <c r="L234" s="277">
        <f>IF(L$66=0,0,L$66/CHI_fec!L$66)</f>
        <v>2.1938219519033364</v>
      </c>
      <c r="M234" s="277">
        <f>IF(M$66=0,0,M$66/CHI_fec!M$66)</f>
        <v>2.1983220818549607</v>
      </c>
      <c r="N234" s="277">
        <f>IF(N$66=0,0,N$66/CHI_fec!N$66)</f>
        <v>2.2284251266049195</v>
      </c>
      <c r="O234" s="277">
        <f>IF(O$66=0,0,O$66/CHI_fec!O$66)</f>
        <v>2.1605252683776395</v>
      </c>
      <c r="P234" s="277">
        <f>IF(P$66=0,0,P$66/CHI_fec!P$66)</f>
        <v>2.1994757756353245</v>
      </c>
      <c r="Q234" s="277">
        <f>IF(Q$66=0,0,Q$66/CHI_fec!Q$66)</f>
        <v>2.1825037581557849</v>
      </c>
      <c r="R234" s="277">
        <f>IF(R$66=0,0,R$66/CHI_fec!R$66)</f>
        <v>2.0946777302537254</v>
      </c>
      <c r="S234" s="277">
        <f>IF(S$66=0,0,S$66/CHI_fec!S$66)</f>
        <v>2.0947843281322962</v>
      </c>
      <c r="T234" s="277">
        <f>IF(T$66=0,0,T$66/CHI_fec!T$66)</f>
        <v>2.0603269996597127</v>
      </c>
      <c r="U234" s="277">
        <f>IF(U$66=0,0,U$66/CHI_fec!U$66)</f>
        <v>2.0754948262437414</v>
      </c>
      <c r="V234" s="277">
        <f>IF(V$66=0,0,V$66/CHI_fec!V$66)</f>
        <v>1.9464204186168492</v>
      </c>
      <c r="W234" s="277">
        <f>IF(W$66=0,0,W$66/CHI_fec!W$66)</f>
        <v>1.9213359937800367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5.1998408561602094E-3</v>
      </c>
      <c r="C235" s="278">
        <f>IF(C$72=0,0,C$72/CHI_fec!C$72)</f>
        <v>7.6533732242091744E-3</v>
      </c>
      <c r="D235" s="278">
        <f>IF(D$72=0,0,D$72/CHI_fec!D$72)</f>
        <v>4.2910956553394311E-3</v>
      </c>
      <c r="E235" s="278">
        <f>IF(E$72=0,0,E$72/CHI_fec!E$72)</f>
        <v>5.9346461162058557E-3</v>
      </c>
      <c r="F235" s="278">
        <f>IF(F$72=0,0,F$72/CHI_fec!F$72)</f>
        <v>0.16289512863856989</v>
      </c>
      <c r="G235" s="278">
        <f>IF(G$72=0,0,G$72/CHI_fec!G$72)</f>
        <v>0.58756776204114725</v>
      </c>
      <c r="H235" s="278">
        <f>IF(H$72=0,0,H$72/CHI_fec!H$72)</f>
        <v>0.60905006677390949</v>
      </c>
      <c r="I235" s="278">
        <f>IF(I$72=0,0,I$72/CHI_fec!I$72)</f>
        <v>0.46837782089734248</v>
      </c>
      <c r="J235" s="278">
        <f>IF(J$72=0,0,J$72/CHI_fec!J$72)</f>
        <v>0.51247881041430776</v>
      </c>
      <c r="K235" s="278">
        <f>IF(K$72=0,0,K$72/CHI_fec!K$72)</f>
        <v>0.55788395453595696</v>
      </c>
      <c r="L235" s="278">
        <f>IF(L$72=0,0,L$72/CHI_fec!L$72)</f>
        <v>0.49976309439597244</v>
      </c>
      <c r="M235" s="278">
        <f>IF(M$72=0,0,M$72/CHI_fec!M$72)</f>
        <v>0.42073548916200715</v>
      </c>
      <c r="N235" s="278">
        <f>IF(N$72=0,0,N$72/CHI_fec!N$72)</f>
        <v>0.50801177108965678</v>
      </c>
      <c r="O235" s="278">
        <f>IF(O$72=0,0,O$72/CHI_fec!O$72)</f>
        <v>0.39314704978273712</v>
      </c>
      <c r="P235" s="278">
        <f>IF(P$72=0,0,P$72/CHI_fec!P$72)</f>
        <v>0.37786354071892408</v>
      </c>
      <c r="Q235" s="278">
        <f>IF(Q$72=0,0,Q$72/CHI_fec!Q$72)</f>
        <v>0.47045750507159334</v>
      </c>
      <c r="R235" s="278">
        <f>IF(R$72=0,0,R$72/CHI_fec!R$72)</f>
        <v>0.41214402211350054</v>
      </c>
      <c r="S235" s="278">
        <f>IF(S$72=0,0,S$72/CHI_fec!S$72)</f>
        <v>0.24291714805461595</v>
      </c>
      <c r="T235" s="278">
        <f>IF(T$72=0,0,T$72/CHI_fec!T$72)</f>
        <v>0.28552049247995509</v>
      </c>
      <c r="U235" s="278">
        <f>IF(U$72=0,0,U$72/CHI_fec!U$72)</f>
        <v>0.33919393255742419</v>
      </c>
      <c r="V235" s="278">
        <f>IF(V$72=0,0,V$72/CHI_fec!V$72)</f>
        <v>0.50415408255206318</v>
      </c>
      <c r="W235" s="278">
        <f>IF(W$72=0,0,W$72/CHI_fec!W$72)</f>
        <v>0.38871382924096354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1.4869269941081473</v>
      </c>
      <c r="C236" s="278">
        <f>IF(C$85=0,0,C$85/CHI_fec!C$85)</f>
        <v>1.4549858991348965</v>
      </c>
      <c r="D236" s="278">
        <f>IF(D$85=0,0,D$85/CHI_fec!D$85)</f>
        <v>1.1599237693765039</v>
      </c>
      <c r="E236" s="278">
        <f>IF(E$85=0,0,E$85/CHI_fec!E$85)</f>
        <v>1.3403051181745285</v>
      </c>
      <c r="F236" s="278">
        <f>IF(F$85=0,0,F$85/CHI_fec!F$85)</f>
        <v>2.238893820798499</v>
      </c>
      <c r="G236" s="278">
        <f>IF(G$85=0,0,G$85/CHI_fec!G$85)</f>
        <v>2.3353536759815774</v>
      </c>
      <c r="H236" s="278">
        <f>IF(H$85=0,0,H$85/CHI_fec!H$85)</f>
        <v>2.3399754217642168</v>
      </c>
      <c r="I236" s="278">
        <f>IF(I$85=0,0,I$85/CHI_fec!I$85)</f>
        <v>2.3266159247669003</v>
      </c>
      <c r="J236" s="278">
        <f>IF(J$85=0,0,J$85/CHI_fec!J$85)</f>
        <v>2.3303583246061068</v>
      </c>
      <c r="K236" s="278">
        <f>IF(K$85=0,0,K$85/CHI_fec!K$85)</f>
        <v>2.3424445918195542</v>
      </c>
      <c r="L236" s="278">
        <f>IF(L$85=0,0,L$85/CHI_fec!L$85)</f>
        <v>2.312473892923161</v>
      </c>
      <c r="M236" s="278">
        <f>IF(M$85=0,0,M$85/CHI_fec!M$85)</f>
        <v>2.3217338220090511</v>
      </c>
      <c r="N236" s="278">
        <f>IF(N$85=0,0,N$85/CHI_fec!N$85)</f>
        <v>2.3236918712428909</v>
      </c>
      <c r="O236" s="278">
        <f>IF(O$85=0,0,O$85/CHI_fec!O$85)</f>
        <v>2.3055122808297899</v>
      </c>
      <c r="P236" s="278">
        <f>IF(P$85=0,0,P$85/CHI_fec!P$85)</f>
        <v>2.3158078323534328</v>
      </c>
      <c r="Q236" s="278">
        <f>IF(Q$85=0,0,Q$85/CHI_fec!Q$85)</f>
        <v>2.3027521158756143</v>
      </c>
      <c r="R236" s="278">
        <f>IF(R$85=0,0,R$85/CHI_fec!R$85)</f>
        <v>2.2853730944026158</v>
      </c>
      <c r="S236" s="278">
        <f>IF(S$85=0,0,S$85/CHI_fec!S$85)</f>
        <v>2.2846685672476661</v>
      </c>
      <c r="T236" s="278">
        <f>IF(T$85=0,0,T$85/CHI_fec!T$85)</f>
        <v>2.2895510933685173</v>
      </c>
      <c r="U236" s="278">
        <f>IF(U$85=0,0,U$85/CHI_fec!U$85)</f>
        <v>2.28591594905141</v>
      </c>
      <c r="V236" s="278">
        <f>IF(V$85=0,0,V$85/CHI_fec!V$85)</f>
        <v>2.2674847202676949</v>
      </c>
      <c r="W236" s="278">
        <f>IF(W$85=0,0,W$85/CHI_fec!W$85)</f>
        <v>2.2681341965484245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7.9880592858947747E-2</v>
      </c>
      <c r="C237" s="278">
        <f>IF(C$93=0,0,C$93/CHI_fec!C$93)</f>
        <v>8.2909504303649711E-2</v>
      </c>
      <c r="D237" s="278">
        <f>IF(D$93=0,0,D$93/CHI_fec!D$93)</f>
        <v>8.2846158152220323E-2</v>
      </c>
      <c r="E237" s="278">
        <f>IF(E$93=0,0,E$93/CHI_fec!E$93)</f>
        <v>0.11633544626018849</v>
      </c>
      <c r="F237" s="278">
        <f>IF(F$93=0,0,F$93/CHI_fec!F$93)</f>
        <v>1.0575767631615547</v>
      </c>
      <c r="G237" s="278">
        <f>IF(G$93=0,0,G$93/CHI_fec!G$93)</f>
        <v>1.7582321180198945</v>
      </c>
      <c r="H237" s="278">
        <f>IF(H$93=0,0,H$93/CHI_fec!H$93)</f>
        <v>1.7467205981210931</v>
      </c>
      <c r="I237" s="278">
        <f>IF(I$93=0,0,I$93/CHI_fec!I$93)</f>
        <v>1.6228182494131818</v>
      </c>
      <c r="J237" s="278">
        <f>IF(J$93=0,0,J$93/CHI_fec!J$93)</f>
        <v>1.6686333087087646</v>
      </c>
      <c r="K237" s="278">
        <f>IF(K$93=0,0,K$93/CHI_fec!K$93)</f>
        <v>1.7745600737142879</v>
      </c>
      <c r="L237" s="278">
        <f>IF(L$93=0,0,L$93/CHI_fec!L$93)</f>
        <v>1.6970240041838272</v>
      </c>
      <c r="M237" s="278">
        <f>IF(M$93=0,0,M$93/CHI_fec!M$93)</f>
        <v>1.6554891550765656</v>
      </c>
      <c r="N237" s="278">
        <f>IF(N$93=0,0,N$93/CHI_fec!N$93)</f>
        <v>1.7262856047783794</v>
      </c>
      <c r="O237" s="278">
        <f>IF(O$93=0,0,O$93/CHI_fec!O$93)</f>
        <v>1.6121503137611761</v>
      </c>
      <c r="P237" s="278">
        <f>IF(P$93=0,0,P$93/CHI_fec!P$93)</f>
        <v>1.6301038034555599</v>
      </c>
      <c r="Q237" s="278">
        <f>IF(Q$93=0,0,Q$93/CHI_fec!Q$93)</f>
        <v>1.6734201147964836</v>
      </c>
      <c r="R237" s="278">
        <f>IF(R$93=0,0,R$93/CHI_fec!R$93)</f>
        <v>1.5777325970014662</v>
      </c>
      <c r="S237" s="278">
        <f>IF(S$93=0,0,S$93/CHI_fec!S$93)</f>
        <v>1.4544404483202042</v>
      </c>
      <c r="T237" s="278">
        <f>IF(T$93=0,0,T$93/CHI_fec!T$93)</f>
        <v>1.515500802516029</v>
      </c>
      <c r="U237" s="278">
        <f>IF(U$93=0,0,U$93/CHI_fec!U$93)</f>
        <v>1.5707613196549182</v>
      </c>
      <c r="V237" s="278">
        <f>IF(V$93=0,0,V$93/CHI_fec!V$93)</f>
        <v>1.5761009559607646</v>
      </c>
      <c r="W237" s="278">
        <f>IF(W$93=0,0,W$93/CHI_fec!W$93)</f>
        <v>1.5497909290752101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</v>
      </c>
      <c r="C240" s="322">
        <f>IF(C$110=0,0,C$110/CHI_fec!C$110)</f>
        <v>0</v>
      </c>
      <c r="D240" s="322">
        <f>IF(D$110=0,0,D$110/CHI_fec!D$110)</f>
        <v>0</v>
      </c>
      <c r="E240" s="322">
        <f>IF(E$110=0,0,E$110/CHI_fec!E$110)</f>
        <v>0</v>
      </c>
      <c r="F240" s="322">
        <f>IF(F$110=0,0,F$110/CHI_fec!F$110)</f>
        <v>0</v>
      </c>
      <c r="G240" s="322">
        <f>IF(G$110=0,0,G$110/CHI_fec!G$110)</f>
        <v>0</v>
      </c>
      <c r="H240" s="322">
        <f>IF(H$110=0,0,H$110/CHI_fec!H$110)</f>
        <v>0</v>
      </c>
      <c r="I240" s="322">
        <f>IF(I$110=0,0,I$110/CHI_fec!I$110)</f>
        <v>0</v>
      </c>
      <c r="J240" s="322">
        <f>IF(J$110=0,0,J$110/CHI_fec!J$110)</f>
        <v>0</v>
      </c>
      <c r="K240" s="322">
        <f>IF(K$110=0,0,K$110/CHI_fec!K$110)</f>
        <v>0</v>
      </c>
      <c r="L240" s="322">
        <f>IF(L$110=0,0,L$110/CHI_fec!L$110)</f>
        <v>0</v>
      </c>
      <c r="M240" s="322">
        <f>IF(M$110=0,0,M$110/CHI_fec!M$110)</f>
        <v>0</v>
      </c>
      <c r="N240" s="322">
        <f>IF(N$110=0,0,N$110/CHI_fec!N$110)</f>
        <v>0</v>
      </c>
      <c r="O240" s="322">
        <f>IF(O$110=0,0,O$110/CHI_fec!O$110)</f>
        <v>0</v>
      </c>
      <c r="P240" s="322">
        <f>IF(P$110=0,0,P$110/CHI_fec!P$110)</f>
        <v>0</v>
      </c>
      <c r="Q240" s="322">
        <f>IF(Q$110=0,0,Q$110/CHI_fec!Q$110)</f>
        <v>0</v>
      </c>
      <c r="R240" s="322">
        <f>IF(R$110=0,0,R$110/CHI_fec!R$110)</f>
        <v>0</v>
      </c>
      <c r="S240" s="322">
        <f>IF(S$110=0,0,S$110/CHI_fec!S$110)</f>
        <v>0</v>
      </c>
      <c r="T240" s="322">
        <f>IF(T$110=0,0,T$110/CHI_fec!T$110)</f>
        <v>0</v>
      </c>
      <c r="U240" s="322">
        <f>IF(U$110=0,0,U$110/CHI_fec!U$110)</f>
        <v>0</v>
      </c>
      <c r="V240" s="322">
        <f>IF(V$110=0,0,V$110/CHI_fec!V$110)</f>
        <v>0</v>
      </c>
      <c r="W240" s="322">
        <f>IF(W$110=0,0,W$110/CHI_fec!W$110)</f>
        <v>0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</v>
      </c>
      <c r="C245" s="277">
        <f>IF(C$115=0,0,C$115/CHI_fec!C$115)</f>
        <v>0</v>
      </c>
      <c r="D245" s="277">
        <f>IF(D$115=0,0,D$115/CHI_fec!D$115)</f>
        <v>0</v>
      </c>
      <c r="E245" s="277">
        <f>IF(E$115=0,0,E$115/CHI_fec!E$115)</f>
        <v>0</v>
      </c>
      <c r="F245" s="277">
        <f>IF(F$115=0,0,F$115/CHI_fec!F$115)</f>
        <v>0</v>
      </c>
      <c r="G245" s="277">
        <f>IF(G$115=0,0,G$115/CHI_fec!G$115)</f>
        <v>0</v>
      </c>
      <c r="H245" s="277">
        <f>IF(H$115=0,0,H$115/CHI_fec!H$115)</f>
        <v>0</v>
      </c>
      <c r="I245" s="277">
        <f>IF(I$115=0,0,I$115/CHI_fec!I$115)</f>
        <v>0</v>
      </c>
      <c r="J245" s="277">
        <f>IF(J$115=0,0,J$115/CHI_fec!J$115)</f>
        <v>0</v>
      </c>
      <c r="K245" s="277">
        <f>IF(K$115=0,0,K$115/CHI_fec!K$115)</f>
        <v>0</v>
      </c>
      <c r="L245" s="277">
        <f>IF(L$115=0,0,L$115/CHI_fec!L$115)</f>
        <v>0</v>
      </c>
      <c r="M245" s="277">
        <f>IF(M$115=0,0,M$115/CHI_fec!M$115)</f>
        <v>0</v>
      </c>
      <c r="N245" s="277">
        <f>IF(N$115=0,0,N$115/CHI_fec!N$115)</f>
        <v>0</v>
      </c>
      <c r="O245" s="277">
        <f>IF(O$115=0,0,O$115/CHI_fec!O$115)</f>
        <v>0</v>
      </c>
      <c r="P245" s="277">
        <f>IF(P$115=0,0,P$115/CHI_fec!P$115)</f>
        <v>0</v>
      </c>
      <c r="Q245" s="277">
        <f>IF(Q$115=0,0,Q$115/CHI_fec!Q$115)</f>
        <v>0</v>
      </c>
      <c r="R245" s="277">
        <f>IF(R$115=0,0,R$115/CHI_fec!R$115)</f>
        <v>0</v>
      </c>
      <c r="S245" s="277">
        <f>IF(S$115=0,0,S$115/CHI_fec!S$115)</f>
        <v>0</v>
      </c>
      <c r="T245" s="277">
        <f>IF(T$115=0,0,T$115/CHI_fec!T$115)</f>
        <v>0</v>
      </c>
      <c r="U245" s="277">
        <f>IF(U$115=0,0,U$115/CHI_fec!U$115)</f>
        <v>0</v>
      </c>
      <c r="V245" s="277">
        <f>IF(V$115=0,0,V$115/CHI_fec!V$115)</f>
        <v>0</v>
      </c>
      <c r="W245" s="277">
        <f>IF(W$115=0,0,W$115/CHI_fec!W$115)</f>
        <v>0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0</v>
      </c>
      <c r="C246" s="278">
        <f>IF(C$121=0,0,C$121/CHI_fec!C$121)</f>
        <v>0</v>
      </c>
      <c r="D246" s="278">
        <f>IF(D$121=0,0,D$121/CHI_fec!D$121)</f>
        <v>0</v>
      </c>
      <c r="E246" s="278">
        <f>IF(E$121=0,0,E$121/CHI_fec!E$121)</f>
        <v>0</v>
      </c>
      <c r="F246" s="278">
        <f>IF(F$121=0,0,F$121/CHI_fec!F$121)</f>
        <v>0</v>
      </c>
      <c r="G246" s="278">
        <f>IF(G$121=0,0,G$121/CHI_fec!G$121)</f>
        <v>0</v>
      </c>
      <c r="H246" s="278">
        <f>IF(H$121=0,0,H$121/CHI_fec!H$121)</f>
        <v>0</v>
      </c>
      <c r="I246" s="278">
        <f>IF(I$121=0,0,I$121/CHI_fec!I$121)</f>
        <v>0</v>
      </c>
      <c r="J246" s="278">
        <f>IF(J$121=0,0,J$121/CHI_fec!J$121)</f>
        <v>0</v>
      </c>
      <c r="K246" s="278">
        <f>IF(K$121=0,0,K$121/CHI_fec!K$121)</f>
        <v>0</v>
      </c>
      <c r="L246" s="278">
        <f>IF(L$121=0,0,L$121/CHI_fec!L$121)</f>
        <v>0</v>
      </c>
      <c r="M246" s="278">
        <f>IF(M$121=0,0,M$121/CHI_fec!M$121)</f>
        <v>0</v>
      </c>
      <c r="N246" s="278">
        <f>IF(N$121=0,0,N$121/CHI_fec!N$121)</f>
        <v>0</v>
      </c>
      <c r="O246" s="278">
        <f>IF(O$121=0,0,O$121/CHI_fec!O$121)</f>
        <v>0</v>
      </c>
      <c r="P246" s="278">
        <f>IF(P$121=0,0,P$121/CHI_fec!P$121)</f>
        <v>0</v>
      </c>
      <c r="Q246" s="278">
        <f>IF(Q$121=0,0,Q$121/CHI_fec!Q$121)</f>
        <v>0</v>
      </c>
      <c r="R246" s="278">
        <f>IF(R$121=0,0,R$121/CHI_fec!R$121)</f>
        <v>0</v>
      </c>
      <c r="S246" s="278">
        <f>IF(S$121=0,0,S$121/CHI_fec!S$121)</f>
        <v>0</v>
      </c>
      <c r="T246" s="278">
        <f>IF(T$121=0,0,T$121/CHI_fec!T$121)</f>
        <v>0</v>
      </c>
      <c r="U246" s="278">
        <f>IF(U$121=0,0,U$121/CHI_fec!U$121)</f>
        <v>0</v>
      </c>
      <c r="V246" s="278">
        <f>IF(V$121=0,0,V$121/CHI_fec!V$121)</f>
        <v>0</v>
      </c>
      <c r="W246" s="278">
        <f>IF(W$121=0,0,W$121/CHI_fec!W$121)</f>
        <v>0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0</v>
      </c>
      <c r="C247" s="278">
        <f>IF(C$134=0,0,C$134/CHI_fec!C$134)</f>
        <v>0</v>
      </c>
      <c r="D247" s="278">
        <f>IF(D$134=0,0,D$134/CHI_fec!D$134)</f>
        <v>0</v>
      </c>
      <c r="E247" s="278">
        <f>IF(E$134=0,0,E$134/CHI_fec!E$134)</f>
        <v>0</v>
      </c>
      <c r="F247" s="278">
        <f>IF(F$134=0,0,F$134/CHI_fec!F$134)</f>
        <v>0</v>
      </c>
      <c r="G247" s="278">
        <f>IF(G$134=0,0,G$134/CHI_fec!G$134)</f>
        <v>0</v>
      </c>
      <c r="H247" s="278">
        <f>IF(H$134=0,0,H$134/CHI_fec!H$134)</f>
        <v>0</v>
      </c>
      <c r="I247" s="278">
        <f>IF(I$134=0,0,I$134/CHI_fec!I$134)</f>
        <v>0</v>
      </c>
      <c r="J247" s="278">
        <f>IF(J$134=0,0,J$134/CHI_fec!J$134)</f>
        <v>0</v>
      </c>
      <c r="K247" s="278">
        <f>IF(K$134=0,0,K$134/CHI_fec!K$134)</f>
        <v>0</v>
      </c>
      <c r="L247" s="278">
        <f>IF(L$134=0,0,L$134/CHI_fec!L$134)</f>
        <v>0</v>
      </c>
      <c r="M247" s="278">
        <f>IF(M$134=0,0,M$134/CHI_fec!M$134)</f>
        <v>0</v>
      </c>
      <c r="N247" s="278">
        <f>IF(N$134=0,0,N$134/CHI_fec!N$134)</f>
        <v>0</v>
      </c>
      <c r="O247" s="278">
        <f>IF(O$134=0,0,O$134/CHI_fec!O$134)</f>
        <v>0</v>
      </c>
      <c r="P247" s="278">
        <f>IF(P$134=0,0,P$134/CHI_fec!P$134)</f>
        <v>0</v>
      </c>
      <c r="Q247" s="278">
        <f>IF(Q$134=0,0,Q$134/CHI_fec!Q$134)</f>
        <v>0</v>
      </c>
      <c r="R247" s="278">
        <f>IF(R$134=0,0,R$134/CHI_fec!R$134)</f>
        <v>0</v>
      </c>
      <c r="S247" s="278">
        <f>IF(S$134=0,0,S$134/CHI_fec!S$134)</f>
        <v>0</v>
      </c>
      <c r="T247" s="278">
        <f>IF(T$134=0,0,T$134/CHI_fec!T$134)</f>
        <v>0</v>
      </c>
      <c r="U247" s="278">
        <f>IF(U$134=0,0,U$134/CHI_fec!U$134)</f>
        <v>0</v>
      </c>
      <c r="V247" s="278">
        <f>IF(V$134=0,0,V$134/CHI_fec!V$134)</f>
        <v>0</v>
      </c>
      <c r="W247" s="278">
        <f>IF(W$134=0,0,W$134/CHI_fec!W$134)</f>
        <v>0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</v>
      </c>
      <c r="C248" s="278">
        <f>IF(C$142=0,0,C$142/CHI_fec!C$142)</f>
        <v>0</v>
      </c>
      <c r="D248" s="278">
        <f>IF(D$142=0,0,D$142/CHI_fec!D$142)</f>
        <v>0</v>
      </c>
      <c r="E248" s="278">
        <f>IF(E$142=0,0,E$142/CHI_fec!E$142)</f>
        <v>0</v>
      </c>
      <c r="F248" s="278">
        <f>IF(F$142=0,0,F$142/CHI_fec!F$142)</f>
        <v>0</v>
      </c>
      <c r="G248" s="278">
        <f>IF(G$142=0,0,G$142/CHI_fec!G$142)</f>
        <v>0</v>
      </c>
      <c r="H248" s="278">
        <f>IF(H$142=0,0,H$142/CHI_fec!H$142)</f>
        <v>0</v>
      </c>
      <c r="I248" s="278">
        <f>IF(I$142=0,0,I$142/CHI_fec!I$142)</f>
        <v>0</v>
      </c>
      <c r="J248" s="278">
        <f>IF(J$142=0,0,J$142/CHI_fec!J$142)</f>
        <v>0</v>
      </c>
      <c r="K248" s="278">
        <f>IF(K$142=0,0,K$142/CHI_fec!K$142)</f>
        <v>0</v>
      </c>
      <c r="L248" s="278">
        <f>IF(L$142=0,0,L$142/CHI_fec!L$142)</f>
        <v>0</v>
      </c>
      <c r="M248" s="278">
        <f>IF(M$142=0,0,M$142/CHI_fec!M$142)</f>
        <v>0</v>
      </c>
      <c r="N248" s="278">
        <f>IF(N$142=0,0,N$142/CHI_fec!N$142)</f>
        <v>0</v>
      </c>
      <c r="O248" s="278">
        <f>IF(O$142=0,0,O$142/CHI_fec!O$142)</f>
        <v>0</v>
      </c>
      <c r="P248" s="278">
        <f>IF(P$142=0,0,P$142/CHI_fec!P$142)</f>
        <v>0</v>
      </c>
      <c r="Q248" s="278">
        <f>IF(Q$142=0,0,Q$142/CHI_fec!Q$142)</f>
        <v>0</v>
      </c>
      <c r="R248" s="278">
        <f>IF(R$142=0,0,R$142/CHI_fec!R$142)</f>
        <v>0</v>
      </c>
      <c r="S248" s="278">
        <f>IF(S$142=0,0,S$142/CHI_fec!S$142)</f>
        <v>0</v>
      </c>
      <c r="T248" s="278">
        <f>IF(T$142=0,0,T$142/CHI_fec!T$142)</f>
        <v>0</v>
      </c>
      <c r="U248" s="278">
        <f>IF(U$142=0,0,U$142/CHI_fec!U$142)</f>
        <v>0</v>
      </c>
      <c r="V248" s="278">
        <f>IF(V$142=0,0,V$142/CHI_fec!V$142)</f>
        <v>0</v>
      </c>
      <c r="W248" s="278">
        <f>IF(W$142=0,0,W$142/CHI_fec!W$142)</f>
        <v>0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131.15455502896262</v>
      </c>
      <c r="C3" s="205">
        <f t="shared" si="0"/>
        <v>137.75029164069866</v>
      </c>
      <c r="D3" s="205">
        <f t="shared" si="0"/>
        <v>139.91288152811345</v>
      </c>
      <c r="E3" s="205">
        <f t="shared" si="0"/>
        <v>170.66158269399304</v>
      </c>
      <c r="F3" s="205">
        <f t="shared" si="0"/>
        <v>191.77432033579049</v>
      </c>
      <c r="G3" s="205">
        <f t="shared" si="0"/>
        <v>242.71844660194176</v>
      </c>
      <c r="H3" s="205">
        <f t="shared" si="0"/>
        <v>318.995061310121</v>
      </c>
      <c r="I3" s="205">
        <f t="shared" si="0"/>
        <v>329.04977375565613</v>
      </c>
      <c r="J3" s="205">
        <f t="shared" si="0"/>
        <v>291.778063834703</v>
      </c>
      <c r="K3" s="205">
        <f t="shared" si="0"/>
        <v>154.17878853054714</v>
      </c>
      <c r="L3" s="205">
        <f t="shared" si="0"/>
        <v>168.5138232265636</v>
      </c>
      <c r="M3" s="205">
        <f t="shared" si="0"/>
        <v>203.23112291493885</v>
      </c>
      <c r="N3" s="205">
        <f t="shared" si="0"/>
        <v>215.82148451007899</v>
      </c>
      <c r="O3" s="205">
        <f t="shared" si="0"/>
        <v>248.70237880518644</v>
      </c>
      <c r="P3" s="205">
        <f t="shared" si="0"/>
        <v>265.02999023573716</v>
      </c>
      <c r="Q3" s="205">
        <f t="shared" si="0"/>
        <v>240.09999999999997</v>
      </c>
      <c r="R3" s="205">
        <f t="shared" si="0"/>
        <v>249.4188108278498</v>
      </c>
      <c r="S3" s="205">
        <f t="shared" si="0"/>
        <v>254.7113555263183</v>
      </c>
      <c r="T3" s="205">
        <f t="shared" si="0"/>
        <v>252.66504069496591</v>
      </c>
      <c r="U3" s="205">
        <f t="shared" si="0"/>
        <v>255.35888997598497</v>
      </c>
      <c r="V3" s="205">
        <f t="shared" si="0"/>
        <v>242.73288881888666</v>
      </c>
      <c r="W3" s="205">
        <f t="shared" si="0"/>
        <v>257.74383620264001</v>
      </c>
      <c r="DA3" s="112"/>
    </row>
    <row r="4" spans="1:105" ht="12" customHeight="1" x14ac:dyDescent="0.25">
      <c r="A4" s="50" t="s">
        <v>49</v>
      </c>
      <c r="B4" s="243">
        <v>58.775300123041532</v>
      </c>
      <c r="C4" s="243">
        <v>54.181101087971442</v>
      </c>
      <c r="D4" s="243">
        <v>67.76022710126945</v>
      </c>
      <c r="E4" s="243">
        <v>81.438973737406471</v>
      </c>
      <c r="F4" s="243">
        <v>101.96180496985291</v>
      </c>
      <c r="G4" s="243">
        <v>127.3425138453137</v>
      </c>
      <c r="H4" s="243">
        <v>170.08599733635791</v>
      </c>
      <c r="I4" s="243">
        <v>182.39455256138999</v>
      </c>
      <c r="J4" s="243">
        <v>177.42150204421691</v>
      </c>
      <c r="K4" s="243">
        <v>85.57236890059815</v>
      </c>
      <c r="L4" s="243">
        <v>114.34867492817619</v>
      </c>
      <c r="M4" s="243">
        <v>135.97195048283501</v>
      </c>
      <c r="N4" s="243">
        <v>142.15002833991491</v>
      </c>
      <c r="O4" s="243">
        <v>150.61016484827499</v>
      </c>
      <c r="P4" s="243">
        <v>161.98751466655219</v>
      </c>
      <c r="Q4" s="243">
        <v>147.6109539991418</v>
      </c>
      <c r="R4" s="243">
        <v>160.63803772289501</v>
      </c>
      <c r="S4" s="243">
        <v>179.54755351696721</v>
      </c>
      <c r="T4" s="243">
        <v>157.02808151943071</v>
      </c>
      <c r="U4" s="243">
        <v>120.3111193739276</v>
      </c>
      <c r="V4" s="243">
        <v>136.15935806154991</v>
      </c>
      <c r="W4" s="243">
        <v>139.71018487645091</v>
      </c>
      <c r="DA4" s="83" t="s">
        <v>1406</v>
      </c>
    </row>
    <row r="5" spans="1:105" ht="12" customHeight="1" x14ac:dyDescent="0.25">
      <c r="A5" s="144" t="s">
        <v>50</v>
      </c>
      <c r="B5" s="284">
        <v>32.151429025224303</v>
      </c>
      <c r="C5" s="284">
        <v>43.594731676847672</v>
      </c>
      <c r="D5" s="284">
        <v>41.98382680206393</v>
      </c>
      <c r="E5" s="284">
        <v>47.839858458047708</v>
      </c>
      <c r="F5" s="284">
        <v>43.946433165941343</v>
      </c>
      <c r="G5" s="284">
        <v>68.292549604046428</v>
      </c>
      <c r="H5" s="284">
        <v>98.351752660172707</v>
      </c>
      <c r="I5" s="284">
        <v>99.368978325443962</v>
      </c>
      <c r="J5" s="284">
        <v>64.554328786984996</v>
      </c>
      <c r="K5" s="284">
        <v>42.863208685173753</v>
      </c>
      <c r="L5" s="284">
        <v>24.9925942321807</v>
      </c>
      <c r="M5" s="284">
        <v>30.10785888578793</v>
      </c>
      <c r="N5" s="284">
        <v>32.696480489447211</v>
      </c>
      <c r="O5" s="284">
        <v>56.186413365403503</v>
      </c>
      <c r="P5" s="284">
        <v>60.746386446329183</v>
      </c>
      <c r="Q5" s="284">
        <v>39.424469904051293</v>
      </c>
      <c r="R5" s="284">
        <v>30.700123670886629</v>
      </c>
      <c r="S5" s="284">
        <v>32.794798412978992</v>
      </c>
      <c r="T5" s="284">
        <v>48.923544478128363</v>
      </c>
      <c r="U5" s="284">
        <v>72.434996383210887</v>
      </c>
      <c r="V5" s="284">
        <v>35.079547708259177</v>
      </c>
      <c r="W5" s="284">
        <v>52.178721951375067</v>
      </c>
      <c r="DA5" s="94" t="s">
        <v>1407</v>
      </c>
    </row>
    <row r="6" spans="1:105" ht="12" customHeight="1" x14ac:dyDescent="0.25">
      <c r="A6" s="49" t="s">
        <v>58</v>
      </c>
      <c r="B6" s="244">
        <v>40.227825880696777</v>
      </c>
      <c r="C6" s="244">
        <v>39.974458875879549</v>
      </c>
      <c r="D6" s="244">
        <v>30.168827624780061</v>
      </c>
      <c r="E6" s="244">
        <v>41.382750498538847</v>
      </c>
      <c r="F6" s="244">
        <v>45.866082199996256</v>
      </c>
      <c r="G6" s="244">
        <v>47.083383152581618</v>
      </c>
      <c r="H6" s="244">
        <v>50.557311313590382</v>
      </c>
      <c r="I6" s="244">
        <v>47.286242868822193</v>
      </c>
      <c r="J6" s="244">
        <v>49.802233003501122</v>
      </c>
      <c r="K6" s="244">
        <v>25.743210944775221</v>
      </c>
      <c r="L6" s="244">
        <v>29.1725540662067</v>
      </c>
      <c r="M6" s="244">
        <v>37.151313546315933</v>
      </c>
      <c r="N6" s="244">
        <v>40.974975680716888</v>
      </c>
      <c r="O6" s="244">
        <v>41.905800591507948</v>
      </c>
      <c r="P6" s="244">
        <v>42.296089122855761</v>
      </c>
      <c r="Q6" s="244">
        <v>53.064576096806903</v>
      </c>
      <c r="R6" s="244">
        <v>58.080649434068157</v>
      </c>
      <c r="S6" s="244">
        <v>42.369003596372103</v>
      </c>
      <c r="T6" s="244">
        <v>46.713414697406833</v>
      </c>
      <c r="U6" s="244">
        <v>62.612774218846482</v>
      </c>
      <c r="V6" s="244">
        <v>71.493983049077571</v>
      </c>
      <c r="W6" s="244">
        <v>65.854929374814034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570</v>
      </c>
      <c r="C9" s="243">
        <v>529</v>
      </c>
      <c r="D9" s="243">
        <v>606</v>
      </c>
      <c r="E9" s="243">
        <v>596.9</v>
      </c>
      <c r="F9" s="243">
        <v>753.1</v>
      </c>
      <c r="G9" s="243">
        <v>832.1</v>
      </c>
      <c r="H9" s="243">
        <v>1065.4000000000001</v>
      </c>
      <c r="I9" s="243">
        <v>1105.365</v>
      </c>
      <c r="J9" s="243">
        <v>1076</v>
      </c>
      <c r="K9" s="243">
        <v>583</v>
      </c>
      <c r="L9" s="243">
        <v>834</v>
      </c>
      <c r="M9" s="243">
        <v>996</v>
      </c>
      <c r="N9" s="243">
        <v>1015</v>
      </c>
      <c r="O9" s="243">
        <v>1070</v>
      </c>
      <c r="P9" s="243">
        <v>902.73299999999995</v>
      </c>
      <c r="Q9" s="243">
        <v>979.56500000000005</v>
      </c>
      <c r="R9" s="243">
        <v>1009.936</v>
      </c>
      <c r="S9" s="243">
        <v>1023.437</v>
      </c>
      <c r="T9" s="243">
        <v>1150.635</v>
      </c>
      <c r="U9" s="243">
        <v>1222.934</v>
      </c>
      <c r="V9" s="243">
        <v>1220.837</v>
      </c>
      <c r="W9" s="243">
        <v>1354.192</v>
      </c>
      <c r="DA9" s="83" t="s">
        <v>1410</v>
      </c>
    </row>
    <row r="10" spans="1:105" ht="12" customHeight="1" x14ac:dyDescent="0.25">
      <c r="A10" s="144" t="s">
        <v>1411</v>
      </c>
      <c r="B10" s="284">
        <v>1016.02728</v>
      </c>
      <c r="C10" s="284">
        <v>1386.9695999999999</v>
      </c>
      <c r="D10" s="284">
        <v>1223.50255584</v>
      </c>
      <c r="E10" s="284">
        <v>1142.5737985200001</v>
      </c>
      <c r="F10" s="284">
        <v>1057.7032837199999</v>
      </c>
      <c r="G10" s="284">
        <v>1454.1209038500001</v>
      </c>
      <c r="H10" s="284">
        <v>2007.480442695</v>
      </c>
      <c r="I10" s="284">
        <v>1962.3196741500001</v>
      </c>
      <c r="J10" s="284">
        <v>1275.72327</v>
      </c>
      <c r="K10" s="284">
        <v>1125.99909</v>
      </c>
      <c r="L10" s="284">
        <v>915.66031200000009</v>
      </c>
      <c r="M10" s="284">
        <v>1071.144</v>
      </c>
      <c r="N10" s="284">
        <v>1183.84896</v>
      </c>
      <c r="O10" s="284">
        <v>1334.7575999999999</v>
      </c>
      <c r="P10" s="284">
        <v>1204.99596</v>
      </c>
      <c r="Q10" s="284">
        <v>524.31791999999984</v>
      </c>
      <c r="R10" s="284">
        <v>330.23702400000002</v>
      </c>
      <c r="S10" s="284">
        <v>236.322</v>
      </c>
      <c r="T10" s="284">
        <v>416.20260000000002</v>
      </c>
      <c r="U10" s="284">
        <v>577.85269049999988</v>
      </c>
      <c r="V10" s="284">
        <v>319.09969799999999</v>
      </c>
      <c r="W10" s="284">
        <v>484.56913231617858</v>
      </c>
      <c r="DA10" s="94" t="s">
        <v>1412</v>
      </c>
    </row>
    <row r="11" spans="1:105" ht="12" customHeight="1" x14ac:dyDescent="0.25">
      <c r="A11" s="49" t="s">
        <v>1413</v>
      </c>
      <c r="B11" s="244">
        <v>87.159339071878208</v>
      </c>
      <c r="C11" s="244">
        <v>87.196249480310371</v>
      </c>
      <c r="D11" s="244">
        <v>60.278657495417953</v>
      </c>
      <c r="E11" s="244">
        <v>67.763527521007177</v>
      </c>
      <c r="F11" s="244">
        <v>75.685754399999993</v>
      </c>
      <c r="G11" s="244">
        <v>68.7348724</v>
      </c>
      <c r="H11" s="244">
        <v>70.751469999999983</v>
      </c>
      <c r="I11" s="244">
        <v>64.022999999999996</v>
      </c>
      <c r="J11" s="244">
        <v>67.478000000000009</v>
      </c>
      <c r="K11" s="244">
        <v>41.259</v>
      </c>
      <c r="L11" s="244">
        <v>43.031054999999988</v>
      </c>
      <c r="M11" s="244">
        <v>55.786070999999993</v>
      </c>
      <c r="N11" s="244">
        <v>66.531154999999998</v>
      </c>
      <c r="O11" s="244">
        <v>67.779409000000015</v>
      </c>
      <c r="P11" s="244">
        <v>83.873345999999998</v>
      </c>
      <c r="Q11" s="244">
        <v>80.48363599999999</v>
      </c>
      <c r="R11" s="244">
        <v>87.060670000000016</v>
      </c>
      <c r="S11" s="244">
        <v>76.186386999999996</v>
      </c>
      <c r="T11" s="244">
        <v>88.921391</v>
      </c>
      <c r="U11" s="244">
        <v>92.364397999999994</v>
      </c>
      <c r="V11" s="244">
        <v>87.672492000000005</v>
      </c>
      <c r="W11" s="244">
        <v>88.411546985884996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633.33333333333337</v>
      </c>
      <c r="C14" s="243">
        <v>571.36567277341135</v>
      </c>
      <c r="D14" s="243">
        <v>695.30099389325551</v>
      </c>
      <c r="E14" s="243">
        <v>695.30099389325551</v>
      </c>
      <c r="F14" s="243">
        <v>819.23631501309967</v>
      </c>
      <c r="G14" s="243">
        <v>881.20397557302169</v>
      </c>
      <c r="H14" s="243">
        <v>1129.0746178127099</v>
      </c>
      <c r="I14" s="243">
        <v>1191.0422783726319</v>
      </c>
      <c r="J14" s="243">
        <v>1191.0422783726319</v>
      </c>
      <c r="K14" s="243">
        <v>1191.0422783726319</v>
      </c>
      <c r="L14" s="243">
        <v>1129.0746178127099</v>
      </c>
      <c r="M14" s="243">
        <v>1129.0746178127099</v>
      </c>
      <c r="N14" s="243">
        <v>1129.0746178127099</v>
      </c>
      <c r="O14" s="243">
        <v>1129.0746178127099</v>
      </c>
      <c r="P14" s="243">
        <v>1129.0746178127099</v>
      </c>
      <c r="Q14" s="243">
        <v>1067.1069572527881</v>
      </c>
      <c r="R14" s="243">
        <v>1067.1069572527881</v>
      </c>
      <c r="S14" s="243">
        <v>1129.0746178127099</v>
      </c>
      <c r="T14" s="243">
        <v>1253.009938932554</v>
      </c>
      <c r="U14" s="243">
        <v>1314.977599492476</v>
      </c>
      <c r="V14" s="243">
        <v>1314.977599492476</v>
      </c>
      <c r="W14" s="243">
        <v>1438.91292061232</v>
      </c>
      <c r="DA14" s="83" t="s">
        <v>1415</v>
      </c>
    </row>
    <row r="15" spans="1:105" ht="12" customHeight="1" x14ac:dyDescent="0.25">
      <c r="A15" s="107" t="s">
        <v>1411</v>
      </c>
      <c r="B15" s="284">
        <v>1128.9192</v>
      </c>
      <c r="C15" s="284">
        <v>1466.1233537210419</v>
      </c>
      <c r="D15" s="284">
        <v>1466.1233537210419</v>
      </c>
      <c r="E15" s="284">
        <v>1466.1233537210419</v>
      </c>
      <c r="F15" s="284">
        <v>1381.822315290781</v>
      </c>
      <c r="G15" s="284">
        <v>1550.4243921513021</v>
      </c>
      <c r="H15" s="284">
        <v>2140.5316611631251</v>
      </c>
      <c r="I15" s="284">
        <v>2140.5316611631251</v>
      </c>
      <c r="J15" s="284">
        <v>2140.5316611631251</v>
      </c>
      <c r="K15" s="284">
        <v>2140.5316611631251</v>
      </c>
      <c r="L15" s="284">
        <v>2056.230622732865</v>
      </c>
      <c r="M15" s="284">
        <v>2056.230622732865</v>
      </c>
      <c r="N15" s="284">
        <v>2056.230622732865</v>
      </c>
      <c r="O15" s="284">
        <v>1971.9295843026041</v>
      </c>
      <c r="P15" s="284">
        <v>1971.9295843026041</v>
      </c>
      <c r="Q15" s="284">
        <v>1971.9295843026041</v>
      </c>
      <c r="R15" s="284">
        <v>1971.9295843026041</v>
      </c>
      <c r="S15" s="284">
        <v>1971.9295843026041</v>
      </c>
      <c r="T15" s="284">
        <v>1971.9295843026041</v>
      </c>
      <c r="U15" s="284">
        <v>1971.9295843026041</v>
      </c>
      <c r="V15" s="284">
        <v>1971.9295843026041</v>
      </c>
      <c r="W15" s="284">
        <v>1971.9295843026041</v>
      </c>
      <c r="DA15" s="94" t="s">
        <v>1416</v>
      </c>
    </row>
    <row r="16" spans="1:105" ht="12" customHeight="1" x14ac:dyDescent="0.25">
      <c r="A16" s="49" t="s">
        <v>1413</v>
      </c>
      <c r="B16" s="244">
        <v>105.5380938622944</v>
      </c>
      <c r="C16" s="244">
        <v>102.5627473900141</v>
      </c>
      <c r="D16" s="244">
        <v>96.740308712128467</v>
      </c>
      <c r="E16" s="244">
        <v>87.942523561962474</v>
      </c>
      <c r="F16" s="244">
        <v>93.89321650652326</v>
      </c>
      <c r="G16" s="244">
        <v>88.070777828637674</v>
      </c>
      <c r="H16" s="244">
        <v>88.070777828637674</v>
      </c>
      <c r="I16" s="244">
        <v>85.095431356357281</v>
      </c>
      <c r="J16" s="244">
        <v>79.272992678471681</v>
      </c>
      <c r="K16" s="244">
        <v>70.475207528305702</v>
      </c>
      <c r="L16" s="244">
        <v>70.475207528305702</v>
      </c>
      <c r="M16" s="244">
        <v>64.652768850420102</v>
      </c>
      <c r="N16" s="244">
        <v>76.297646206191288</v>
      </c>
      <c r="O16" s="244">
        <v>76.297646206191288</v>
      </c>
      <c r="P16" s="244">
        <v>90.917870034242867</v>
      </c>
      <c r="Q16" s="244">
        <v>93.89321650652326</v>
      </c>
      <c r="R16" s="244">
        <v>96.868562978803652</v>
      </c>
      <c r="S16" s="244">
        <v>96.868562978803652</v>
      </c>
      <c r="T16" s="244">
        <v>96.868562978803652</v>
      </c>
      <c r="U16" s="244">
        <v>99.843909451084045</v>
      </c>
      <c r="V16" s="244">
        <v>99.843909451084045</v>
      </c>
      <c r="W16" s="244">
        <v>99.843909451084045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123.9353211198441</v>
      </c>
      <c r="E18" s="243">
        <v>0</v>
      </c>
      <c r="F18" s="243">
        <v>123.9353211198441</v>
      </c>
      <c r="G18" s="243">
        <v>61.967660559922066</v>
      </c>
      <c r="H18" s="243">
        <v>309.83830279961029</v>
      </c>
      <c r="I18" s="243">
        <v>61.967660559922066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61.967660559922066</v>
      </c>
      <c r="T18" s="243">
        <v>123.9353211198441</v>
      </c>
      <c r="U18" s="243">
        <v>123.9353211198441</v>
      </c>
      <c r="V18" s="243">
        <v>0</v>
      </c>
      <c r="W18" s="243">
        <v>123.9353211198441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421.50519215130208</v>
      </c>
      <c r="D19" s="284">
        <v>0</v>
      </c>
      <c r="E19" s="284">
        <v>0</v>
      </c>
      <c r="F19" s="284">
        <v>0</v>
      </c>
      <c r="G19" s="284">
        <v>168.6020768605209</v>
      </c>
      <c r="H19" s="284">
        <v>590.10726901182306</v>
      </c>
      <c r="I19" s="284">
        <v>84.301038430260434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84.301038430260434</v>
      </c>
      <c r="S19" s="284">
        <v>0</v>
      </c>
      <c r="T19" s="284">
        <v>0</v>
      </c>
      <c r="U19" s="284">
        <v>84.301038430260434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5.9506929445607906</v>
      </c>
      <c r="G20" s="244">
        <v>0</v>
      </c>
      <c r="H20" s="244">
        <v>5.8224386778855921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17.467316033656779</v>
      </c>
      <c r="O20" s="244">
        <v>2.9753464722803962</v>
      </c>
      <c r="P20" s="244">
        <v>20.442662505937172</v>
      </c>
      <c r="Q20" s="244">
        <v>5.9506929445607906</v>
      </c>
      <c r="R20" s="244">
        <v>8.7977851501659874</v>
      </c>
      <c r="S20" s="244">
        <v>8.7977851501659874</v>
      </c>
      <c r="T20" s="244">
        <v>0</v>
      </c>
      <c r="U20" s="244">
        <v>11.77313162244638</v>
      </c>
      <c r="V20" s="244">
        <v>5.8224386778855921</v>
      </c>
      <c r="W20" s="244">
        <v>2.9753464722803962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61.967660559922024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61.967660559922024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61.967660559922024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61.967660559921796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61.967660559922024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84.301038430260178</v>
      </c>
      <c r="D23" s="284">
        <f t="shared" si="2"/>
        <v>0</v>
      </c>
      <c r="E23" s="284">
        <f t="shared" si="2"/>
        <v>0</v>
      </c>
      <c r="F23" s="284">
        <f t="shared" si="2"/>
        <v>84.30103843026086</v>
      </c>
      <c r="G23" s="284">
        <f t="shared" si="2"/>
        <v>0</v>
      </c>
      <c r="H23" s="284">
        <f t="shared" si="2"/>
        <v>0</v>
      </c>
      <c r="I23" s="284">
        <f t="shared" si="2"/>
        <v>84.301038430260633</v>
      </c>
      <c r="J23" s="284">
        <f t="shared" si="2"/>
        <v>0</v>
      </c>
      <c r="K23" s="284">
        <f t="shared" si="2"/>
        <v>0</v>
      </c>
      <c r="L23" s="284">
        <f t="shared" si="2"/>
        <v>84.301038430260178</v>
      </c>
      <c r="M23" s="284">
        <f t="shared" si="2"/>
        <v>0</v>
      </c>
      <c r="N23" s="284">
        <f t="shared" si="2"/>
        <v>0</v>
      </c>
      <c r="O23" s="284">
        <f t="shared" si="2"/>
        <v>84.30103843026086</v>
      </c>
      <c r="P23" s="284">
        <f t="shared" si="2"/>
        <v>0</v>
      </c>
      <c r="Q23" s="284">
        <f t="shared" si="2"/>
        <v>0</v>
      </c>
      <c r="R23" s="284">
        <f t="shared" si="2"/>
        <v>84.301038430260405</v>
      </c>
      <c r="S23" s="284">
        <f t="shared" si="2"/>
        <v>0</v>
      </c>
      <c r="T23" s="284">
        <f t="shared" si="2"/>
        <v>0</v>
      </c>
      <c r="U23" s="284">
        <f t="shared" si="2"/>
        <v>84.301038430260405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2.9753464722803074</v>
      </c>
      <c r="D24" s="244">
        <f t="shared" si="3"/>
        <v>5.8224386778856285</v>
      </c>
      <c r="E24" s="244">
        <f t="shared" si="3"/>
        <v>8.7977851501659927</v>
      </c>
      <c r="F24" s="244">
        <f t="shared" si="3"/>
        <v>0</v>
      </c>
      <c r="G24" s="244">
        <f t="shared" si="3"/>
        <v>5.8224386778855859</v>
      </c>
      <c r="H24" s="244">
        <f t="shared" si="3"/>
        <v>5.8224386778855859</v>
      </c>
      <c r="I24" s="244">
        <f t="shared" si="3"/>
        <v>2.9753464722803926</v>
      </c>
      <c r="J24" s="244">
        <f t="shared" si="3"/>
        <v>5.8224386778856001</v>
      </c>
      <c r="K24" s="244">
        <f t="shared" si="3"/>
        <v>8.7977851501659785</v>
      </c>
      <c r="L24" s="244">
        <f t="shared" si="3"/>
        <v>0</v>
      </c>
      <c r="M24" s="244">
        <f t="shared" si="3"/>
        <v>5.8224386778856001</v>
      </c>
      <c r="N24" s="244">
        <f t="shared" si="3"/>
        <v>5.8224386778855859</v>
      </c>
      <c r="O24" s="244">
        <f t="shared" si="3"/>
        <v>2.9753464722803926</v>
      </c>
      <c r="P24" s="244">
        <f t="shared" si="3"/>
        <v>5.8224386778856001</v>
      </c>
      <c r="Q24" s="244">
        <f t="shared" si="3"/>
        <v>2.9753464722803926</v>
      </c>
      <c r="R24" s="244">
        <f t="shared" si="3"/>
        <v>5.8224386778856001</v>
      </c>
      <c r="S24" s="244">
        <f t="shared" si="3"/>
        <v>8.7977851501659927</v>
      </c>
      <c r="T24" s="244">
        <f t="shared" si="3"/>
        <v>0</v>
      </c>
      <c r="U24" s="244">
        <f t="shared" si="3"/>
        <v>8.7977851501659927</v>
      </c>
      <c r="V24" s="244">
        <f t="shared" si="3"/>
        <v>5.8224386778855859</v>
      </c>
      <c r="W24" s="244">
        <f t="shared" si="3"/>
        <v>2.9753464722803926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63.333333333333371</v>
      </c>
      <c r="C26" s="243">
        <f t="shared" si="4"/>
        <v>42.365672773411347</v>
      </c>
      <c r="D26" s="243">
        <f t="shared" si="4"/>
        <v>89.300993893255509</v>
      </c>
      <c r="E26" s="243">
        <f t="shared" si="4"/>
        <v>98.400993893255531</v>
      </c>
      <c r="F26" s="243">
        <f t="shared" si="4"/>
        <v>66.136315013099647</v>
      </c>
      <c r="G26" s="243">
        <f t="shared" si="4"/>
        <v>49.103975573021671</v>
      </c>
      <c r="H26" s="243">
        <f t="shared" si="4"/>
        <v>63.674617812709812</v>
      </c>
      <c r="I26" s="243">
        <f t="shared" si="4"/>
        <v>85.677278372631918</v>
      </c>
      <c r="J26" s="243">
        <f t="shared" si="4"/>
        <v>115.04227837263193</v>
      </c>
      <c r="K26" s="243">
        <f t="shared" si="4"/>
        <v>608.04227837263193</v>
      </c>
      <c r="L26" s="243">
        <f t="shared" si="4"/>
        <v>295.0746178127099</v>
      </c>
      <c r="M26" s="243">
        <f t="shared" si="4"/>
        <v>133.0746178127099</v>
      </c>
      <c r="N26" s="243">
        <f t="shared" si="4"/>
        <v>114.0746178127099</v>
      </c>
      <c r="O26" s="243">
        <f t="shared" si="4"/>
        <v>59.074617812709903</v>
      </c>
      <c r="P26" s="243">
        <f t="shared" si="4"/>
        <v>226.34161781270996</v>
      </c>
      <c r="Q26" s="243">
        <f t="shared" si="4"/>
        <v>87.541957252788052</v>
      </c>
      <c r="R26" s="243">
        <f t="shared" si="4"/>
        <v>57.170957252788071</v>
      </c>
      <c r="S26" s="243">
        <f t="shared" si="4"/>
        <v>105.63761781270989</v>
      </c>
      <c r="T26" s="243">
        <f t="shared" si="4"/>
        <v>102.37493893255396</v>
      </c>
      <c r="U26" s="243">
        <f t="shared" si="4"/>
        <v>92.043599492476005</v>
      </c>
      <c r="V26" s="243">
        <f t="shared" si="4"/>
        <v>94.140599492475985</v>
      </c>
      <c r="W26" s="243">
        <f t="shared" si="4"/>
        <v>84.720920612320015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112.89192000000003</v>
      </c>
      <c r="C27" s="284">
        <f t="shared" si="5"/>
        <v>79.153753721041994</v>
      </c>
      <c r="D27" s="284">
        <f t="shared" si="5"/>
        <v>242.62079788104188</v>
      </c>
      <c r="E27" s="284">
        <f t="shared" si="5"/>
        <v>323.54955520104181</v>
      </c>
      <c r="F27" s="284">
        <f t="shared" si="5"/>
        <v>324.11903157078109</v>
      </c>
      <c r="G27" s="284">
        <f t="shared" si="5"/>
        <v>96.303488301301968</v>
      </c>
      <c r="H27" s="284">
        <f t="shared" si="5"/>
        <v>133.05121846812517</v>
      </c>
      <c r="I27" s="284">
        <f t="shared" si="5"/>
        <v>178.21198701312505</v>
      </c>
      <c r="J27" s="284">
        <f t="shared" si="5"/>
        <v>864.80839116312518</v>
      </c>
      <c r="K27" s="284">
        <f t="shared" si="5"/>
        <v>1014.5325711631251</v>
      </c>
      <c r="L27" s="284">
        <f t="shared" si="5"/>
        <v>1140.570310732865</v>
      </c>
      <c r="M27" s="284">
        <f t="shared" si="5"/>
        <v>985.08662273286495</v>
      </c>
      <c r="N27" s="284">
        <f t="shared" si="5"/>
        <v>872.38166273286492</v>
      </c>
      <c r="O27" s="284">
        <f t="shared" si="5"/>
        <v>637.17198430260419</v>
      </c>
      <c r="P27" s="284">
        <f t="shared" si="5"/>
        <v>766.93362430260413</v>
      </c>
      <c r="Q27" s="284">
        <f t="shared" si="5"/>
        <v>1447.6116643026044</v>
      </c>
      <c r="R27" s="284">
        <f t="shared" si="5"/>
        <v>1641.6925603026041</v>
      </c>
      <c r="S27" s="284">
        <f t="shared" si="5"/>
        <v>1735.6075843026042</v>
      </c>
      <c r="T27" s="284">
        <f t="shared" si="5"/>
        <v>1555.726984302604</v>
      </c>
      <c r="U27" s="284">
        <f t="shared" si="5"/>
        <v>1394.0768938026042</v>
      </c>
      <c r="V27" s="284">
        <f t="shared" si="5"/>
        <v>1652.8298863026041</v>
      </c>
      <c r="W27" s="284">
        <f t="shared" si="5"/>
        <v>1487.3604519864255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18.378754790416195</v>
      </c>
      <c r="C28" s="244">
        <f t="shared" si="6"/>
        <v>15.366497909703725</v>
      </c>
      <c r="D28" s="244">
        <f t="shared" si="6"/>
        <v>36.461651216710514</v>
      </c>
      <c r="E28" s="244">
        <f t="shared" si="6"/>
        <v>20.178996040955298</v>
      </c>
      <c r="F28" s="244">
        <f t="shared" si="6"/>
        <v>18.207462106523266</v>
      </c>
      <c r="G28" s="244">
        <f t="shared" si="6"/>
        <v>19.335905428637673</v>
      </c>
      <c r="H28" s="244">
        <f t="shared" si="6"/>
        <v>17.31930782863769</v>
      </c>
      <c r="I28" s="244">
        <f t="shared" si="6"/>
        <v>21.072431356357285</v>
      </c>
      <c r="J28" s="244">
        <f t="shared" si="6"/>
        <v>11.794992678471672</v>
      </c>
      <c r="K28" s="244">
        <f t="shared" si="6"/>
        <v>29.216207528305702</v>
      </c>
      <c r="L28" s="244">
        <f t="shared" si="6"/>
        <v>27.444152528305715</v>
      </c>
      <c r="M28" s="244">
        <f t="shared" si="6"/>
        <v>8.8666978504201097</v>
      </c>
      <c r="N28" s="244">
        <f t="shared" si="6"/>
        <v>9.7664912061912901</v>
      </c>
      <c r="O28" s="244">
        <f t="shared" si="6"/>
        <v>8.518237206191273</v>
      </c>
      <c r="P28" s="244">
        <f t="shared" si="6"/>
        <v>7.044524034242869</v>
      </c>
      <c r="Q28" s="244">
        <f t="shared" si="6"/>
        <v>13.40958050652327</v>
      </c>
      <c r="R28" s="244">
        <f t="shared" si="6"/>
        <v>9.8078929788036362</v>
      </c>
      <c r="S28" s="244">
        <f t="shared" si="6"/>
        <v>20.682175978803656</v>
      </c>
      <c r="T28" s="244">
        <f t="shared" si="6"/>
        <v>7.9471719788036523</v>
      </c>
      <c r="U28" s="244">
        <f t="shared" si="6"/>
        <v>7.4795114510840506</v>
      </c>
      <c r="V28" s="244">
        <f t="shared" si="6"/>
        <v>12.171417451084039</v>
      </c>
      <c r="W28" s="244">
        <f t="shared" si="6"/>
        <v>11.432362465199049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153.785124677558</v>
      </c>
      <c r="C31" s="212">
        <v>155.42132416165089</v>
      </c>
      <c r="D31" s="212">
        <v>154.75081685296641</v>
      </c>
      <c r="E31" s="212">
        <v>155.33387790197759</v>
      </c>
      <c r="F31" s="212">
        <v>162.7470335339639</v>
      </c>
      <c r="G31" s="212">
        <v>185.54746345657779</v>
      </c>
      <c r="H31" s="212">
        <v>222.83000859845231</v>
      </c>
      <c r="I31" s="212">
        <v>223.3186586414445</v>
      </c>
      <c r="J31" s="212">
        <v>188.16294067067921</v>
      </c>
      <c r="K31" s="212">
        <v>121.3554600171969</v>
      </c>
      <c r="L31" s="212">
        <v>132.06775580395529</v>
      </c>
      <c r="M31" s="212">
        <v>155.77833190025791</v>
      </c>
      <c r="N31" s="212">
        <v>176.02166809974199</v>
      </c>
      <c r="O31" s="212">
        <v>192.27850386930351</v>
      </c>
      <c r="P31" s="212">
        <v>174.2929492691315</v>
      </c>
      <c r="Q31" s="212">
        <v>147.38641444539979</v>
      </c>
      <c r="R31" s="212">
        <v>141.6955288048151</v>
      </c>
      <c r="S31" s="212">
        <v>134.17257093723131</v>
      </c>
      <c r="T31" s="212">
        <v>156.60141971472689</v>
      </c>
      <c r="U31" s="212">
        <v>165.78004709742081</v>
      </c>
      <c r="V31" s="212">
        <v>146.04084824963971</v>
      </c>
      <c r="W31" s="212">
        <v>166.99900925605101</v>
      </c>
      <c r="DA31" s="109" t="s">
        <v>1421</v>
      </c>
    </row>
    <row r="32" spans="1:105" ht="12" customHeight="1" x14ac:dyDescent="0.25">
      <c r="A32" s="24" t="s">
        <v>30</v>
      </c>
      <c r="B32" s="215">
        <v>4.6187446259673264</v>
      </c>
      <c r="C32" s="215">
        <v>5.0386930352536536</v>
      </c>
      <c r="D32" s="215">
        <v>44.83972484952708</v>
      </c>
      <c r="E32" s="215">
        <v>75.661650902837479</v>
      </c>
      <c r="F32" s="215">
        <v>75.643250214961299</v>
      </c>
      <c r="G32" s="215">
        <v>79.754084264832315</v>
      </c>
      <c r="H32" s="215">
        <v>117.3217540842648</v>
      </c>
      <c r="I32" s="215">
        <v>121.91401547721409</v>
      </c>
      <c r="J32" s="215">
        <v>106.3872742906277</v>
      </c>
      <c r="K32" s="215">
        <v>59.066380051590713</v>
      </c>
      <c r="L32" s="215">
        <v>81.513929492691304</v>
      </c>
      <c r="M32" s="215">
        <v>101.33413585554599</v>
      </c>
      <c r="N32" s="215">
        <v>115.7759243336199</v>
      </c>
      <c r="O32" s="215">
        <v>132.73293207222699</v>
      </c>
      <c r="P32" s="215">
        <v>113.7342218400688</v>
      </c>
      <c r="Q32" s="215">
        <v>93.135167669819424</v>
      </c>
      <c r="R32" s="215">
        <v>84.935081685296637</v>
      </c>
      <c r="S32" s="215">
        <v>81.718486672398953</v>
      </c>
      <c r="T32" s="215">
        <v>92.288822012037826</v>
      </c>
      <c r="U32" s="215">
        <v>103.4805674978504</v>
      </c>
      <c r="V32" s="215">
        <v>85.816509028374895</v>
      </c>
      <c r="W32" s="215">
        <v>102.07429062768701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86.008340498710226</v>
      </c>
      <c r="C33" s="206">
        <f t="shared" si="7"/>
        <v>85.053482373172812</v>
      </c>
      <c r="D33" s="206">
        <f t="shared" si="7"/>
        <v>49.721926053310405</v>
      </c>
      <c r="E33" s="206">
        <f t="shared" si="7"/>
        <v>13.435511607910573</v>
      </c>
      <c r="F33" s="206">
        <f t="shared" si="7"/>
        <v>25.916251074806528</v>
      </c>
      <c r="G33" s="206">
        <f t="shared" si="7"/>
        <v>33.23920894239037</v>
      </c>
      <c r="H33" s="206">
        <f t="shared" si="7"/>
        <v>29.237661220980222</v>
      </c>
      <c r="I33" s="206">
        <f t="shared" si="7"/>
        <v>21.802149613069641</v>
      </c>
      <c r="J33" s="206">
        <f t="shared" si="7"/>
        <v>10.458641444539984</v>
      </c>
      <c r="K33" s="206">
        <f t="shared" si="7"/>
        <v>20.419432502149611</v>
      </c>
      <c r="L33" s="206">
        <f t="shared" si="7"/>
        <v>4.396904557179707</v>
      </c>
      <c r="M33" s="206">
        <f t="shared" si="7"/>
        <v>1.02871883061049</v>
      </c>
      <c r="N33" s="206">
        <f t="shared" si="7"/>
        <v>5.853396388650042</v>
      </c>
      <c r="O33" s="206">
        <f t="shared" si="7"/>
        <v>4.9071367153912284</v>
      </c>
      <c r="P33" s="206">
        <f t="shared" si="7"/>
        <v>4.8860705073086841</v>
      </c>
      <c r="Q33" s="206">
        <f t="shared" si="7"/>
        <v>3.928804815133276</v>
      </c>
      <c r="R33" s="206">
        <f t="shared" si="7"/>
        <v>1.9692175408426484</v>
      </c>
      <c r="S33" s="206">
        <f t="shared" si="7"/>
        <v>3.9250214961306962</v>
      </c>
      <c r="T33" s="206">
        <f t="shared" si="7"/>
        <v>3.3548581255374028</v>
      </c>
      <c r="U33" s="206">
        <f t="shared" si="7"/>
        <v>3.3468615649183144</v>
      </c>
      <c r="V33" s="206">
        <f t="shared" si="7"/>
        <v>3.4472055030094575</v>
      </c>
      <c r="W33" s="206">
        <f t="shared" si="7"/>
        <v>4.1707652622527949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0.1093723129836629</v>
      </c>
      <c r="T35" s="206">
        <v>0.10928632846087701</v>
      </c>
      <c r="U35" s="206">
        <v>0.21857265692175409</v>
      </c>
      <c r="V35" s="206">
        <v>0.1093723129836629</v>
      </c>
      <c r="W35" s="206">
        <v>0.21874462596732591</v>
      </c>
      <c r="DA35" s="71" t="s">
        <v>1424</v>
      </c>
    </row>
    <row r="36" spans="1:105" ht="12" customHeight="1" x14ac:dyDescent="0.25">
      <c r="A36" s="18" t="s">
        <v>69</v>
      </c>
      <c r="B36" s="206">
        <v>1.0217540842648321</v>
      </c>
      <c r="C36" s="206">
        <v>1.0217540842648321</v>
      </c>
      <c r="D36" s="206">
        <v>1.0217540842648321</v>
      </c>
      <c r="E36" s="206">
        <v>1.0217540842648321</v>
      </c>
      <c r="F36" s="206">
        <v>2.04359415305245</v>
      </c>
      <c r="G36" s="206">
        <v>4.0871023215821154</v>
      </c>
      <c r="H36" s="206">
        <v>3.065348237317282</v>
      </c>
      <c r="I36" s="206">
        <v>3.086156491831471</v>
      </c>
      <c r="J36" s="206">
        <v>3.086156491831471</v>
      </c>
      <c r="K36" s="206">
        <v>3.086156491831471</v>
      </c>
      <c r="L36" s="206">
        <v>2.0574376612209799</v>
      </c>
      <c r="M36" s="206">
        <v>1.02871883061049</v>
      </c>
      <c r="N36" s="206">
        <v>2.0574376612209799</v>
      </c>
      <c r="O36" s="206">
        <v>2.0574376612209799</v>
      </c>
      <c r="P36" s="206">
        <v>2.0574376612209799</v>
      </c>
      <c r="Q36" s="206">
        <v>2.0473774720550302</v>
      </c>
      <c r="R36" s="206">
        <v>1.023731728288908</v>
      </c>
      <c r="S36" s="206">
        <v>1.637919174548581</v>
      </c>
      <c r="T36" s="206">
        <v>2.866380051590713</v>
      </c>
      <c r="U36" s="206">
        <v>2.5592433361994842</v>
      </c>
      <c r="V36" s="206">
        <v>2.7672398968185719</v>
      </c>
      <c r="W36" s="206">
        <v>3.382115219260533</v>
      </c>
      <c r="DA36" s="71" t="s">
        <v>1425</v>
      </c>
    </row>
    <row r="37" spans="1:105" ht="12" customHeight="1" x14ac:dyDescent="0.25">
      <c r="A37" s="18" t="s">
        <v>70</v>
      </c>
      <c r="B37" s="206">
        <v>84.986586414445398</v>
      </c>
      <c r="C37" s="206">
        <v>84.031728288907985</v>
      </c>
      <c r="D37" s="206">
        <v>48.70017196904557</v>
      </c>
      <c r="E37" s="206">
        <v>12.41375752364574</v>
      </c>
      <c r="F37" s="206">
        <v>23.872656921754078</v>
      </c>
      <c r="G37" s="206">
        <v>27.69226139294927</v>
      </c>
      <c r="H37" s="206">
        <v>18.143250214961309</v>
      </c>
      <c r="I37" s="206">
        <v>0</v>
      </c>
      <c r="J37" s="206">
        <v>1.913671539122958</v>
      </c>
      <c r="K37" s="206">
        <v>0.95683576956147887</v>
      </c>
      <c r="L37" s="206">
        <v>0</v>
      </c>
      <c r="M37" s="206">
        <v>0</v>
      </c>
      <c r="N37" s="206">
        <v>3.795958727429062</v>
      </c>
      <c r="O37" s="206">
        <v>2.8496990541702489</v>
      </c>
      <c r="P37" s="206">
        <v>2.8286328460877042</v>
      </c>
      <c r="Q37" s="206">
        <v>1.881427343078246</v>
      </c>
      <c r="R37" s="206">
        <v>0.94548581255374031</v>
      </c>
      <c r="S37" s="206">
        <v>2.1777300085984521</v>
      </c>
      <c r="T37" s="206">
        <v>0.37919174548581253</v>
      </c>
      <c r="U37" s="206">
        <v>0.56904557179707649</v>
      </c>
      <c r="V37" s="206">
        <v>0.57059329320722263</v>
      </c>
      <c r="W37" s="206">
        <v>0.56990541702493547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1.459845227858986</v>
      </c>
      <c r="H38" s="206">
        <v>8.0290627687016336</v>
      </c>
      <c r="I38" s="206">
        <v>18.715993121238171</v>
      </c>
      <c r="J38" s="206">
        <v>5.4588134135855544</v>
      </c>
      <c r="K38" s="206">
        <v>16.376440240756661</v>
      </c>
      <c r="L38" s="206">
        <v>2.339466895958727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42.411865864144453</v>
      </c>
      <c r="C39" s="206">
        <f t="shared" si="8"/>
        <v>44.110060189165949</v>
      </c>
      <c r="D39" s="206">
        <f t="shared" si="8"/>
        <v>30.567497850386928</v>
      </c>
      <c r="E39" s="206">
        <f t="shared" si="8"/>
        <v>30.610490111779882</v>
      </c>
      <c r="F39" s="206">
        <f t="shared" si="8"/>
        <v>28.331900257953571</v>
      </c>
      <c r="G39" s="206">
        <f t="shared" si="8"/>
        <v>38.542562338779007</v>
      </c>
      <c r="H39" s="206">
        <f t="shared" si="8"/>
        <v>40.391229578675834</v>
      </c>
      <c r="I39" s="206">
        <f t="shared" si="8"/>
        <v>42.390369733447983</v>
      </c>
      <c r="J39" s="206">
        <f t="shared" si="8"/>
        <v>36.693895098882201</v>
      </c>
      <c r="K39" s="206">
        <f t="shared" si="8"/>
        <v>19.432502149613072</v>
      </c>
      <c r="L39" s="206">
        <f t="shared" si="8"/>
        <v>21.60361134995701</v>
      </c>
      <c r="M39" s="206">
        <f t="shared" si="8"/>
        <v>23.98968185726569</v>
      </c>
      <c r="N39" s="206">
        <f t="shared" si="8"/>
        <v>24.05417024935511</v>
      </c>
      <c r="O39" s="206">
        <f t="shared" si="8"/>
        <v>22.39896818572657</v>
      </c>
      <c r="P39" s="206">
        <f t="shared" si="8"/>
        <v>23.19432502149613</v>
      </c>
      <c r="Q39" s="206">
        <f t="shared" si="8"/>
        <v>22.549441100601889</v>
      </c>
      <c r="R39" s="206">
        <f t="shared" si="8"/>
        <v>25.193465176268269</v>
      </c>
      <c r="S39" s="206">
        <f t="shared" si="8"/>
        <v>23.560103181427341</v>
      </c>
      <c r="T39" s="206">
        <f t="shared" si="8"/>
        <v>23.92502149613069</v>
      </c>
      <c r="U39" s="206">
        <f t="shared" si="8"/>
        <v>22.614359415305241</v>
      </c>
      <c r="V39" s="206">
        <f t="shared" si="8"/>
        <v>21.538865004299229</v>
      </c>
      <c r="W39" s="206">
        <f t="shared" si="8"/>
        <v>22.26999140154772</v>
      </c>
      <c r="DA39" s="71"/>
    </row>
    <row r="40" spans="1:105" ht="12" customHeight="1" x14ac:dyDescent="0.25">
      <c r="A40" s="18" t="s">
        <v>72</v>
      </c>
      <c r="B40" s="206">
        <v>42.411865864144453</v>
      </c>
      <c r="C40" s="206">
        <v>44.110060189165949</v>
      </c>
      <c r="D40" s="206">
        <v>30.567497850386928</v>
      </c>
      <c r="E40" s="206">
        <v>30.610490111779882</v>
      </c>
      <c r="F40" s="206">
        <v>28.331900257953571</v>
      </c>
      <c r="G40" s="206">
        <v>38.542562338779007</v>
      </c>
      <c r="H40" s="206">
        <v>40.391229578675834</v>
      </c>
      <c r="I40" s="206">
        <v>42.390369733447983</v>
      </c>
      <c r="J40" s="206">
        <v>36.693895098882201</v>
      </c>
      <c r="K40" s="206">
        <v>19.432502149613072</v>
      </c>
      <c r="L40" s="206">
        <v>21.60361134995701</v>
      </c>
      <c r="M40" s="206">
        <v>23.98968185726569</v>
      </c>
      <c r="N40" s="206">
        <v>24.05417024935511</v>
      </c>
      <c r="O40" s="206">
        <v>22.39896818572657</v>
      </c>
      <c r="P40" s="206">
        <v>23.19432502149613</v>
      </c>
      <c r="Q40" s="206">
        <v>22.549441100601889</v>
      </c>
      <c r="R40" s="206">
        <v>25.193465176268269</v>
      </c>
      <c r="S40" s="206">
        <v>23.560103181427341</v>
      </c>
      <c r="T40" s="206">
        <v>23.92502149613069</v>
      </c>
      <c r="U40" s="206">
        <v>22.614359415305241</v>
      </c>
      <c r="V40" s="206">
        <v>21.538865004299229</v>
      </c>
      <c r="W40" s="206">
        <v>22.26999140154772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3.5827171109200342</v>
      </c>
      <c r="C42" s="206">
        <f t="shared" si="9"/>
        <v>3.79767841788478</v>
      </c>
      <c r="D42" s="206">
        <f t="shared" si="9"/>
        <v>8.7656061908856397</v>
      </c>
      <c r="E42" s="206">
        <f t="shared" si="9"/>
        <v>14.49793637145314</v>
      </c>
      <c r="F42" s="206">
        <f t="shared" si="9"/>
        <v>13.90085984522786</v>
      </c>
      <c r="G42" s="206">
        <f t="shared" si="9"/>
        <v>13.51865864144454</v>
      </c>
      <c r="H42" s="206">
        <f t="shared" si="9"/>
        <v>11.034651762682721</v>
      </c>
      <c r="I42" s="206">
        <f t="shared" si="9"/>
        <v>12.419948409286331</v>
      </c>
      <c r="J42" s="206">
        <f t="shared" si="9"/>
        <v>11.96620808254514</v>
      </c>
      <c r="K42" s="206">
        <f t="shared" si="9"/>
        <v>8.5984522785898534</v>
      </c>
      <c r="L42" s="206">
        <f t="shared" si="9"/>
        <v>8.2401547721410147</v>
      </c>
      <c r="M42" s="206">
        <f t="shared" si="9"/>
        <v>11.99002579535683</v>
      </c>
      <c r="N42" s="206">
        <f t="shared" si="9"/>
        <v>11.0585554600172</v>
      </c>
      <c r="O42" s="206">
        <f t="shared" si="9"/>
        <v>10.89140154772141</v>
      </c>
      <c r="P42" s="206">
        <f t="shared" si="9"/>
        <v>10.24651762682717</v>
      </c>
      <c r="Q42" s="206">
        <f t="shared" si="9"/>
        <v>6.3533104041272566</v>
      </c>
      <c r="R42" s="206">
        <f t="shared" si="9"/>
        <v>7.2131556319862424</v>
      </c>
      <c r="S42" s="206">
        <f t="shared" si="9"/>
        <v>3.9648323301805668</v>
      </c>
      <c r="T42" s="206">
        <f t="shared" si="9"/>
        <v>12.415349207418222</v>
      </c>
      <c r="U42" s="206">
        <f t="shared" si="9"/>
        <v>13.605842454256607</v>
      </c>
      <c r="V42" s="206">
        <f t="shared" si="9"/>
        <v>12.81539683089505</v>
      </c>
      <c r="W42" s="206">
        <f t="shared" si="9"/>
        <v>14.625148550977938</v>
      </c>
      <c r="DA42" s="71"/>
    </row>
    <row r="43" spans="1:105" ht="12" customHeight="1" x14ac:dyDescent="0.25">
      <c r="A43" s="18" t="s">
        <v>73</v>
      </c>
      <c r="B43" s="206">
        <v>3.5827171109200342</v>
      </c>
      <c r="C43" s="206">
        <v>3.79767841788478</v>
      </c>
      <c r="D43" s="206">
        <v>8.7656061908856397</v>
      </c>
      <c r="E43" s="206">
        <v>14.49793637145314</v>
      </c>
      <c r="F43" s="206">
        <v>13.90085984522786</v>
      </c>
      <c r="G43" s="206">
        <v>13.51865864144454</v>
      </c>
      <c r="H43" s="206">
        <v>11.034651762682721</v>
      </c>
      <c r="I43" s="206">
        <v>12.419948409286331</v>
      </c>
      <c r="J43" s="206">
        <v>11.96620808254514</v>
      </c>
      <c r="K43" s="206">
        <v>8.5984522785898534</v>
      </c>
      <c r="L43" s="206">
        <v>8.2401547721410147</v>
      </c>
      <c r="M43" s="206">
        <v>11.99002579535683</v>
      </c>
      <c r="N43" s="206">
        <v>11.0585554600172</v>
      </c>
      <c r="O43" s="206">
        <v>10.89140154772141</v>
      </c>
      <c r="P43" s="206">
        <v>10.24651762682717</v>
      </c>
      <c r="Q43" s="206">
        <v>6.3533104041272566</v>
      </c>
      <c r="R43" s="206">
        <v>7.2131556319862424</v>
      </c>
      <c r="S43" s="206">
        <v>3.9648323301805668</v>
      </c>
      <c r="T43" s="206">
        <v>12.30051590713671</v>
      </c>
      <c r="U43" s="206">
        <v>13.470851246775579</v>
      </c>
      <c r="V43" s="206">
        <v>12.68271711092004</v>
      </c>
      <c r="W43" s="206">
        <v>14.33078245915735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0.1148333002815124</v>
      </c>
      <c r="U48" s="206">
        <v>0.134991207481028</v>
      </c>
      <c r="V48" s="206">
        <v>0.13267971997501041</v>
      </c>
      <c r="W48" s="206">
        <v>0.29436609182058843</v>
      </c>
      <c r="DA48" s="71" t="s">
        <v>1435</v>
      </c>
    </row>
    <row r="49" spans="1:105" ht="12" customHeight="1" x14ac:dyDescent="0.25">
      <c r="A49" s="14" t="s">
        <v>79</v>
      </c>
      <c r="B49" s="206">
        <v>1.1703353396388649</v>
      </c>
      <c r="C49" s="206">
        <v>1.1703353396388649</v>
      </c>
      <c r="D49" s="206">
        <v>0.90765262252794487</v>
      </c>
      <c r="E49" s="206">
        <v>0.83594153052450548</v>
      </c>
      <c r="F49" s="206">
        <v>0.81203783319002576</v>
      </c>
      <c r="G49" s="206">
        <v>0.7165090283748925</v>
      </c>
      <c r="H49" s="206">
        <v>1.4569217540842649</v>
      </c>
      <c r="I49" s="206">
        <v>1.146431642304385</v>
      </c>
      <c r="J49" s="206">
        <v>1.0748065348237319</v>
      </c>
      <c r="K49" s="206">
        <v>0.16715391229578669</v>
      </c>
      <c r="L49" s="206">
        <v>0.40601891659501288</v>
      </c>
      <c r="M49" s="206">
        <v>0.23886500429922611</v>
      </c>
      <c r="N49" s="206">
        <v>0.19105760963026661</v>
      </c>
      <c r="O49" s="206">
        <v>2.3903697334479789E-2</v>
      </c>
      <c r="P49" s="206">
        <v>4.7807394668959592E-2</v>
      </c>
      <c r="Q49" s="206">
        <v>0.52545141874462586</v>
      </c>
      <c r="R49" s="206">
        <v>0.7165090283748925</v>
      </c>
      <c r="S49" s="206">
        <v>2.3903697334479789E-2</v>
      </c>
      <c r="T49" s="206">
        <v>0.2149613069647463</v>
      </c>
      <c r="U49" s="206">
        <v>2.3903697334479789E-2</v>
      </c>
      <c r="V49" s="206">
        <v>2.3903697334479789E-2</v>
      </c>
      <c r="W49" s="206">
        <v>2.3903697334479789E-2</v>
      </c>
      <c r="DA49" s="71" t="s">
        <v>1436</v>
      </c>
    </row>
    <row r="50" spans="1:105" ht="12" customHeight="1" x14ac:dyDescent="0.25">
      <c r="A50" s="21" t="s">
        <v>38</v>
      </c>
      <c r="B50" s="209">
        <v>15.99312123817713</v>
      </c>
      <c r="C50" s="209">
        <v>16.25107480653482</v>
      </c>
      <c r="D50" s="209">
        <v>19.948409286328459</v>
      </c>
      <c r="E50" s="209">
        <v>20.292347377472051</v>
      </c>
      <c r="F50" s="209">
        <v>18.14273430782459</v>
      </c>
      <c r="G50" s="209">
        <v>19.77644024075666</v>
      </c>
      <c r="H50" s="209">
        <v>23.387790197764399</v>
      </c>
      <c r="I50" s="209">
        <v>23.645743766122099</v>
      </c>
      <c r="J50" s="209">
        <v>21.58211521926053</v>
      </c>
      <c r="K50" s="209">
        <v>13.671539122957871</v>
      </c>
      <c r="L50" s="209">
        <v>15.90713671539123</v>
      </c>
      <c r="M50" s="209">
        <v>17.19690455717971</v>
      </c>
      <c r="N50" s="209">
        <v>19.088564058469469</v>
      </c>
      <c r="O50" s="209">
        <v>21.324161650902841</v>
      </c>
      <c r="P50" s="209">
        <v>22.184006878761821</v>
      </c>
      <c r="Q50" s="209">
        <v>20.894239036973339</v>
      </c>
      <c r="R50" s="209">
        <v>21.668099742046429</v>
      </c>
      <c r="S50" s="209">
        <v>20.980223559759239</v>
      </c>
      <c r="T50" s="209">
        <v>24.402407566638001</v>
      </c>
      <c r="U50" s="209">
        <v>22.708512467755799</v>
      </c>
      <c r="V50" s="209">
        <v>22.39896818572657</v>
      </c>
      <c r="W50" s="209">
        <v>23.834909716251069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153.78512467755803</v>
      </c>
      <c r="C51" s="286">
        <f t="shared" si="10"/>
        <v>155.42132416165086</v>
      </c>
      <c r="D51" s="286">
        <f t="shared" si="10"/>
        <v>154.75081685296641</v>
      </c>
      <c r="E51" s="286">
        <f t="shared" si="10"/>
        <v>155.33387790197764</v>
      </c>
      <c r="F51" s="286">
        <f t="shared" si="10"/>
        <v>162.74703353396384</v>
      </c>
      <c r="G51" s="286">
        <f t="shared" si="10"/>
        <v>185.54746345657773</v>
      </c>
      <c r="H51" s="286">
        <f t="shared" si="10"/>
        <v>222.83000859845228</v>
      </c>
      <c r="I51" s="286">
        <f t="shared" si="10"/>
        <v>223.3186586414445</v>
      </c>
      <c r="J51" s="286">
        <f t="shared" si="10"/>
        <v>188.16294067067926</v>
      </c>
      <c r="K51" s="286">
        <f t="shared" si="10"/>
        <v>121.35546001719689</v>
      </c>
      <c r="L51" s="286">
        <f t="shared" si="10"/>
        <v>132.06775580395529</v>
      </c>
      <c r="M51" s="286">
        <f t="shared" si="10"/>
        <v>155.77833190025791</v>
      </c>
      <c r="N51" s="286">
        <f t="shared" si="10"/>
        <v>176.02166809974193</v>
      </c>
      <c r="O51" s="286">
        <f t="shared" si="10"/>
        <v>192.27850386930359</v>
      </c>
      <c r="P51" s="286">
        <f t="shared" si="10"/>
        <v>174.29294926913153</v>
      </c>
      <c r="Q51" s="286">
        <f t="shared" si="10"/>
        <v>147.38641444539979</v>
      </c>
      <c r="R51" s="286">
        <f t="shared" si="10"/>
        <v>141.69552880481513</v>
      </c>
      <c r="S51" s="286">
        <f t="shared" si="10"/>
        <v>134.17257093723128</v>
      </c>
      <c r="T51" s="286">
        <f t="shared" si="10"/>
        <v>156.60141971472692</v>
      </c>
      <c r="U51" s="286">
        <f t="shared" si="10"/>
        <v>165.78004709742086</v>
      </c>
      <c r="V51" s="286">
        <f t="shared" si="10"/>
        <v>146.04084824963968</v>
      </c>
      <c r="W51" s="286">
        <f t="shared" si="10"/>
        <v>166.99900925605107</v>
      </c>
      <c r="DA51" s="118"/>
    </row>
    <row r="52" spans="1:105" ht="12" customHeight="1" x14ac:dyDescent="0.25">
      <c r="A52" s="51" t="s">
        <v>49</v>
      </c>
      <c r="B52" s="243">
        <f>NMM_fec!B5</f>
        <v>79.001999999999967</v>
      </c>
      <c r="C52" s="243">
        <f>NMM_fec!C5</f>
        <v>70.110241585567351</v>
      </c>
      <c r="D52" s="243">
        <f>NMM_fec!D5</f>
        <v>80.664860170156942</v>
      </c>
      <c r="E52" s="243">
        <f>NMM_fec!E5</f>
        <v>81.533291080526823</v>
      </c>
      <c r="F52" s="243">
        <f>NMM_fec!F5</f>
        <v>94.61690973306824</v>
      </c>
      <c r="G52" s="243">
        <f>NMM_fec!G5</f>
        <v>102.5114066646924</v>
      </c>
      <c r="H52" s="243">
        <f>NMM_fec!H5</f>
        <v>120.5144207992392</v>
      </c>
      <c r="I52" s="243">
        <f>NMM_fec!I5</f>
        <v>124.6956587228744</v>
      </c>
      <c r="J52" s="243">
        <f>NMM_fec!J5</f>
        <v>119.1932158953297</v>
      </c>
      <c r="K52" s="243">
        <f>NMM_fec!K5</f>
        <v>64.906818391721856</v>
      </c>
      <c r="L52" s="243">
        <f>NMM_fec!L5</f>
        <v>87.033547720120509</v>
      </c>
      <c r="M52" s="243">
        <f>NMM_fec!M5</f>
        <v>102.4954417116423</v>
      </c>
      <c r="N52" s="243">
        <f>NMM_fec!N5</f>
        <v>112.0939799415618</v>
      </c>
      <c r="O52" s="243">
        <f>NMM_fec!O5</f>
        <v>120.3925212278867</v>
      </c>
      <c r="P52" s="243">
        <f>NMM_fec!P5</f>
        <v>103.79275934839779</v>
      </c>
      <c r="Q52" s="243">
        <f>NMM_fec!Q5</f>
        <v>108.964517869573</v>
      </c>
      <c r="R52" s="243">
        <f>NMM_fec!R5</f>
        <v>111.2555079831003</v>
      </c>
      <c r="S52" s="243">
        <f>NMM_fec!S5</f>
        <v>110.0573426173767</v>
      </c>
      <c r="T52" s="243">
        <f>NMM_fec!T5</f>
        <v>122.29074412563931</v>
      </c>
      <c r="U52" s="243">
        <f>NMM_fec!U5</f>
        <v>125.4166996997016</v>
      </c>
      <c r="V52" s="243">
        <f>NMM_fec!V5</f>
        <v>118.4553383455127</v>
      </c>
      <c r="W52" s="243">
        <f>NMM_fec!W5</f>
        <v>132.21226495429971</v>
      </c>
      <c r="DA52" s="83"/>
    </row>
    <row r="53" spans="1:105" ht="12" customHeight="1" x14ac:dyDescent="0.25">
      <c r="A53" s="99" t="s">
        <v>50</v>
      </c>
      <c r="B53" s="284">
        <f>NMM_fec!B48</f>
        <v>51.885695466390338</v>
      </c>
      <c r="C53" s="284">
        <f>NMM_fec!C48</f>
        <v>63.661357590576308</v>
      </c>
      <c r="D53" s="284">
        <f>NMM_fec!D48</f>
        <v>58.641617442237681</v>
      </c>
      <c r="E53" s="284">
        <f>NMM_fec!E48</f>
        <v>56.19620045811191</v>
      </c>
      <c r="F53" s="284">
        <f>NMM_fec!F48</f>
        <v>49.805121749539659</v>
      </c>
      <c r="G53" s="284">
        <f>NMM_fec!G48</f>
        <v>66.803780930450174</v>
      </c>
      <c r="H53" s="284">
        <f>NMM_fec!H48</f>
        <v>85.626538884008625</v>
      </c>
      <c r="I53" s="284">
        <f>NMM_fec!I48</f>
        <v>83.772539045892756</v>
      </c>
      <c r="J53" s="284">
        <f>NMM_fec!J48</f>
        <v>53.478847486019582</v>
      </c>
      <c r="K53" s="284">
        <f>NMM_fec!K48</f>
        <v>47.440155284162472</v>
      </c>
      <c r="L53" s="284">
        <f>NMM_fec!L48</f>
        <v>36.161074167419883</v>
      </c>
      <c r="M53" s="284">
        <f>NMM_fec!M48</f>
        <v>41.713762891623333</v>
      </c>
      <c r="N53" s="284">
        <f>NMM_fec!N48</f>
        <v>49.476485185682733</v>
      </c>
      <c r="O53" s="284">
        <f>NMM_fec!O48</f>
        <v>56.833503624728351</v>
      </c>
      <c r="P53" s="284">
        <f>NMM_fec!P48</f>
        <v>52.429972009369223</v>
      </c>
      <c r="Q53" s="284">
        <f>NMM_fec!Q48</f>
        <v>22.07155031275051</v>
      </c>
      <c r="R53" s="284">
        <f>NMM_fec!R48</f>
        <v>13.187213886236529</v>
      </c>
      <c r="S53" s="284">
        <f>NMM_fec!S48</f>
        <v>9.3662755440338081</v>
      </c>
      <c r="T53" s="284">
        <f>NMM_fec!T48</f>
        <v>16.789559032746549</v>
      </c>
      <c r="U53" s="284">
        <f>NMM_fec!U48</f>
        <v>22.613773210251271</v>
      </c>
      <c r="V53" s="284">
        <f>NMM_fec!V48</f>
        <v>11.81481407070974</v>
      </c>
      <c r="W53" s="284">
        <f>NMM_fec!W48</f>
        <v>18.458017010806358</v>
      </c>
      <c r="DA53" s="94"/>
    </row>
    <row r="54" spans="1:105" ht="12" customHeight="1" x14ac:dyDescent="0.25">
      <c r="A54" s="52" t="s">
        <v>51</v>
      </c>
      <c r="B54" s="244">
        <f>NMM_fec!B99</f>
        <v>22.897429211167712</v>
      </c>
      <c r="C54" s="244">
        <f>NMM_fec!C99</f>
        <v>21.649724985507198</v>
      </c>
      <c r="D54" s="244">
        <f>NMM_fec!D99</f>
        <v>15.4443392405718</v>
      </c>
      <c r="E54" s="244">
        <f>NMM_fec!E99</f>
        <v>17.604386363338911</v>
      </c>
      <c r="F54" s="244">
        <f>NMM_fec!F99</f>
        <v>18.325002051355948</v>
      </c>
      <c r="G54" s="244">
        <f>NMM_fec!G99</f>
        <v>16.23227586143517</v>
      </c>
      <c r="H54" s="244">
        <f>NMM_fec!H99</f>
        <v>16.689048915204431</v>
      </c>
      <c r="I54" s="244">
        <f>NMM_fec!I99</f>
        <v>14.85046087267736</v>
      </c>
      <c r="J54" s="244">
        <f>NMM_fec!J99</f>
        <v>15.49087728932998</v>
      </c>
      <c r="K54" s="244">
        <f>NMM_fec!K99</f>
        <v>9.00848634131256</v>
      </c>
      <c r="L54" s="244">
        <f>NMM_fec!L99</f>
        <v>8.8731339164149077</v>
      </c>
      <c r="M54" s="244">
        <f>NMM_fec!M99</f>
        <v>11.56912729699229</v>
      </c>
      <c r="N54" s="244">
        <f>NMM_fec!N99</f>
        <v>14.451202972497409</v>
      </c>
      <c r="O54" s="244">
        <f>NMM_fec!O99</f>
        <v>15.05247901668851</v>
      </c>
      <c r="P54" s="244">
        <f>NMM_fec!P99</f>
        <v>18.070217911364491</v>
      </c>
      <c r="Q54" s="244">
        <f>NMM_fec!Q99</f>
        <v>16.3503462630763</v>
      </c>
      <c r="R54" s="244">
        <f>NMM_fec!R99</f>
        <v>17.252806935478279</v>
      </c>
      <c r="S54" s="244">
        <f>NMM_fec!S99</f>
        <v>14.74895277582077</v>
      </c>
      <c r="T54" s="244">
        <f>NMM_fec!T99</f>
        <v>17.521116556341081</v>
      </c>
      <c r="U54" s="244">
        <f>NMM_fec!U99</f>
        <v>17.749574187467999</v>
      </c>
      <c r="V54" s="244">
        <f>NMM_fec!V99</f>
        <v>15.770695833417239</v>
      </c>
      <c r="W54" s="244">
        <f>NMM_fec!W99</f>
        <v>16.328727290944968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754.92589327683959</v>
      </c>
      <c r="C56" s="205">
        <f t="shared" si="11"/>
        <v>759.57764025707229</v>
      </c>
      <c r="D56" s="205">
        <f t="shared" si="11"/>
        <v>767.59542000489432</v>
      </c>
      <c r="E56" s="205">
        <f t="shared" si="11"/>
        <v>790.55579608308312</v>
      </c>
      <c r="F56" s="205">
        <f t="shared" si="11"/>
        <v>882.16465487315213</v>
      </c>
      <c r="G56" s="205">
        <f t="shared" si="11"/>
        <v>968.39823189229764</v>
      </c>
      <c r="H56" s="205">
        <f t="shared" si="11"/>
        <v>1271.4842830884224</v>
      </c>
      <c r="I56" s="205">
        <f t="shared" si="11"/>
        <v>1281.3974335685552</v>
      </c>
      <c r="J56" s="205">
        <f t="shared" si="11"/>
        <v>1078.403974294928</v>
      </c>
      <c r="K56" s="205">
        <f t="shared" si="11"/>
        <v>673.76066950658287</v>
      </c>
      <c r="L56" s="205">
        <f t="shared" si="11"/>
        <v>723.81836405815056</v>
      </c>
      <c r="M56" s="205">
        <f t="shared" si="11"/>
        <v>850.54128082160184</v>
      </c>
      <c r="N56" s="205">
        <f t="shared" si="11"/>
        <v>1000.0760810135</v>
      </c>
      <c r="O56" s="205">
        <f t="shared" si="11"/>
        <v>1119.1440851508598</v>
      </c>
      <c r="P56" s="205">
        <f t="shared" si="11"/>
        <v>992.30025757660292</v>
      </c>
      <c r="Q56" s="205">
        <f t="shared" si="11"/>
        <v>1017.5248622562293</v>
      </c>
      <c r="R56" s="205">
        <f t="shared" si="11"/>
        <v>921.77772206484519</v>
      </c>
      <c r="S56" s="205">
        <f t="shared" si="11"/>
        <v>891.80019344657524</v>
      </c>
      <c r="T56" s="205">
        <f t="shared" si="11"/>
        <v>986.82109952217297</v>
      </c>
      <c r="U56" s="205">
        <f t="shared" si="11"/>
        <v>1095.9728958846999</v>
      </c>
      <c r="V56" s="205">
        <f t="shared" si="11"/>
        <v>998.41447510243938</v>
      </c>
      <c r="W56" s="205">
        <f t="shared" si="11"/>
        <v>1149.0693288459474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399.06859938945411</v>
      </c>
      <c r="C57" s="215">
        <f>(NMM_emi!C5-NMM_emi!C46)+(NMM_emi!C48-NMM_emi!C97)+(NMM_emi!C99-NMM_emi!C128)</f>
        <v>401.93732271419987</v>
      </c>
      <c r="D57" s="215">
        <f>(NMM_emi!D5-NMM_emi!D46)+(NMM_emi!D48-NMM_emi!D97)+(NMM_emi!D99-NMM_emi!D128)</f>
        <v>415.30116264918837</v>
      </c>
      <c r="E57" s="215">
        <f>(NMM_emi!E5-NMM_emi!E46)+(NMM_emi!E48-NMM_emi!E97)+(NMM_emi!E99-NMM_emi!E128)</f>
        <v>429.5535582570933</v>
      </c>
      <c r="F57" s="215">
        <f>(NMM_emi!F5-NMM_emi!F46)+(NMM_emi!F48-NMM_emi!F97)+(NMM_emi!F99-NMM_emi!F128)</f>
        <v>458.16389981703878</v>
      </c>
      <c r="G57" s="215">
        <f>(NMM_emi!G5-NMM_emi!G46)+(NMM_emi!G48-NMM_emi!G97)+(NMM_emi!G99-NMM_emi!G128)</f>
        <v>524.84235314145633</v>
      </c>
      <c r="H57" s="215">
        <f>(NMM_emi!H5-NMM_emi!H46)+(NMM_emi!H48-NMM_emi!H97)+(NMM_emi!H99-NMM_emi!H128)</f>
        <v>675.05001508605551</v>
      </c>
      <c r="I57" s="215">
        <f>(NMM_emi!I5-NMM_emi!I46)+(NMM_emi!I48-NMM_emi!I97)+(NMM_emi!I99-NMM_emi!I128)</f>
        <v>683.23683340521791</v>
      </c>
      <c r="J57" s="215">
        <f>(NMM_emi!J5-NMM_emi!J46)+(NMM_emi!J48-NMM_emi!J97)+(NMM_emi!J99-NMM_emi!J128)</f>
        <v>557.79023998536036</v>
      </c>
      <c r="K57" s="215">
        <f>(NMM_emi!K5-NMM_emi!K46)+(NMM_emi!K48-NMM_emi!K97)+(NMM_emi!K99-NMM_emi!K128)</f>
        <v>368.32565469392011</v>
      </c>
      <c r="L57" s="215">
        <f>(NMM_emi!L5-NMM_emi!L46)+(NMM_emi!L48-NMM_emi!L97)+(NMM_emi!L99-NMM_emi!L128)</f>
        <v>396.27567215688896</v>
      </c>
      <c r="M57" s="215">
        <f>(NMM_emi!M5-NMM_emi!M46)+(NMM_emi!M48-NMM_emi!M97)+(NMM_emi!M99-NMM_emi!M128)</f>
        <v>469.62169257363519</v>
      </c>
      <c r="N57" s="215">
        <f>(NMM_emi!N5-NMM_emi!N46)+(NMM_emi!N48-NMM_emi!N97)+(NMM_emi!N99-NMM_emi!N128)</f>
        <v>542.21037479775828</v>
      </c>
      <c r="O57" s="215">
        <f>(NMM_emi!O5-NMM_emi!O46)+(NMM_emi!O48-NMM_emi!O97)+(NMM_emi!O99-NMM_emi!O128)</f>
        <v>603.02241896187763</v>
      </c>
      <c r="P57" s="215">
        <f>(NMM_emi!P5-NMM_emi!P46)+(NMM_emi!P48-NMM_emi!P97)+(NMM_emi!P99-NMM_emi!P128)</f>
        <v>527.6547599017224</v>
      </c>
      <c r="Q57" s="215">
        <f>(NMM_emi!Q5-NMM_emi!Q46)+(NMM_emi!Q48-NMM_emi!Q97)+(NMM_emi!Q99-NMM_emi!Q128)</f>
        <v>441.08442021872304</v>
      </c>
      <c r="R57" s="215">
        <f>(NMM_emi!R5-NMM_emi!R46)+(NMM_emi!R48-NMM_emi!R97)+(NMM_emi!R99-NMM_emi!R128)</f>
        <v>409.54470026635329</v>
      </c>
      <c r="S57" s="215">
        <f>(NMM_emi!S5-NMM_emi!S46)+(NMM_emi!S48-NMM_emi!S97)+(NMM_emi!S99-NMM_emi!S128)</f>
        <v>399.6894125184607</v>
      </c>
      <c r="T57" s="215">
        <f>(NMM_emi!T5-NMM_emi!T46)+(NMM_emi!T48-NMM_emi!T97)+(NMM_emi!T99-NMM_emi!T128)</f>
        <v>447.32818742675948</v>
      </c>
      <c r="U57" s="215">
        <f>(NMM_emi!U5-NMM_emi!U46)+(NMM_emi!U48-NMM_emi!U97)+(NMM_emi!U99-NMM_emi!U128)</f>
        <v>493.72355477061694</v>
      </c>
      <c r="V57" s="215">
        <f>(NMM_emi!V5-NMM_emi!V46)+(NMM_emi!V48-NMM_emi!V97)+(NMM_emi!V99-NMM_emi!V128)</f>
        <v>418.96041224649099</v>
      </c>
      <c r="W57" s="215">
        <f>(NMM_emi!W5-NMM_emi!W46)+(NMM_emi!W48-NMM_emi!W97)+(NMM_emi!W99-NMM_emi!W128)</f>
        <v>493.47547383813719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355.85729388738542</v>
      </c>
      <c r="C58" s="206">
        <f>NMM_emi!C46+NMM_emi!C97+NMM_emi!C128</f>
        <v>357.64031754287242</v>
      </c>
      <c r="D58" s="206">
        <f>NMM_emi!D46+NMM_emi!D97+NMM_emi!D128</f>
        <v>352.29425735570589</v>
      </c>
      <c r="E58" s="206">
        <f>NMM_emi!E46+NMM_emi!E97+NMM_emi!E128</f>
        <v>361.00223782598977</v>
      </c>
      <c r="F58" s="206">
        <f>NMM_emi!F46+NMM_emi!F97+NMM_emi!F128</f>
        <v>424.00075505611341</v>
      </c>
      <c r="G58" s="206">
        <f>NMM_emi!G46+NMM_emi!G97+NMM_emi!G128</f>
        <v>443.55587875084137</v>
      </c>
      <c r="H58" s="206">
        <f>NMM_emi!H46+NMM_emi!H97+NMM_emi!H128</f>
        <v>596.43426800236693</v>
      </c>
      <c r="I58" s="206">
        <f>NMM_emi!I46+NMM_emi!I97+NMM_emi!I128</f>
        <v>598.16060016333734</v>
      </c>
      <c r="J58" s="206">
        <f>NMM_emi!J46+NMM_emi!J97+NMM_emi!J128</f>
        <v>520.61373430956769</v>
      </c>
      <c r="K58" s="206">
        <f>NMM_emi!K46+NMM_emi!K97+NMM_emi!K128</f>
        <v>305.43501481266276</v>
      </c>
      <c r="L58" s="206">
        <f>NMM_emi!L46+NMM_emi!L97+NMM_emi!L128</f>
        <v>327.54269190126161</v>
      </c>
      <c r="M58" s="206">
        <f>NMM_emi!M46+NMM_emi!M97+NMM_emi!M128</f>
        <v>380.91958824796666</v>
      </c>
      <c r="N58" s="206">
        <f>NMM_emi!N46+NMM_emi!N97+NMM_emi!N128</f>
        <v>457.8657062157418</v>
      </c>
      <c r="O58" s="206">
        <f>NMM_emi!O46+NMM_emi!O97+NMM_emi!O128</f>
        <v>516.1216661889822</v>
      </c>
      <c r="P58" s="206">
        <f>NMM_emi!P46+NMM_emi!P97+NMM_emi!P128</f>
        <v>464.64549767488052</v>
      </c>
      <c r="Q58" s="206">
        <f>NMM_emi!Q46+NMM_emi!Q97+NMM_emi!Q128</f>
        <v>576.44044203750627</v>
      </c>
      <c r="R58" s="206">
        <f>NMM_emi!R46+NMM_emi!R97+NMM_emi!R128</f>
        <v>512.2330217984919</v>
      </c>
      <c r="S58" s="206">
        <f>NMM_emi!S46+NMM_emi!S97+NMM_emi!S128</f>
        <v>492.11078092811454</v>
      </c>
      <c r="T58" s="206">
        <f>NMM_emi!T46+NMM_emi!T97+NMM_emi!T128</f>
        <v>539.49291209541354</v>
      </c>
      <c r="U58" s="206">
        <f>NMM_emi!U46+NMM_emi!U97+NMM_emi!U128</f>
        <v>602.24934111408311</v>
      </c>
      <c r="V58" s="206">
        <f>NMM_emi!V46+NMM_emi!V97+NMM_emi!V128</f>
        <v>579.45406285594845</v>
      </c>
      <c r="W58" s="206">
        <f>NMM_emi!W46+NMM_emi!W97+NMM_emi!W128</f>
        <v>655.59385500781013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754.92589327683959</v>
      </c>
      <c r="C59" s="212">
        <f t="shared" si="12"/>
        <v>759.57764025707229</v>
      </c>
      <c r="D59" s="212">
        <f t="shared" si="12"/>
        <v>767.59542000489432</v>
      </c>
      <c r="E59" s="212">
        <f t="shared" si="12"/>
        <v>790.55579608308301</v>
      </c>
      <c r="F59" s="212">
        <f t="shared" si="12"/>
        <v>882.16465487315213</v>
      </c>
      <c r="G59" s="212">
        <f t="shared" si="12"/>
        <v>968.39823189229764</v>
      </c>
      <c r="H59" s="212">
        <f t="shared" si="12"/>
        <v>1271.4842830884224</v>
      </c>
      <c r="I59" s="212">
        <f t="shared" si="12"/>
        <v>1281.3974335685555</v>
      </c>
      <c r="J59" s="212">
        <f t="shared" si="12"/>
        <v>1078.403974294928</v>
      </c>
      <c r="K59" s="212">
        <f t="shared" si="12"/>
        <v>673.76066950658287</v>
      </c>
      <c r="L59" s="212">
        <f t="shared" si="12"/>
        <v>723.81836405815056</v>
      </c>
      <c r="M59" s="212">
        <f t="shared" si="12"/>
        <v>850.54128082160184</v>
      </c>
      <c r="N59" s="212">
        <f t="shared" si="12"/>
        <v>1000.0760810135</v>
      </c>
      <c r="O59" s="212">
        <f t="shared" si="12"/>
        <v>1119.1440851508598</v>
      </c>
      <c r="P59" s="212">
        <f t="shared" si="12"/>
        <v>992.30025757660292</v>
      </c>
      <c r="Q59" s="212">
        <f t="shared" si="12"/>
        <v>1017.5248622562293</v>
      </c>
      <c r="R59" s="212">
        <f t="shared" si="12"/>
        <v>921.77772206484531</v>
      </c>
      <c r="S59" s="212">
        <f t="shared" si="12"/>
        <v>891.80019344657524</v>
      </c>
      <c r="T59" s="212">
        <f t="shared" si="12"/>
        <v>986.82109952217297</v>
      </c>
      <c r="U59" s="212">
        <f t="shared" si="12"/>
        <v>1095.9728958846999</v>
      </c>
      <c r="V59" s="212">
        <f t="shared" si="12"/>
        <v>998.41447510243938</v>
      </c>
      <c r="W59" s="212">
        <f t="shared" si="12"/>
        <v>1149.0693288459472</v>
      </c>
      <c r="DA59" s="109"/>
    </row>
    <row r="60" spans="1:105" ht="12" customHeight="1" x14ac:dyDescent="0.25">
      <c r="A60" s="51" t="s">
        <v>49</v>
      </c>
      <c r="B60" s="243">
        <f>NMM_emi!B$5</f>
        <v>528.34611120886348</v>
      </c>
      <c r="C60" s="243">
        <f>NMM_emi!C$5</f>
        <v>512.94241286437364</v>
      </c>
      <c r="D60" s="243">
        <f>NMM_emi!D$5</f>
        <v>556.31270867020226</v>
      </c>
      <c r="E60" s="243">
        <f>NMM_emi!E$5</f>
        <v>568.53652588411342</v>
      </c>
      <c r="F60" s="243">
        <f>NMM_emi!F$5</f>
        <v>667.57937906098186</v>
      </c>
      <c r="G60" s="243">
        <f>NMM_emi!G$5</f>
        <v>709.87769711902877</v>
      </c>
      <c r="H60" s="243">
        <f>NMM_emi!H$5</f>
        <v>939.7611897715783</v>
      </c>
      <c r="I60" s="243">
        <f>NMM_emi!I$5</f>
        <v>958.70329599764079</v>
      </c>
      <c r="J60" s="243">
        <f>NMM_emi!J$5</f>
        <v>856.32815391199779</v>
      </c>
      <c r="K60" s="243">
        <f>NMM_emi!K$5</f>
        <v>492.48707503232157</v>
      </c>
      <c r="L60" s="243">
        <f>NMM_emi!L$5</f>
        <v>576.57013800409152</v>
      </c>
      <c r="M60" s="243">
        <f>NMM_emi!M$5</f>
        <v>673.22574737831769</v>
      </c>
      <c r="N60" s="243">
        <f>NMM_emi!N$5</f>
        <v>784.50918613768397</v>
      </c>
      <c r="O60" s="243">
        <f>NMM_emi!O$5</f>
        <v>876.50294371705513</v>
      </c>
      <c r="P60" s="243">
        <f>NMM_emi!P$5</f>
        <v>764.79514977023564</v>
      </c>
      <c r="Q60" s="243">
        <f>NMM_emi!Q$5</f>
        <v>892.81170641504855</v>
      </c>
      <c r="R60" s="243">
        <f>NMM_emi!R$5</f>
        <v>820.04182520663403</v>
      </c>
      <c r="S60" s="243">
        <f>NMM_emi!S$5</f>
        <v>809.42696250573647</v>
      </c>
      <c r="T60" s="243">
        <f>NMM_emi!T$5</f>
        <v>873.41766527253685</v>
      </c>
      <c r="U60" s="243">
        <f>NMM_emi!U$5</f>
        <v>964.10776709635616</v>
      </c>
      <c r="V60" s="243">
        <f>NMM_emi!V$5</f>
        <v>908.34527405549375</v>
      </c>
      <c r="W60" s="243">
        <f>NMM_emi!W$5</f>
        <v>1037.01832679983</v>
      </c>
      <c r="DA60" s="83"/>
    </row>
    <row r="61" spans="1:105" ht="12" customHeight="1" x14ac:dyDescent="0.25">
      <c r="A61" s="99" t="s">
        <v>50</v>
      </c>
      <c r="B61" s="284">
        <f>NMM_emi!B$48</f>
        <v>157.0011286176813</v>
      </c>
      <c r="C61" s="284">
        <f>NMM_emi!C$48</f>
        <v>180.00077922043863</v>
      </c>
      <c r="D61" s="284">
        <f>NMM_emi!D$48</f>
        <v>164.2580057627774</v>
      </c>
      <c r="E61" s="284">
        <f>NMM_emi!E$48</f>
        <v>165.44983036962441</v>
      </c>
      <c r="F61" s="284">
        <f>NMM_emi!F$48</f>
        <v>154.30678437491548</v>
      </c>
      <c r="G61" s="284">
        <f>NMM_emi!G$48</f>
        <v>205.2025191263487</v>
      </c>
      <c r="H61" s="284">
        <f>NMM_emi!H$48</f>
        <v>278.31560490604312</v>
      </c>
      <c r="I61" s="284">
        <f>NMM_emi!I$48</f>
        <v>274.79329078568281</v>
      </c>
      <c r="J61" s="284">
        <f>NMM_emi!J$48</f>
        <v>173.62629893819539</v>
      </c>
      <c r="K61" s="284">
        <f>NMM_emi!K$48</f>
        <v>151.36068579243627</v>
      </c>
      <c r="L61" s="284">
        <f>NMM_emi!L$48</f>
        <v>119.52734325000188</v>
      </c>
      <c r="M61" s="284">
        <f>NMM_emi!M$48</f>
        <v>138.78998608651713</v>
      </c>
      <c r="N61" s="284">
        <f>NMM_emi!N$48</f>
        <v>167.79593022708215</v>
      </c>
      <c r="O61" s="284">
        <f>NMM_emi!O$48</f>
        <v>192.02899564138588</v>
      </c>
      <c r="P61" s="284">
        <f>NMM_emi!P$48</f>
        <v>171.23745378010616</v>
      </c>
      <c r="Q61" s="284">
        <f>NMM_emi!Q$48</f>
        <v>77.346362476744758</v>
      </c>
      <c r="R61" s="284">
        <f>NMM_emi!R$48</f>
        <v>53.602215377695728</v>
      </c>
      <c r="S61" s="284">
        <f>NMM_emi!S$48</f>
        <v>42.26001630694735</v>
      </c>
      <c r="T61" s="284">
        <f>NMM_emi!T$48</f>
        <v>64.424273904205847</v>
      </c>
      <c r="U61" s="284">
        <f>NMM_emi!U$48</f>
        <v>78.739265687360657</v>
      </c>
      <c r="V61" s="284">
        <f>NMM_emi!V$48</f>
        <v>45.107273556432609</v>
      </c>
      <c r="W61" s="284">
        <f>NMM_emi!W$48</f>
        <v>64.353236302212991</v>
      </c>
      <c r="DA61" s="94"/>
    </row>
    <row r="62" spans="1:105" ht="12" customHeight="1" x14ac:dyDescent="0.25">
      <c r="A62" s="52" t="s">
        <v>51</v>
      </c>
      <c r="B62" s="244">
        <f>NMM_emi!B$99</f>
        <v>69.57865345029478</v>
      </c>
      <c r="C62" s="244">
        <f>NMM_emi!C$99</f>
        <v>66.634448172260051</v>
      </c>
      <c r="D62" s="244">
        <f>NMM_emi!D$99</f>
        <v>47.024705571914588</v>
      </c>
      <c r="E62" s="244">
        <f>NMM_emi!E$99</f>
        <v>56.569439829345292</v>
      </c>
      <c r="F62" s="244">
        <f>NMM_emi!F$99</f>
        <v>60.278491437254836</v>
      </c>
      <c r="G62" s="244">
        <f>NMM_emi!G$99</f>
        <v>53.318015646920223</v>
      </c>
      <c r="H62" s="244">
        <f>NMM_emi!H$99</f>
        <v>53.407488410801001</v>
      </c>
      <c r="I62" s="244">
        <f>NMM_emi!I$99</f>
        <v>47.900846785231707</v>
      </c>
      <c r="J62" s="244">
        <f>NMM_emi!J$99</f>
        <v>48.44952144473492</v>
      </c>
      <c r="K62" s="244">
        <f>NMM_emi!K$99</f>
        <v>29.912908681825002</v>
      </c>
      <c r="L62" s="244">
        <f>NMM_emi!L$99</f>
        <v>27.720882804057201</v>
      </c>
      <c r="M62" s="244">
        <f>NMM_emi!M$99</f>
        <v>38.525547356766999</v>
      </c>
      <c r="N62" s="244">
        <f>NMM_emi!N$99</f>
        <v>47.77096464873388</v>
      </c>
      <c r="O62" s="244">
        <f>NMM_emi!O$99</f>
        <v>50.612145792418929</v>
      </c>
      <c r="P62" s="244">
        <f>NMM_emi!P$99</f>
        <v>56.267654026261141</v>
      </c>
      <c r="Q62" s="244">
        <f>NMM_emi!Q$99</f>
        <v>47.366793364436013</v>
      </c>
      <c r="R62" s="244">
        <f>NMM_emi!R$99</f>
        <v>48.13368148051547</v>
      </c>
      <c r="S62" s="244">
        <f>NMM_emi!S$99</f>
        <v>40.113214633891396</v>
      </c>
      <c r="T62" s="244">
        <f>NMM_emi!T$99</f>
        <v>48.979160345430309</v>
      </c>
      <c r="U62" s="244">
        <f>NMM_emi!U$99</f>
        <v>53.125863100983267</v>
      </c>
      <c r="V62" s="244">
        <f>NMM_emi!V$99</f>
        <v>44.961927490513062</v>
      </c>
      <c r="W62" s="244">
        <f>NMM_emi!W$99</f>
        <v>47.697765743904341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103.1145616193711</v>
      </c>
      <c r="C65" s="289">
        <f t="shared" si="13"/>
        <v>102.42174118709157</v>
      </c>
      <c r="D65" s="289">
        <f t="shared" si="13"/>
        <v>111.81555627272186</v>
      </c>
      <c r="E65" s="289">
        <f t="shared" si="13"/>
        <v>136.43654504507703</v>
      </c>
      <c r="F65" s="289">
        <f t="shared" si="13"/>
        <v>135.3894635106266</v>
      </c>
      <c r="G65" s="289">
        <f t="shared" si="13"/>
        <v>153.0375121323323</v>
      </c>
      <c r="H65" s="289">
        <f t="shared" si="13"/>
        <v>159.64520117923587</v>
      </c>
      <c r="I65" s="289">
        <f t="shared" si="13"/>
        <v>165.00843844466758</v>
      </c>
      <c r="J65" s="289">
        <f t="shared" si="13"/>
        <v>164.88987178830567</v>
      </c>
      <c r="K65" s="289">
        <f t="shared" si="13"/>
        <v>146.77936346586304</v>
      </c>
      <c r="L65" s="289">
        <f t="shared" si="13"/>
        <v>137.10872293546305</v>
      </c>
      <c r="M65" s="289">
        <f t="shared" si="13"/>
        <v>136.51802257312752</v>
      </c>
      <c r="N65" s="289">
        <f t="shared" si="13"/>
        <v>140.04928900484228</v>
      </c>
      <c r="O65" s="289">
        <f t="shared" si="13"/>
        <v>140.75716340960278</v>
      </c>
      <c r="P65" s="289">
        <f t="shared" si="13"/>
        <v>179.4412242230562</v>
      </c>
      <c r="Q65" s="289">
        <f t="shared" si="13"/>
        <v>150.69031049408849</v>
      </c>
      <c r="R65" s="289">
        <f t="shared" si="13"/>
        <v>159.05764100190012</v>
      </c>
      <c r="S65" s="289">
        <f t="shared" si="13"/>
        <v>175.43586319135153</v>
      </c>
      <c r="T65" s="289">
        <f t="shared" si="13"/>
        <v>136.47080222610185</v>
      </c>
      <c r="U65" s="289">
        <f t="shared" si="13"/>
        <v>98.379077999244117</v>
      </c>
      <c r="V65" s="289">
        <f t="shared" si="13"/>
        <v>111.52951463753959</v>
      </c>
      <c r="W65" s="289">
        <f t="shared" si="13"/>
        <v>103.16866801491288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31.644257647515431</v>
      </c>
      <c r="C66" s="290">
        <f t="shared" si="14"/>
        <v>31.431641815976125</v>
      </c>
      <c r="D66" s="290">
        <f t="shared" si="14"/>
        <v>34.314457784879565</v>
      </c>
      <c r="E66" s="290">
        <f t="shared" si="14"/>
        <v>41.870256888452793</v>
      </c>
      <c r="F66" s="290">
        <f t="shared" si="14"/>
        <v>41.548923826140872</v>
      </c>
      <c r="G66" s="290">
        <f t="shared" si="14"/>
        <v>46.96483588347558</v>
      </c>
      <c r="H66" s="290">
        <f t="shared" si="14"/>
        <v>48.992633038126918</v>
      </c>
      <c r="I66" s="290">
        <f t="shared" si="14"/>
        <v>50.638527266708834</v>
      </c>
      <c r="J66" s="290">
        <f t="shared" si="14"/>
        <v>50.60214100114753</v>
      </c>
      <c r="K66" s="290">
        <f t="shared" si="14"/>
        <v>38.066823557711537</v>
      </c>
      <c r="L66" s="290">
        <f t="shared" si="14"/>
        <v>27.294613411376833</v>
      </c>
      <c r="M66" s="290">
        <f t="shared" si="14"/>
        <v>28.108133813742995</v>
      </c>
      <c r="N66" s="290">
        <f t="shared" si="14"/>
        <v>27.618793946017583</v>
      </c>
      <c r="O66" s="290">
        <f t="shared" si="14"/>
        <v>42.094844311359239</v>
      </c>
      <c r="P66" s="290">
        <f t="shared" si="14"/>
        <v>50.412107976137264</v>
      </c>
      <c r="Q66" s="290">
        <f t="shared" si="14"/>
        <v>75.191917728181608</v>
      </c>
      <c r="R66" s="290">
        <f t="shared" si="14"/>
        <v>92.963906042487324</v>
      </c>
      <c r="S66" s="290">
        <f t="shared" si="14"/>
        <v>138.7716692181811</v>
      </c>
      <c r="T66" s="290">
        <f t="shared" si="14"/>
        <v>117.54742636910092</v>
      </c>
      <c r="U66" s="290">
        <f t="shared" si="14"/>
        <v>125.3520102511505</v>
      </c>
      <c r="V66" s="290">
        <f t="shared" si="14"/>
        <v>109.93287655276683</v>
      </c>
      <c r="W66" s="290">
        <f t="shared" si="14"/>
        <v>107.68065580646343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461.54349389365905</v>
      </c>
      <c r="C67" s="291">
        <f t="shared" si="15"/>
        <v>458.44241138956454</v>
      </c>
      <c r="D67" s="291">
        <f t="shared" si="15"/>
        <v>500.48937515028979</v>
      </c>
      <c r="E67" s="291">
        <f t="shared" si="15"/>
        <v>610.69356942360923</v>
      </c>
      <c r="F67" s="291">
        <f t="shared" si="15"/>
        <v>606.00680489479623</v>
      </c>
      <c r="G67" s="291">
        <f t="shared" si="15"/>
        <v>684.99993538333274</v>
      </c>
      <c r="H67" s="291">
        <f t="shared" si="15"/>
        <v>714.57612560686573</v>
      </c>
      <c r="I67" s="291">
        <f t="shared" si="15"/>
        <v>738.58211687709411</v>
      </c>
      <c r="J67" s="291">
        <f t="shared" si="15"/>
        <v>738.05140940011722</v>
      </c>
      <c r="K67" s="291">
        <f t="shared" si="15"/>
        <v>623.94170834909278</v>
      </c>
      <c r="L67" s="291">
        <f t="shared" si="15"/>
        <v>677.94187398395661</v>
      </c>
      <c r="M67" s="291">
        <f t="shared" si="15"/>
        <v>665.96038904256113</v>
      </c>
      <c r="N67" s="291">
        <f t="shared" si="15"/>
        <v>615.87651199978245</v>
      </c>
      <c r="O67" s="291">
        <f t="shared" si="15"/>
        <v>618.26742383528222</v>
      </c>
      <c r="P67" s="291">
        <f t="shared" si="15"/>
        <v>504.28522456771617</v>
      </c>
      <c r="Q67" s="291">
        <f t="shared" si="15"/>
        <v>659.32130721339308</v>
      </c>
      <c r="R67" s="291">
        <f t="shared" si="15"/>
        <v>667.12844541706545</v>
      </c>
      <c r="S67" s="291">
        <f t="shared" si="15"/>
        <v>556.12301967242661</v>
      </c>
      <c r="T67" s="291">
        <f t="shared" si="15"/>
        <v>525.33382768839988</v>
      </c>
      <c r="U67" s="291">
        <f t="shared" si="15"/>
        <v>677.88861915005918</v>
      </c>
      <c r="V67" s="291">
        <f t="shared" si="15"/>
        <v>815.46653252513408</v>
      </c>
      <c r="W67" s="291">
        <f t="shared" si="15"/>
        <v>744.86796826807984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0.13859999999999995</v>
      </c>
      <c r="C69" s="254">
        <f t="shared" si="16"/>
        <v>0.13253353796893638</v>
      </c>
      <c r="D69" s="254">
        <f t="shared" si="16"/>
        <v>0.13311033031379033</v>
      </c>
      <c r="E69" s="254">
        <f t="shared" si="16"/>
        <v>0.13659455701210726</v>
      </c>
      <c r="F69" s="254">
        <f t="shared" si="16"/>
        <v>0.12563658177276357</v>
      </c>
      <c r="G69" s="254">
        <f t="shared" si="16"/>
        <v>0.12319601810442543</v>
      </c>
      <c r="H69" s="254">
        <f t="shared" si="16"/>
        <v>0.1131165954563912</v>
      </c>
      <c r="I69" s="254">
        <f t="shared" si="16"/>
        <v>0.11280948711319283</v>
      </c>
      <c r="J69" s="254">
        <f t="shared" si="16"/>
        <v>0.11077436421499043</v>
      </c>
      <c r="K69" s="254">
        <f t="shared" si="16"/>
        <v>0.11133245007156407</v>
      </c>
      <c r="L69" s="254">
        <f t="shared" si="16"/>
        <v>0.10435677184666728</v>
      </c>
      <c r="M69" s="254">
        <f t="shared" si="16"/>
        <v>0.10290706999160873</v>
      </c>
      <c r="N69" s="254">
        <f t="shared" si="16"/>
        <v>0.11043741866163724</v>
      </c>
      <c r="O69" s="254">
        <f t="shared" si="16"/>
        <v>0.11251637497933337</v>
      </c>
      <c r="P69" s="254">
        <f t="shared" si="16"/>
        <v>0.11497614394111857</v>
      </c>
      <c r="Q69" s="254">
        <f t="shared" si="16"/>
        <v>0.11123765944023419</v>
      </c>
      <c r="R69" s="254">
        <f t="shared" si="16"/>
        <v>0.11016094879586459</v>
      </c>
      <c r="S69" s="254">
        <f t="shared" si="16"/>
        <v>0.10753699799535946</v>
      </c>
      <c r="T69" s="254">
        <f t="shared" si="16"/>
        <v>0.10628109185418426</v>
      </c>
      <c r="U69" s="254">
        <f t="shared" si="16"/>
        <v>0.10255393970541468</v>
      </c>
      <c r="V69" s="254">
        <f t="shared" si="16"/>
        <v>9.7027972076135227E-2</v>
      </c>
      <c r="W69" s="254">
        <f t="shared" si="16"/>
        <v>9.763184611510016E-2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5.1067226724847717E-2</v>
      </c>
      <c r="C70" s="293">
        <f t="shared" si="17"/>
        <v>4.5899605579369812E-2</v>
      </c>
      <c r="D70" s="293">
        <f t="shared" si="17"/>
        <v>4.792929705159224E-2</v>
      </c>
      <c r="E70" s="293">
        <f t="shared" si="17"/>
        <v>4.9183869375355911E-2</v>
      </c>
      <c r="F70" s="293">
        <f t="shared" si="17"/>
        <v>4.7087990097158756E-2</v>
      </c>
      <c r="G70" s="293">
        <f t="shared" si="17"/>
        <v>4.5941008587097043E-2</v>
      </c>
      <c r="H70" s="293">
        <f t="shared" si="17"/>
        <v>4.2653735031688185E-2</v>
      </c>
      <c r="I70" s="293">
        <f t="shared" si="17"/>
        <v>4.2690566755989812E-2</v>
      </c>
      <c r="J70" s="293">
        <f t="shared" si="17"/>
        <v>4.1920413888836237E-2</v>
      </c>
      <c r="K70" s="293">
        <f t="shared" si="17"/>
        <v>4.2131610678444217E-2</v>
      </c>
      <c r="L70" s="293">
        <f t="shared" si="17"/>
        <v>3.9491800281740159E-2</v>
      </c>
      <c r="M70" s="293">
        <f t="shared" si="17"/>
        <v>3.894318867642757E-2</v>
      </c>
      <c r="N70" s="293">
        <f t="shared" si="17"/>
        <v>4.1792903366391208E-2</v>
      </c>
      <c r="O70" s="293">
        <f t="shared" si="17"/>
        <v>4.2579644142673061E-2</v>
      </c>
      <c r="P70" s="293">
        <f t="shared" si="17"/>
        <v>4.351049609275804E-2</v>
      </c>
      <c r="Q70" s="293">
        <f t="shared" si="17"/>
        <v>4.2095738998870223E-2</v>
      </c>
      <c r="R70" s="293">
        <f t="shared" si="17"/>
        <v>3.9932572449043538E-2</v>
      </c>
      <c r="S70" s="293">
        <f t="shared" si="17"/>
        <v>3.9633531977699109E-2</v>
      </c>
      <c r="T70" s="293">
        <f t="shared" si="17"/>
        <v>4.0339870612885527E-2</v>
      </c>
      <c r="U70" s="293">
        <f t="shared" si="17"/>
        <v>3.9134148861856476E-2</v>
      </c>
      <c r="V70" s="293">
        <f t="shared" si="17"/>
        <v>3.7025463028516378E-2</v>
      </c>
      <c r="W70" s="293">
        <f t="shared" si="17"/>
        <v>3.8091607120287238E-2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0.26270769667361465</v>
      </c>
      <c r="C71" s="255">
        <f t="shared" si="18"/>
        <v>0.24828734165218752</v>
      </c>
      <c r="D71" s="255">
        <f t="shared" si="18"/>
        <v>0.25621571352589917</v>
      </c>
      <c r="E71" s="255">
        <f t="shared" si="18"/>
        <v>0.25979146905953832</v>
      </c>
      <c r="F71" s="255">
        <f t="shared" si="18"/>
        <v>0.24211956657666545</v>
      </c>
      <c r="G71" s="255">
        <f t="shared" si="18"/>
        <v>0.23615779435760137</v>
      </c>
      <c r="H71" s="255">
        <f t="shared" si="18"/>
        <v>0.23588271614998862</v>
      </c>
      <c r="I71" s="255">
        <f t="shared" si="18"/>
        <v>0.2319550922742977</v>
      </c>
      <c r="J71" s="255">
        <f t="shared" si="18"/>
        <v>0.22956930094741956</v>
      </c>
      <c r="K71" s="255">
        <f t="shared" si="18"/>
        <v>0.21833990986966625</v>
      </c>
      <c r="L71" s="255">
        <f t="shared" si="18"/>
        <v>0.20620302979824479</v>
      </c>
      <c r="M71" s="255">
        <f t="shared" si="18"/>
        <v>0.2073837983139607</v>
      </c>
      <c r="N71" s="255">
        <f t="shared" si="18"/>
        <v>0.21720956103193173</v>
      </c>
      <c r="O71" s="255">
        <f t="shared" si="18"/>
        <v>0.22208041112734558</v>
      </c>
      <c r="P71" s="255">
        <f t="shared" si="18"/>
        <v>0.21544648894017523</v>
      </c>
      <c r="Q71" s="255">
        <f t="shared" si="18"/>
        <v>0.20315118793932599</v>
      </c>
      <c r="R71" s="255">
        <f t="shared" si="18"/>
        <v>0.19816993064122154</v>
      </c>
      <c r="S71" s="255">
        <f t="shared" si="18"/>
        <v>0.19359039530015737</v>
      </c>
      <c r="T71" s="255">
        <f t="shared" si="18"/>
        <v>0.19704051364132485</v>
      </c>
      <c r="U71" s="255">
        <f t="shared" si="18"/>
        <v>0.19216900203764659</v>
      </c>
      <c r="V71" s="255">
        <f t="shared" si="18"/>
        <v>0.17988191590832434</v>
      </c>
      <c r="W71" s="255">
        <f t="shared" si="18"/>
        <v>0.18468998504858045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5.3122671870893298E-2</v>
      </c>
      <c r="C73" s="254">
        <f>IF(NMM_ued!C$5=0,"",NMM_ued!C$5/C$9)</f>
        <v>5.0829409686012308E-2</v>
      </c>
      <c r="D73" s="254">
        <f>IF(NMM_ued!D$5=0,"",NMM_ued!D$5/D$9)</f>
        <v>5.257284706706198E-2</v>
      </c>
      <c r="E73" s="254">
        <f>IF(NMM_ued!E$5=0,"",NMM_ued!E$5/E$9)</f>
        <v>5.5050219530060035E-2</v>
      </c>
      <c r="F73" s="254">
        <f>IF(NMM_ued!F$5=0,"",NMM_ued!F$5/F$9)</f>
        <v>5.0733272618822149E-2</v>
      </c>
      <c r="G73" s="254">
        <f>IF(NMM_ued!G$5=0,"",NMM_ued!G$5/G$9)</f>
        <v>4.9869082394762489E-2</v>
      </c>
      <c r="H73" s="254">
        <f>IF(NMM_ued!H$5=0,"",NMM_ued!H$5/H$9)</f>
        <v>4.6969070041976015E-2</v>
      </c>
      <c r="I73" s="254">
        <f>IF(NMM_ued!I$5=0,"",NMM_ued!I$5/I$9)</f>
        <v>4.7102096357487348E-2</v>
      </c>
      <c r="J73" s="254">
        <f>IF(NMM_ued!J$5=0,"",NMM_ued!J$5/J$9)</f>
        <v>4.6509641251369298E-2</v>
      </c>
      <c r="K73" s="254">
        <f>IF(NMM_ued!K$5=0,"",NMM_ued!K$5/K$9)</f>
        <v>4.6165429597633693E-2</v>
      </c>
      <c r="L73" s="254">
        <f>IF(NMM_ued!L$5=0,"",NMM_ued!L$5/L$9)</f>
        <v>4.3941518188302948E-2</v>
      </c>
      <c r="M73" s="254">
        <f>IF(NMM_ued!M$5=0,"",NMM_ued!M$5/M$9)</f>
        <v>4.3343580590681309E-2</v>
      </c>
      <c r="N73" s="254">
        <f>IF(NMM_ued!N$5=0,"",NMM_ued!N$5/N$9)</f>
        <v>4.6434425333043157E-2</v>
      </c>
      <c r="O73" s="254">
        <f>IF(NMM_ued!O$5=0,"",NMM_ued!O$5/O$9)</f>
        <v>4.7360560122022666E-2</v>
      </c>
      <c r="P73" s="254">
        <f>IF(NMM_ued!P$5=0,"",NMM_ued!P$5/P$9)</f>
        <v>4.8415525261123478E-2</v>
      </c>
      <c r="Q73" s="254">
        <f>IF(NMM_ued!Q$5=0,"",NMM_ued!Q$5/Q$9)</f>
        <v>4.7008315161433806E-2</v>
      </c>
      <c r="R73" s="254">
        <f>IF(NMM_ued!R$5=0,"",NMM_ued!R$5/R$9)</f>
        <v>4.6630012073621101E-2</v>
      </c>
      <c r="S73" s="254">
        <f>IF(NMM_ued!S$5=0,"",NMM_ued!S$5/S$9)</f>
        <v>4.6087356929351238E-2</v>
      </c>
      <c r="T73" s="254">
        <f>IF(NMM_ued!T$5=0,"",NMM_ued!T$5/T$9)</f>
        <v>4.6644340383145015E-2</v>
      </c>
      <c r="U73" s="254">
        <f>IF(NMM_ued!U$5=0,"",NMM_ued!U$5/U$9)</f>
        <v>4.5895263909395995E-2</v>
      </c>
      <c r="V73" s="254">
        <f>IF(NMM_ued!V$5=0,"",NMM_ued!V$5/V$9)</f>
        <v>4.3494172638568591E-2</v>
      </c>
      <c r="W73" s="254">
        <f>IF(NMM_ued!W$5=0,"",NMM_ued!W$5/W$9)</f>
        <v>4.4657277589063911E-2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2.7115816460167783E-2</v>
      </c>
      <c r="C74" s="293">
        <f>IF(NMM_ued!C$48=0,"",NMM_ued!C$48/C$10)</f>
        <v>2.4491262196412011E-2</v>
      </c>
      <c r="D74" s="293">
        <f>IF(NMM_ued!D$48=0,"",NMM_ued!D$48/D$10)</f>
        <v>2.6146131566946142E-2</v>
      </c>
      <c r="E74" s="293">
        <f>IF(NMM_ued!E$48=0,"",NMM_ued!E$48/E$10)</f>
        <v>2.7302171548885909E-2</v>
      </c>
      <c r="F74" s="293">
        <f>IF(NMM_ued!F$48=0,"",NMM_ued!F$48/F$10)</f>
        <v>2.5953448188061726E-2</v>
      </c>
      <c r="G74" s="293">
        <f>IF(NMM_ued!G$48=0,"",NMM_ued!G$48/G$10)</f>
        <v>2.54824757994262E-2</v>
      </c>
      <c r="H74" s="293">
        <f>IF(NMM_ued!H$48=0,"",NMM_ued!H$48/H$10)</f>
        <v>2.4248436370917163E-2</v>
      </c>
      <c r="I74" s="293">
        <f>IF(NMM_ued!I$48=0,"",NMM_ued!I$48/I$10)</f>
        <v>2.4402878437514749E-2</v>
      </c>
      <c r="J74" s="293">
        <f>IF(NMM_ued!J$48=0,"",NMM_ued!J$48/J$10)</f>
        <v>2.4102538768474634E-2</v>
      </c>
      <c r="K74" s="293">
        <f>IF(NMM_ued!K$48=0,"",NMM_ued!K$48/K$10)</f>
        <v>2.3970809641666826E-2</v>
      </c>
      <c r="L74" s="293">
        <f>IF(NMM_ued!L$48=0,"",NMM_ued!L$48/L$10)</f>
        <v>2.276726830687591E-2</v>
      </c>
      <c r="M74" s="293">
        <f>IF(NMM_ued!M$48=0,"",NMM_ued!M$48/M$10)</f>
        <v>2.2441185248539029E-2</v>
      </c>
      <c r="N74" s="293">
        <f>IF(NMM_ued!N$48=0,"",NMM_ued!N$48/N$10)</f>
        <v>2.4032408601432811E-2</v>
      </c>
      <c r="O74" s="293">
        <f>IF(NMM_ued!O$48=0,"",NMM_ued!O$48/O$10)</f>
        <v>2.4503349735882883E-2</v>
      </c>
      <c r="P74" s="293">
        <f>IF(NMM_ued!P$48=0,"",NMM_ued!P$48/P$10)</f>
        <v>2.507800384020905E-2</v>
      </c>
      <c r="Q74" s="293">
        <f>IF(NMM_ued!Q$48=0,"",NMM_ued!Q$48/Q$10)</f>
        <v>2.4373102541841111E-2</v>
      </c>
      <c r="R74" s="293">
        <f>IF(NMM_ued!R$48=0,"",NMM_ued!R$48/R$10)</f>
        <v>2.3403621963236622E-2</v>
      </c>
      <c r="S74" s="293">
        <f>IF(NMM_ued!S$48=0,"",NMM_ued!S$48/S$10)</f>
        <v>2.3233457480438566E-2</v>
      </c>
      <c r="T74" s="293">
        <f>IF(NMM_ued!T$48=0,"",NMM_ued!T$48/T$10)</f>
        <v>2.3662843468952612E-2</v>
      </c>
      <c r="U74" s="293">
        <f>IF(NMM_ued!U$48=0,"",NMM_ued!U$48/U$10)</f>
        <v>2.3136937171715725E-2</v>
      </c>
      <c r="V74" s="293">
        <f>IF(NMM_ued!V$48=0,"",NMM_ued!V$48/V$10)</f>
        <v>2.1968401786372355E-2</v>
      </c>
      <c r="W74" s="293">
        <f>IF(NMM_ued!W$48=0,"",NMM_ued!W$48/W$10)</f>
        <v>2.2582334570014125E-2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9.7944054761770982E-2</v>
      </c>
      <c r="C75" s="255">
        <f>IF(NMM_ued!C$99=0,"",NMM_ued!C$99/C$11)</f>
        <v>9.2529878323437453E-2</v>
      </c>
      <c r="D75" s="255">
        <f>IF(NMM_ued!D$99=0,"",NMM_ued!D$99/D$11)</f>
        <v>9.6038743963760567E-2</v>
      </c>
      <c r="E75" s="255">
        <f>IF(NMM_ued!E$99=0,"",NMM_ued!E$99/E$11)</f>
        <v>9.6984431519289635E-2</v>
      </c>
      <c r="F75" s="255">
        <f>IF(NMM_ued!F$99=0,"",NMM_ued!F$99/F$11)</f>
        <v>8.9498166675350002E-2</v>
      </c>
      <c r="G75" s="255">
        <f>IF(NMM_ued!G$99=0,"",NMM_ued!G$99/G$11)</f>
        <v>8.7533841387877218E-2</v>
      </c>
      <c r="H75" s="255">
        <f>IF(NMM_ued!H$99=0,"",NMM_ued!H$99/H$11)</f>
        <v>8.7285508178007093E-2</v>
      </c>
      <c r="I75" s="255">
        <f>IF(NMM_ued!I$99=0,"",NMM_ued!I$99/I$11)</f>
        <v>8.6173273047284463E-2</v>
      </c>
      <c r="J75" s="255">
        <f>IF(NMM_ued!J$99=0,"",NMM_ued!J$99/J$11)</f>
        <v>8.6060982680279993E-2</v>
      </c>
      <c r="K75" s="255">
        <f>IF(NMM_ued!K$99=0,"",NMM_ued!K$99/K$11)</f>
        <v>8.1362374713361038E-2</v>
      </c>
      <c r="L75" s="255">
        <f>IF(NMM_ued!L$99=0,"",NMM_ued!L$99/L$11)</f>
        <v>7.7398785190485528E-2</v>
      </c>
      <c r="M75" s="255">
        <f>IF(NMM_ued!M$99=0,"",NMM_ued!M$99/M$11)</f>
        <v>7.6941672169631159E-2</v>
      </c>
      <c r="N75" s="255">
        <f>IF(NMM_ued!N$99=0,"",NMM_ued!N$99/N$11)</f>
        <v>8.3538472842224043E-2</v>
      </c>
      <c r="O75" s="255">
        <f>IF(NMM_ued!O$99=0,"",NMM_ued!O$99/O$11)</f>
        <v>8.5769654104782003E-2</v>
      </c>
      <c r="P75" s="255">
        <f>IF(NMM_ued!P$99=0,"",NMM_ued!P$99/P$11)</f>
        <v>8.7384891249834368E-2</v>
      </c>
      <c r="Q75" s="255">
        <f>IF(NMM_ued!Q$99=0,"",NMM_ued!Q$99/Q$11)</f>
        <v>8.5023399744335829E-2</v>
      </c>
      <c r="R75" s="255">
        <f>IF(NMM_ued!R$99=0,"",NMM_ued!R$99/R$11)</f>
        <v>8.5217908864826053E-2</v>
      </c>
      <c r="S75" s="255">
        <f>IF(NMM_ued!S$99=0,"",NMM_ued!S$99/S$11)</f>
        <v>8.4836053765310462E-2</v>
      </c>
      <c r="T75" s="255">
        <f>IF(NMM_ued!T$99=0,"",NMM_ued!T$99/T$11)</f>
        <v>8.6051964771205372E-2</v>
      </c>
      <c r="U75" s="255">
        <f>IF(NMM_ued!U$99=0,"",NMM_ued!U$99/U$11)</f>
        <v>8.4072354943172459E-2</v>
      </c>
      <c r="V75" s="255">
        <f>IF(NMM_ued!V$99=0,"",NMM_ued!V$99/V$11)</f>
        <v>8.0931443882124976E-2</v>
      </c>
      <c r="W75" s="255">
        <f>IF(NMM_ued!W$99=0,"",NMM_ued!W$99/W$11)</f>
        <v>8.275374851993561E-2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4.9089656418960947</v>
      </c>
      <c r="C76" s="256">
        <f t="shared" si="19"/>
        <v>4.8872163736492782</v>
      </c>
      <c r="D76" s="256">
        <f t="shared" si="19"/>
        <v>4.9602027027373348</v>
      </c>
      <c r="E76" s="256">
        <f t="shared" si="19"/>
        <v>5.0893971538002658</v>
      </c>
      <c r="F76" s="256">
        <f t="shared" si="19"/>
        <v>5.4204653425467955</v>
      </c>
      <c r="G76" s="256">
        <f t="shared" si="19"/>
        <v>5.2191402342663906</v>
      </c>
      <c r="H76" s="256">
        <f t="shared" si="19"/>
        <v>5.7060729436118409</v>
      </c>
      <c r="I76" s="256">
        <f t="shared" si="19"/>
        <v>5.7379774774034393</v>
      </c>
      <c r="J76" s="256">
        <f t="shared" si="19"/>
        <v>5.7312240680928719</v>
      </c>
      <c r="K76" s="256">
        <f t="shared" si="19"/>
        <v>5.551960080008814</v>
      </c>
      <c r="L76" s="256">
        <f t="shared" si="19"/>
        <v>5.4806592241379857</v>
      </c>
      <c r="M76" s="256">
        <f t="shared" si="19"/>
        <v>5.4599460043402459</v>
      </c>
      <c r="N76" s="256">
        <f t="shared" si="19"/>
        <v>5.6815509806827373</v>
      </c>
      <c r="O76" s="256">
        <f t="shared" si="19"/>
        <v>5.8204326673540665</v>
      </c>
      <c r="P76" s="256">
        <f t="shared" si="19"/>
        <v>5.6932897270810372</v>
      </c>
      <c r="Q76" s="256">
        <f t="shared" si="19"/>
        <v>6.9037900547691091</v>
      </c>
      <c r="R76" s="256">
        <f t="shared" si="19"/>
        <v>6.5053409224689753</v>
      </c>
      <c r="S76" s="256">
        <f t="shared" si="19"/>
        <v>6.6466654638657694</v>
      </c>
      <c r="T76" s="256">
        <f t="shared" si="19"/>
        <v>6.3014824598641335</v>
      </c>
      <c r="U76" s="256">
        <f t="shared" si="19"/>
        <v>6.6110060593760718</v>
      </c>
      <c r="V76" s="256">
        <f t="shared" si="19"/>
        <v>6.8365425637337243</v>
      </c>
      <c r="W76" s="256">
        <f t="shared" si="19"/>
        <v>6.8806954841518717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6.6877561480578178</v>
      </c>
      <c r="C77" s="257">
        <f t="shared" si="20"/>
        <v>7.316226577800955</v>
      </c>
      <c r="D77" s="257">
        <f t="shared" si="20"/>
        <v>6.89659298357053</v>
      </c>
      <c r="E77" s="257">
        <f t="shared" si="20"/>
        <v>6.9730599409092298</v>
      </c>
      <c r="F77" s="257">
        <f t="shared" si="20"/>
        <v>7.0556032842791678</v>
      </c>
      <c r="G77" s="257">
        <f t="shared" si="20"/>
        <v>6.9248654390334217</v>
      </c>
      <c r="H77" s="257">
        <f t="shared" si="20"/>
        <v>7.7979148349150176</v>
      </c>
      <c r="I77" s="257">
        <f t="shared" si="20"/>
        <v>7.6883454148815087</v>
      </c>
      <c r="J77" s="257">
        <f t="shared" si="20"/>
        <v>7.184369911321026</v>
      </c>
      <c r="K77" s="257">
        <f t="shared" si="20"/>
        <v>7.5876015376395776</v>
      </c>
      <c r="L77" s="257">
        <f t="shared" si="20"/>
        <v>6.6246884460944413</v>
      </c>
      <c r="M77" s="257">
        <f t="shared" si="20"/>
        <v>6.5683481736909961</v>
      </c>
      <c r="N77" s="257">
        <f t="shared" si="20"/>
        <v>6.9986736713842603</v>
      </c>
      <c r="O77" s="257">
        <f t="shared" si="20"/>
        <v>7.2803770099469389</v>
      </c>
      <c r="P77" s="257">
        <f t="shared" si="20"/>
        <v>7.3684826819477118</v>
      </c>
      <c r="Q77" s="257">
        <f t="shared" si="20"/>
        <v>8.1936003010054641</v>
      </c>
      <c r="R77" s="257">
        <f t="shared" si="20"/>
        <v>7.3707975458724997</v>
      </c>
      <c r="S77" s="257">
        <f t="shared" si="20"/>
        <v>7.3545930081173694</v>
      </c>
      <c r="T77" s="257">
        <f t="shared" si="20"/>
        <v>7.1421404090501177</v>
      </c>
      <c r="U77" s="257">
        <f t="shared" si="20"/>
        <v>7.6872359853577779</v>
      </c>
      <c r="V77" s="257">
        <f t="shared" si="20"/>
        <v>7.6682510618982453</v>
      </c>
      <c r="W77" s="257">
        <f t="shared" si="20"/>
        <v>7.8435864264051762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3.0259039067787175</v>
      </c>
      <c r="C78" s="295">
        <f t="shared" si="21"/>
        <v>2.8274731490659235</v>
      </c>
      <c r="D78" s="295">
        <f t="shared" si="21"/>
        <v>2.8010483497419294</v>
      </c>
      <c r="E78" s="295">
        <f t="shared" si="21"/>
        <v>2.9441462059868098</v>
      </c>
      <c r="F78" s="295">
        <f t="shared" si="21"/>
        <v>3.0982111669336843</v>
      </c>
      <c r="G78" s="295">
        <f t="shared" si="21"/>
        <v>3.0717201372177767</v>
      </c>
      <c r="H78" s="295">
        <f t="shared" si="21"/>
        <v>3.2503428088230315</v>
      </c>
      <c r="I78" s="295">
        <f t="shared" si="21"/>
        <v>3.2802311343952937</v>
      </c>
      <c r="J78" s="295">
        <f t="shared" si="21"/>
        <v>3.2466350173979479</v>
      </c>
      <c r="K78" s="295">
        <f t="shared" si="21"/>
        <v>3.1905605048254735</v>
      </c>
      <c r="L78" s="295">
        <f t="shared" si="21"/>
        <v>3.3054146206113719</v>
      </c>
      <c r="M78" s="295">
        <f t="shared" si="21"/>
        <v>3.3271989018854007</v>
      </c>
      <c r="N78" s="295">
        <f t="shared" si="21"/>
        <v>3.3914278590597644</v>
      </c>
      <c r="O78" s="295">
        <f t="shared" si="21"/>
        <v>3.3787991834772924</v>
      </c>
      <c r="P78" s="295">
        <f t="shared" si="21"/>
        <v>3.2660222238819063</v>
      </c>
      <c r="Q78" s="295">
        <f t="shared" si="21"/>
        <v>3.5043466082245502</v>
      </c>
      <c r="R78" s="295">
        <f t="shared" si="21"/>
        <v>4.0647111543129109</v>
      </c>
      <c r="S78" s="295">
        <f t="shared" si="21"/>
        <v>4.5119339174114321</v>
      </c>
      <c r="T78" s="295">
        <f t="shared" si="21"/>
        <v>3.837162952198566</v>
      </c>
      <c r="U78" s="295">
        <f t="shared" si="21"/>
        <v>3.4819163062830483</v>
      </c>
      <c r="V78" s="295">
        <f t="shared" si="21"/>
        <v>3.8178572499298689</v>
      </c>
      <c r="W78" s="295">
        <f t="shared" si="21"/>
        <v>3.486465326396492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3.0387102765387888</v>
      </c>
      <c r="C79" s="258">
        <f t="shared" si="22"/>
        <v>3.0778427077880486</v>
      </c>
      <c r="D79" s="258">
        <f t="shared" si="22"/>
        <v>3.0447858493280271</v>
      </c>
      <c r="E79" s="258">
        <f t="shared" si="22"/>
        <v>3.2133718643639293</v>
      </c>
      <c r="F79" s="258">
        <f t="shared" si="22"/>
        <v>3.2894125342154905</v>
      </c>
      <c r="G79" s="258">
        <f t="shared" si="22"/>
        <v>3.2846913212948645</v>
      </c>
      <c r="H79" s="258">
        <f t="shared" si="22"/>
        <v>3.200151709193237</v>
      </c>
      <c r="I79" s="258">
        <f t="shared" si="22"/>
        <v>3.2255461427033651</v>
      </c>
      <c r="J79" s="258">
        <f t="shared" si="22"/>
        <v>3.1276163731609086</v>
      </c>
      <c r="K79" s="258">
        <f t="shared" si="22"/>
        <v>3.3205255076699838</v>
      </c>
      <c r="L79" s="258">
        <f t="shared" si="22"/>
        <v>3.1241366427226782</v>
      </c>
      <c r="M79" s="258">
        <f t="shared" si="22"/>
        <v>3.3300305518103137</v>
      </c>
      <c r="N79" s="258">
        <f t="shared" si="22"/>
        <v>3.3056739109988613</v>
      </c>
      <c r="O79" s="258">
        <f t="shared" si="22"/>
        <v>3.3623794284187891</v>
      </c>
      <c r="P79" s="258">
        <f t="shared" si="22"/>
        <v>3.1138337291922755</v>
      </c>
      <c r="Q79" s="258">
        <f t="shared" si="22"/>
        <v>2.8969902289717013</v>
      </c>
      <c r="R79" s="258">
        <f t="shared" si="22"/>
        <v>2.7899043709539497</v>
      </c>
      <c r="S79" s="258">
        <f t="shared" si="22"/>
        <v>2.7197330714660941</v>
      </c>
      <c r="T79" s="258">
        <f t="shared" si="22"/>
        <v>2.7954360207542952</v>
      </c>
      <c r="U79" s="258">
        <f t="shared" si="22"/>
        <v>2.9930781741509338</v>
      </c>
      <c r="V79" s="258">
        <f t="shared" si="22"/>
        <v>2.8509793077894003</v>
      </c>
      <c r="W79" s="258">
        <f t="shared" si="22"/>
        <v>2.9210951284828517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79.001999999999967</v>
      </c>
      <c r="C5" s="225">
        <v>70.110241585567351</v>
      </c>
      <c r="D5" s="225">
        <v>80.664860170156942</v>
      </c>
      <c r="E5" s="225">
        <v>81.533291080526823</v>
      </c>
      <c r="F5" s="225">
        <v>94.61690973306824</v>
      </c>
      <c r="G5" s="225">
        <v>102.5114066646924</v>
      </c>
      <c r="H5" s="225">
        <v>120.5144207992392</v>
      </c>
      <c r="I5" s="225">
        <v>124.6956587228744</v>
      </c>
      <c r="J5" s="225">
        <v>119.1932158953297</v>
      </c>
      <c r="K5" s="225">
        <v>64.906818391721856</v>
      </c>
      <c r="L5" s="225">
        <v>87.033547720120509</v>
      </c>
      <c r="M5" s="225">
        <v>102.4954417116423</v>
      </c>
      <c r="N5" s="225">
        <v>112.0939799415618</v>
      </c>
      <c r="O5" s="225">
        <v>120.3925212278867</v>
      </c>
      <c r="P5" s="225">
        <v>103.79275934839779</v>
      </c>
      <c r="Q5" s="225">
        <v>108.964517869573</v>
      </c>
      <c r="R5" s="225">
        <v>111.2555079831003</v>
      </c>
      <c r="S5" s="225">
        <v>110.0573426173767</v>
      </c>
      <c r="T5" s="225">
        <v>122.29074412563931</v>
      </c>
      <c r="U5" s="225">
        <v>125.4166996997016</v>
      </c>
      <c r="V5" s="225">
        <v>118.4553383455127</v>
      </c>
      <c r="W5" s="225">
        <v>132.21226495429971</v>
      </c>
      <c r="DA5" s="89" t="s">
        <v>1441</v>
      </c>
    </row>
    <row r="6" spans="1:105" ht="12" customHeight="1" x14ac:dyDescent="0.25">
      <c r="A6" s="55" t="s">
        <v>92</v>
      </c>
      <c r="B6" s="261">
        <v>0.37769032688511878</v>
      </c>
      <c r="C6" s="261">
        <v>0.33518088228737092</v>
      </c>
      <c r="D6" s="261">
        <v>0.38564007753996282</v>
      </c>
      <c r="E6" s="261">
        <v>0.38979184527258709</v>
      </c>
      <c r="F6" s="261">
        <v>0.45234160611060359</v>
      </c>
      <c r="G6" s="261">
        <v>0.49008337374589678</v>
      </c>
      <c r="H6" s="261">
        <v>0.57615162889682681</v>
      </c>
      <c r="I6" s="261">
        <v>0.59614116230289238</v>
      </c>
      <c r="J6" s="261">
        <v>0.5698352532093296</v>
      </c>
      <c r="K6" s="261">
        <v>0.31030451704331169</v>
      </c>
      <c r="L6" s="261">
        <v>0.41608730270614969</v>
      </c>
      <c r="M6" s="261">
        <v>0.49000704899046188</v>
      </c>
      <c r="N6" s="261">
        <v>0.535895444748684</v>
      </c>
      <c r="O6" s="261">
        <v>0.57556885518278766</v>
      </c>
      <c r="P6" s="261">
        <v>0.49620922516707122</v>
      </c>
      <c r="Q6" s="261">
        <v>0.52093420892153686</v>
      </c>
      <c r="R6" s="261">
        <v>0.53188690385156923</v>
      </c>
      <c r="S6" s="261">
        <v>0.52615875179659011</v>
      </c>
      <c r="T6" s="261">
        <v>0.58464382071381016</v>
      </c>
      <c r="U6" s="261">
        <v>0.59958829278534675</v>
      </c>
      <c r="V6" s="261">
        <v>0.56630763096107029</v>
      </c>
      <c r="W6" s="261">
        <v>0.63207632172599826</v>
      </c>
      <c r="DA6" s="67" t="s">
        <v>1442</v>
      </c>
    </row>
    <row r="7" spans="1:105" ht="12" customHeight="1" x14ac:dyDescent="0.25">
      <c r="A7" s="202" t="s">
        <v>93</v>
      </c>
      <c r="B7" s="226">
        <v>0.15101602227493749</v>
      </c>
      <c r="C7" s="226">
        <v>0.13401900970855171</v>
      </c>
      <c r="D7" s="226">
        <v>0.15419465735376819</v>
      </c>
      <c r="E7" s="226">
        <v>0.15585470370327689</v>
      </c>
      <c r="F7" s="226">
        <v>0.18086465339912669</v>
      </c>
      <c r="G7" s="226">
        <v>0.1959553539444987</v>
      </c>
      <c r="H7" s="226">
        <v>0.2303689584554538</v>
      </c>
      <c r="I7" s="226">
        <v>0.23836159053319869</v>
      </c>
      <c r="J7" s="226">
        <v>0.22784341341598541</v>
      </c>
      <c r="K7" s="226">
        <v>0.1240724226227802</v>
      </c>
      <c r="L7" s="226">
        <v>0.1663687018198462</v>
      </c>
      <c r="M7" s="226">
        <v>0.1959248361892203</v>
      </c>
      <c r="N7" s="226">
        <v>0.214272891468096</v>
      </c>
      <c r="O7" s="226">
        <v>0.23013594171682991</v>
      </c>
      <c r="P7" s="226">
        <v>0.1984047195989026</v>
      </c>
      <c r="Q7" s="226">
        <v>0.2082907781808255</v>
      </c>
      <c r="R7" s="226">
        <v>0.21267011305859551</v>
      </c>
      <c r="S7" s="226">
        <v>0.21037976385780149</v>
      </c>
      <c r="T7" s="226">
        <v>0.23376448367097419</v>
      </c>
      <c r="U7" s="226">
        <v>0.23973989412391089</v>
      </c>
      <c r="V7" s="226">
        <v>0.22643292592901629</v>
      </c>
      <c r="W7" s="226">
        <v>0.25272993531091359</v>
      </c>
      <c r="DA7" s="174" t="s">
        <v>1443</v>
      </c>
    </row>
    <row r="8" spans="1:105" ht="12" customHeight="1" x14ac:dyDescent="0.25">
      <c r="A8" s="202" t="s">
        <v>94</v>
      </c>
      <c r="B8" s="226">
        <v>0.43720830763758362</v>
      </c>
      <c r="C8" s="226">
        <v>0.37805416188819091</v>
      </c>
      <c r="D8" s="226">
        <v>0.60913175768366501</v>
      </c>
      <c r="E8" s="226">
        <v>0.61725745693147771</v>
      </c>
      <c r="F8" s="226">
        <v>0.61726187257663534</v>
      </c>
      <c r="G8" s="226">
        <v>0.64015788341622593</v>
      </c>
      <c r="H8" s="226">
        <v>0.74155866758510303</v>
      </c>
      <c r="I8" s="226">
        <v>0.79206796960272119</v>
      </c>
      <c r="J8" s="226">
        <v>0.86494510696163807</v>
      </c>
      <c r="K8" s="226">
        <v>0.43086377577552187</v>
      </c>
      <c r="L8" s="226">
        <v>0.69182451560444236</v>
      </c>
      <c r="M8" s="226">
        <v>0.72917900051080764</v>
      </c>
      <c r="N8" s="226">
        <v>0.76153210998910648</v>
      </c>
      <c r="O8" s="226">
        <v>0.83519649809440688</v>
      </c>
      <c r="P8" s="226">
        <v>0.80629451615560443</v>
      </c>
      <c r="Q8" s="226">
        <v>1.0558087740928641</v>
      </c>
      <c r="R8" s="226">
        <v>1.2024574051310779</v>
      </c>
      <c r="S8" s="226">
        <v>1.2681122800517151</v>
      </c>
      <c r="T8" s="226">
        <v>1.36145376657766</v>
      </c>
      <c r="U8" s="226">
        <v>1.188368718714913</v>
      </c>
      <c r="V8" s="226">
        <v>1.3291371199660911</v>
      </c>
      <c r="W8" s="226">
        <v>1.364026024380897</v>
      </c>
      <c r="DA8" s="174" t="s">
        <v>1444</v>
      </c>
    </row>
    <row r="9" spans="1:105" ht="12" customHeight="1" x14ac:dyDescent="0.25">
      <c r="A9" s="202" t="s">
        <v>95</v>
      </c>
      <c r="B9" s="226">
        <v>7.5357739939693719E-2</v>
      </c>
      <c r="C9" s="226">
        <v>6.6876146838284301E-2</v>
      </c>
      <c r="D9" s="226">
        <v>7.694389452134219E-2</v>
      </c>
      <c r="E9" s="226">
        <v>7.7772265837243768E-2</v>
      </c>
      <c r="F9" s="226">
        <v>9.0252354086776843E-2</v>
      </c>
      <c r="G9" s="226">
        <v>9.7782688087599393E-2</v>
      </c>
      <c r="H9" s="226">
        <v>0.1149552464695348</v>
      </c>
      <c r="I9" s="226">
        <v>0.11894360929670431</v>
      </c>
      <c r="J9" s="226">
        <v>0.1136949870386265</v>
      </c>
      <c r="K9" s="226">
        <v>6.1912750825029061E-2</v>
      </c>
      <c r="L9" s="226">
        <v>8.3018802753388896E-2</v>
      </c>
      <c r="M9" s="226">
        <v>9.7767459577199164E-2</v>
      </c>
      <c r="N9" s="226">
        <v>0.1069232296556043</v>
      </c>
      <c r="O9" s="226">
        <v>0.1148389699677021</v>
      </c>
      <c r="P9" s="226">
        <v>9.9004933629636943E-2</v>
      </c>
      <c r="Q9" s="226">
        <v>0.10393812562093969</v>
      </c>
      <c r="R9" s="226">
        <v>0.1061234353242174</v>
      </c>
      <c r="S9" s="226">
        <v>0.1049805397768146</v>
      </c>
      <c r="T9" s="226">
        <v>0.11664963029911291</v>
      </c>
      <c r="U9" s="226">
        <v>0.1196313895863859</v>
      </c>
      <c r="V9" s="226">
        <v>0.1129911468259788</v>
      </c>
      <c r="W9" s="226">
        <v>0.12611348420674279</v>
      </c>
      <c r="DA9" s="174" t="s">
        <v>1445</v>
      </c>
    </row>
    <row r="10" spans="1:105" ht="12" customHeight="1" x14ac:dyDescent="0.25">
      <c r="A10" s="56" t="s">
        <v>96</v>
      </c>
      <c r="B10" s="262">
        <v>0.30183182779933038</v>
      </c>
      <c r="C10" s="262">
        <v>0.2675457937954262</v>
      </c>
      <c r="D10" s="262">
        <v>0.31835144317258568</v>
      </c>
      <c r="E10" s="262">
        <v>0.32080987863745669</v>
      </c>
      <c r="F10" s="262">
        <v>0.35866866732354419</v>
      </c>
      <c r="G10" s="262">
        <v>0.3910673891103057</v>
      </c>
      <c r="H10" s="262">
        <v>0.45375312399102841</v>
      </c>
      <c r="I10" s="262">
        <v>0.47161625722728728</v>
      </c>
      <c r="J10" s="262">
        <v>0.46608476288173151</v>
      </c>
      <c r="K10" s="262">
        <v>0.2443497048060605</v>
      </c>
      <c r="L10" s="262">
        <v>0.34962168491301637</v>
      </c>
      <c r="M10" s="262">
        <v>0.39699600651555078</v>
      </c>
      <c r="N10" s="262">
        <v>0.42738738846797691</v>
      </c>
      <c r="O10" s="262">
        <v>0.45891773207318809</v>
      </c>
      <c r="P10" s="262">
        <v>0.41285792513639108</v>
      </c>
      <c r="Q10" s="262">
        <v>0.48037404538738238</v>
      </c>
      <c r="R10" s="262">
        <v>0.51934256645643073</v>
      </c>
      <c r="S10" s="262">
        <v>0.5348353649768085</v>
      </c>
      <c r="T10" s="262">
        <v>0.6237131956326547</v>
      </c>
      <c r="U10" s="262">
        <v>0.59002831765738817</v>
      </c>
      <c r="V10" s="262">
        <v>0.61793568107603281</v>
      </c>
      <c r="W10" s="262">
        <v>0.71001259817316731</v>
      </c>
      <c r="DA10" s="68" t="s">
        <v>1446</v>
      </c>
    </row>
    <row r="11" spans="1:105" ht="12" customHeight="1" x14ac:dyDescent="0.25">
      <c r="A11" s="37" t="s">
        <v>160</v>
      </c>
      <c r="B11" s="228">
        <v>6.0841528805671858E-3</v>
      </c>
      <c r="C11" s="228">
        <v>5.2454576129569164E-3</v>
      </c>
      <c r="D11" s="228">
        <v>6.5984511682166073E-3</v>
      </c>
      <c r="E11" s="228">
        <v>6.5623951633305639E-3</v>
      </c>
      <c r="F11" s="228">
        <v>1.7356361429117641E-2</v>
      </c>
      <c r="G11" s="228">
        <v>2.9423291508921149E-2</v>
      </c>
      <c r="H11" s="228">
        <v>2.4425444074911051E-2</v>
      </c>
      <c r="I11" s="228">
        <v>2.4177391124014638E-2</v>
      </c>
      <c r="J11" s="228">
        <v>2.5057327753039801E-2</v>
      </c>
      <c r="K11" s="228">
        <v>2.3517647977163821E-2</v>
      </c>
      <c r="L11" s="228">
        <v>1.827107856366143E-2</v>
      </c>
      <c r="M11" s="228">
        <v>1.0637526709608E-2</v>
      </c>
      <c r="N11" s="228">
        <v>2.22305809339562E-2</v>
      </c>
      <c r="O11" s="228">
        <v>2.3509885478095779E-2</v>
      </c>
      <c r="P11" s="228">
        <v>1.84298064169581E-2</v>
      </c>
      <c r="Q11" s="228">
        <v>1.7497465052282189E-2</v>
      </c>
      <c r="R11" s="228">
        <v>7.8101604135658691E-3</v>
      </c>
      <c r="S11" s="228">
        <v>1.225778084115953E-2</v>
      </c>
      <c r="T11" s="228">
        <v>2.0387060454679942E-2</v>
      </c>
      <c r="U11" s="228">
        <v>2.2394952684709819E-2</v>
      </c>
      <c r="V11" s="228">
        <v>2.0406712284572252E-2</v>
      </c>
      <c r="W11" s="228">
        <v>2.593160876595571E-2</v>
      </c>
      <c r="DA11" s="69" t="s">
        <v>1447</v>
      </c>
    </row>
    <row r="12" spans="1:105" ht="12" customHeight="1" x14ac:dyDescent="0.25">
      <c r="A12" s="37" t="s">
        <v>162</v>
      </c>
      <c r="B12" s="228">
        <v>0.252546361048537</v>
      </c>
      <c r="C12" s="228">
        <v>0.22645121227357559</v>
      </c>
      <c r="D12" s="228">
        <v>0.19740380293705331</v>
      </c>
      <c r="E12" s="228">
        <v>0.19660125205299009</v>
      </c>
      <c r="F12" s="228">
        <v>0.240624441069309</v>
      </c>
      <c r="G12" s="228">
        <v>0.27747018742502899</v>
      </c>
      <c r="H12" s="228">
        <v>0.32184719086085473</v>
      </c>
      <c r="I12" s="228">
        <v>0.33209221620804702</v>
      </c>
      <c r="J12" s="228">
        <v>0.29792752197174122</v>
      </c>
      <c r="K12" s="228">
        <v>0.1480828163055562</v>
      </c>
      <c r="L12" s="228">
        <v>0.19185090643262839</v>
      </c>
      <c r="M12" s="228">
        <v>0.248066696086646</v>
      </c>
      <c r="N12" s="228">
        <v>0.25990492378277519</v>
      </c>
      <c r="O12" s="228">
        <v>0.25594805947191368</v>
      </c>
      <c r="P12" s="228">
        <v>0.2077666449755286</v>
      </c>
      <c r="Q12" s="228">
        <v>0.1927138805577675</v>
      </c>
      <c r="R12" s="228">
        <v>0.19220367891607579</v>
      </c>
      <c r="S12" s="228">
        <v>0.17631796848134171</v>
      </c>
      <c r="T12" s="228">
        <v>0.17016615062976309</v>
      </c>
      <c r="U12" s="228">
        <v>0.19788954881205839</v>
      </c>
      <c r="V12" s="228">
        <v>0.15883603788175421</v>
      </c>
      <c r="W12" s="228">
        <v>0.17075015687147341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7.4901174368011414E-2</v>
      </c>
      <c r="U14" s="228">
        <v>8.2826914936521431E-2</v>
      </c>
      <c r="V14" s="228">
        <v>9.2145944085583367E-2</v>
      </c>
      <c r="W14" s="228">
        <v>0.1953069906991059</v>
      </c>
      <c r="DA14" s="69" t="s">
        <v>1450</v>
      </c>
    </row>
    <row r="15" spans="1:105" ht="12" customHeight="1" x14ac:dyDescent="0.25">
      <c r="A15" s="37" t="s">
        <v>38</v>
      </c>
      <c r="B15" s="228">
        <v>4.3201313870226223E-2</v>
      </c>
      <c r="C15" s="228">
        <v>3.5849123908893651E-2</v>
      </c>
      <c r="D15" s="228">
        <v>0.1143491890673158</v>
      </c>
      <c r="E15" s="228">
        <v>0.1176462314211361</v>
      </c>
      <c r="F15" s="228">
        <v>0.1006878648251176</v>
      </c>
      <c r="G15" s="228">
        <v>8.417391017635556E-2</v>
      </c>
      <c r="H15" s="228">
        <v>0.1074804890552627</v>
      </c>
      <c r="I15" s="228">
        <v>0.11534664989522569</v>
      </c>
      <c r="J15" s="228">
        <v>0.1430999131569505</v>
      </c>
      <c r="K15" s="228">
        <v>7.2749240523340419E-2</v>
      </c>
      <c r="L15" s="228">
        <v>0.13949969991672651</v>
      </c>
      <c r="M15" s="228">
        <v>0.13829178371929679</v>
      </c>
      <c r="N15" s="228">
        <v>0.14525188375124551</v>
      </c>
      <c r="O15" s="228">
        <v>0.1794597871231785</v>
      </c>
      <c r="P15" s="228">
        <v>0.1866614737439044</v>
      </c>
      <c r="Q15" s="228">
        <v>0.2701626997773327</v>
      </c>
      <c r="R15" s="228">
        <v>0.31932872712678911</v>
      </c>
      <c r="S15" s="228">
        <v>0.3462596156543073</v>
      </c>
      <c r="T15" s="228">
        <v>0.35825881018020028</v>
      </c>
      <c r="U15" s="228">
        <v>0.28691690122409852</v>
      </c>
      <c r="V15" s="228">
        <v>0.34654698682412299</v>
      </c>
      <c r="W15" s="228">
        <v>0.3180238418366324</v>
      </c>
      <c r="DA15" s="69" t="s">
        <v>1451</v>
      </c>
    </row>
    <row r="16" spans="1:105" ht="12" customHeight="1" x14ac:dyDescent="0.25">
      <c r="A16" s="57" t="s">
        <v>1452</v>
      </c>
      <c r="B16" s="263">
        <v>1.732381290603622</v>
      </c>
      <c r="C16" s="263">
        <v>1.497990649877657</v>
      </c>
      <c r="D16" s="263">
        <v>2.4136056934179089</v>
      </c>
      <c r="E16" s="263">
        <v>2.4458027242246789</v>
      </c>
      <c r="F16" s="263">
        <v>2.4458202206466888</v>
      </c>
      <c r="G16" s="263">
        <v>2.536542698044908</v>
      </c>
      <c r="H16" s="263">
        <v>2.9383301716084551</v>
      </c>
      <c r="I16" s="263">
        <v>3.1384667387509579</v>
      </c>
      <c r="J16" s="263">
        <v>3.4272329562904278</v>
      </c>
      <c r="K16" s="263">
        <v>1.7072419048612419</v>
      </c>
      <c r="L16" s="263">
        <v>2.7412650360878521</v>
      </c>
      <c r="M16" s="263">
        <v>2.8892773442747419</v>
      </c>
      <c r="N16" s="263">
        <v>3.0174723501196818</v>
      </c>
      <c r="O16" s="263">
        <v>3.309357946774834</v>
      </c>
      <c r="P16" s="263">
        <v>3.1948375868057171</v>
      </c>
      <c r="Q16" s="263">
        <v>4.1835055161161172</v>
      </c>
      <c r="R16" s="263">
        <v>4.7645817222750999</v>
      </c>
      <c r="S16" s="263">
        <v>5.0247306603499764</v>
      </c>
      <c r="T16" s="263">
        <v>5.3945842108655819</v>
      </c>
      <c r="U16" s="263">
        <v>4.7087571271560664</v>
      </c>
      <c r="V16" s="263">
        <v>5.2665336844072881</v>
      </c>
      <c r="W16" s="263">
        <v>5.4047764492450732</v>
      </c>
      <c r="DA16" s="70" t="s">
        <v>1453</v>
      </c>
    </row>
    <row r="17" spans="1:105" ht="12" customHeight="1" x14ac:dyDescent="0.25">
      <c r="A17" s="57" t="s">
        <v>1454</v>
      </c>
      <c r="B17" s="263">
        <v>11.014862475259561</v>
      </c>
      <c r="C17" s="263">
        <v>9.791008748012322</v>
      </c>
      <c r="D17" s="263">
        <v>11.022804546811001</v>
      </c>
      <c r="E17" s="263">
        <v>11.142332240995239</v>
      </c>
      <c r="F17" s="263">
        <v>13.08117100986493</v>
      </c>
      <c r="G17" s="263">
        <v>14.2256594247457</v>
      </c>
      <c r="H17" s="263">
        <v>16.713396584539069</v>
      </c>
      <c r="I17" s="263">
        <v>17.272622638568279</v>
      </c>
      <c r="J17" s="263">
        <v>16.342801515911841</v>
      </c>
      <c r="K17" s="263">
        <v>8.9839884787727815</v>
      </c>
      <c r="L17" s="263">
        <v>11.864003143976531</v>
      </c>
      <c r="M17" s="263">
        <v>14.11223546163993</v>
      </c>
      <c r="N17" s="263">
        <v>15.49150396559596</v>
      </c>
      <c r="O17" s="263">
        <v>16.622377058333608</v>
      </c>
      <c r="P17" s="263">
        <v>14.200167310416131</v>
      </c>
      <c r="Q17" s="263">
        <v>14.562931118970489</v>
      </c>
      <c r="R17" s="263">
        <v>14.66665646663405</v>
      </c>
      <c r="S17" s="263">
        <v>14.438007074256131</v>
      </c>
      <c r="T17" s="263">
        <v>16.095935786863869</v>
      </c>
      <c r="U17" s="263">
        <v>16.832474441061201</v>
      </c>
      <c r="V17" s="263">
        <v>15.585892638006881</v>
      </c>
      <c r="W17" s="263">
        <v>17.56827415406471</v>
      </c>
      <c r="DA17" s="70" t="s">
        <v>1455</v>
      </c>
    </row>
    <row r="18" spans="1:105" ht="12" customHeight="1" x14ac:dyDescent="0.25">
      <c r="A18" s="18" t="s">
        <v>30</v>
      </c>
      <c r="B18" s="232">
        <v>0.37178570117015519</v>
      </c>
      <c r="C18" s="232">
        <v>0.35674986169889938</v>
      </c>
      <c r="D18" s="232">
        <v>3.6539034482541171</v>
      </c>
      <c r="E18" s="232">
        <v>6.1429193998821132</v>
      </c>
      <c r="F18" s="232">
        <v>6.7642181261959573</v>
      </c>
      <c r="G18" s="232">
        <v>6.7788359800233984</v>
      </c>
      <c r="H18" s="232">
        <v>9.7605636699822487</v>
      </c>
      <c r="I18" s="232">
        <v>10.328533305075441</v>
      </c>
      <c r="J18" s="232">
        <v>10.35862262181598</v>
      </c>
      <c r="K18" s="232">
        <v>4.6907044081722464</v>
      </c>
      <c r="L18" s="232">
        <v>8.2741151021018773</v>
      </c>
      <c r="M18" s="232">
        <v>10.239336639375431</v>
      </c>
      <c r="N18" s="232">
        <v>11.35351019652178</v>
      </c>
      <c r="O18" s="232">
        <v>12.819657476202449</v>
      </c>
      <c r="P18" s="232">
        <v>10.51781790669437</v>
      </c>
      <c r="Q18" s="232">
        <v>10.718404506966751</v>
      </c>
      <c r="R18" s="232">
        <v>10.38009655291239</v>
      </c>
      <c r="S18" s="232">
        <v>10.408760276557411</v>
      </c>
      <c r="T18" s="232">
        <v>11.14743083591245</v>
      </c>
      <c r="U18" s="232">
        <v>12.05350443266164</v>
      </c>
      <c r="V18" s="232">
        <v>10.71649902848022</v>
      </c>
      <c r="W18" s="232">
        <v>12.42421860321442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1.393112174609161E-2</v>
      </c>
      <c r="T19" s="232">
        <v>1.3200534596373241E-2</v>
      </c>
      <c r="U19" s="232">
        <v>2.5459528805925061E-2</v>
      </c>
      <c r="V19" s="232">
        <v>1.3658074642077449E-2</v>
      </c>
      <c r="W19" s="232">
        <v>2.6625030010830799E-2</v>
      </c>
      <c r="DA19" s="71" t="s">
        <v>1457</v>
      </c>
    </row>
    <row r="20" spans="1:105" ht="12" customHeight="1" x14ac:dyDescent="0.25">
      <c r="A20" s="18" t="s">
        <v>160</v>
      </c>
      <c r="B20" s="297">
        <v>8.0793373651542572E-2</v>
      </c>
      <c r="C20" s="297">
        <v>7.103132552171941E-2</v>
      </c>
      <c r="D20" s="297">
        <v>8.1723169861985828E-2</v>
      </c>
      <c r="E20" s="297">
        <v>8.1444888438220106E-2</v>
      </c>
      <c r="F20" s="297">
        <v>0.17889667281384691</v>
      </c>
      <c r="G20" s="297">
        <v>0.34071986745899041</v>
      </c>
      <c r="H20" s="297">
        <v>0.24943454460553119</v>
      </c>
      <c r="I20" s="297">
        <v>0.25607477509602372</v>
      </c>
      <c r="J20" s="297">
        <v>0.29518031106063319</v>
      </c>
      <c r="K20" s="297">
        <v>0.2398714807250234</v>
      </c>
      <c r="L20" s="297">
        <v>0.20505318072963929</v>
      </c>
      <c r="M20" s="297">
        <v>0.1017354814947808</v>
      </c>
      <c r="N20" s="297">
        <v>0.1970429247468061</v>
      </c>
      <c r="O20" s="297">
        <v>0.19367846144561049</v>
      </c>
      <c r="P20" s="297">
        <v>0.18622715099879869</v>
      </c>
      <c r="Q20" s="297">
        <v>0.2322220269101033</v>
      </c>
      <c r="R20" s="297">
        <v>0.1236608080989955</v>
      </c>
      <c r="S20" s="297">
        <v>0.20642588055735531</v>
      </c>
      <c r="T20" s="297">
        <v>0.34245045326935608</v>
      </c>
      <c r="U20" s="297">
        <v>0.29385137280092422</v>
      </c>
      <c r="V20" s="297">
        <v>0.34189501899023539</v>
      </c>
      <c r="W20" s="297">
        <v>0.40690510712679689</v>
      </c>
      <c r="DA20" s="122" t="s">
        <v>1458</v>
      </c>
    </row>
    <row r="21" spans="1:105" ht="12" customHeight="1" x14ac:dyDescent="0.25">
      <c r="A21" s="18" t="s">
        <v>70</v>
      </c>
      <c r="B21" s="297">
        <v>6.840992559430604</v>
      </c>
      <c r="C21" s="297">
        <v>5.94961971996341</v>
      </c>
      <c r="D21" s="297">
        <v>3.9684839031776722</v>
      </c>
      <c r="E21" s="297">
        <v>1.0078647638202161</v>
      </c>
      <c r="F21" s="297">
        <v>2.134755688203462</v>
      </c>
      <c r="G21" s="297">
        <v>2.3537515304594039</v>
      </c>
      <c r="H21" s="297">
        <v>1.509424661144749</v>
      </c>
      <c r="I21" s="297">
        <v>0</v>
      </c>
      <c r="J21" s="297">
        <v>0.18632868853968571</v>
      </c>
      <c r="K21" s="297">
        <v>7.5986267623963488E-2</v>
      </c>
      <c r="L21" s="297">
        <v>0</v>
      </c>
      <c r="M21" s="297">
        <v>0</v>
      </c>
      <c r="N21" s="297">
        <v>0.37224886232177312</v>
      </c>
      <c r="O21" s="297">
        <v>0.27523060942284922</v>
      </c>
      <c r="P21" s="297">
        <v>0.26158393418192599</v>
      </c>
      <c r="Q21" s="297">
        <v>0.21652292918043611</v>
      </c>
      <c r="R21" s="297">
        <v>0.11554982733849101</v>
      </c>
      <c r="S21" s="297">
        <v>0.27738484313149558</v>
      </c>
      <c r="T21" s="297">
        <v>4.580201225020139E-2</v>
      </c>
      <c r="U21" s="297">
        <v>6.6282911737848962E-2</v>
      </c>
      <c r="V21" s="297">
        <v>7.1253917708196515E-2</v>
      </c>
      <c r="W21" s="297">
        <v>6.9367413094255675E-2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0.1500208735477451</v>
      </c>
      <c r="H22" s="297">
        <v>0.80327420198962896</v>
      </c>
      <c r="I22" s="297">
        <v>1.9059023503916199</v>
      </c>
      <c r="J22" s="297">
        <v>0.62436353830456115</v>
      </c>
      <c r="K22" s="297">
        <v>1.617674874780366</v>
      </c>
      <c r="L22" s="297">
        <v>0.27237079550577392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1460</v>
      </c>
    </row>
    <row r="23" spans="1:105" ht="12" customHeight="1" x14ac:dyDescent="0.25">
      <c r="A23" s="18" t="s">
        <v>162</v>
      </c>
      <c r="B23" s="297">
        <v>3.3536423086445661</v>
      </c>
      <c r="C23" s="297">
        <v>3.0664874183827382</v>
      </c>
      <c r="D23" s="297">
        <v>2.4448865510339122</v>
      </c>
      <c r="E23" s="297">
        <v>2.4399882423635759</v>
      </c>
      <c r="F23" s="297">
        <v>2.4801806577255259</v>
      </c>
      <c r="G23" s="297">
        <v>3.2130873411838592</v>
      </c>
      <c r="H23" s="297">
        <v>3.2867286768148198</v>
      </c>
      <c r="I23" s="297">
        <v>3.5173538427042161</v>
      </c>
      <c r="J23" s="297">
        <v>3.509645540653215</v>
      </c>
      <c r="K23" s="297">
        <v>1.5103910242910761</v>
      </c>
      <c r="L23" s="297">
        <v>2.15310981520904</v>
      </c>
      <c r="M23" s="297">
        <v>2.372467346794036</v>
      </c>
      <c r="N23" s="297">
        <v>2.3036926695887252</v>
      </c>
      <c r="O23" s="297">
        <v>2.1085439320704409</v>
      </c>
      <c r="P23" s="297">
        <v>2.099413824052407</v>
      </c>
      <c r="Q23" s="297">
        <v>2.5576509410429868</v>
      </c>
      <c r="R23" s="297">
        <v>3.043223313707851</v>
      </c>
      <c r="S23" s="297">
        <v>2.969264369585678</v>
      </c>
      <c r="T23" s="297">
        <v>2.8583559431633012</v>
      </c>
      <c r="U23" s="297">
        <v>2.596572379502319</v>
      </c>
      <c r="V23" s="297">
        <v>2.6611464615479301</v>
      </c>
      <c r="W23" s="297">
        <v>2.6793212677541161</v>
      </c>
      <c r="DA23" s="122" t="s">
        <v>1461</v>
      </c>
    </row>
    <row r="24" spans="1:105" ht="12" customHeight="1" x14ac:dyDescent="0.25">
      <c r="A24" s="18" t="s">
        <v>73</v>
      </c>
      <c r="B24" s="297">
        <v>0.36764853236269351</v>
      </c>
      <c r="C24" s="297">
        <v>0.34712042244555441</v>
      </c>
      <c r="D24" s="297">
        <v>0.87380747448331497</v>
      </c>
      <c r="E24" s="297">
        <v>1.470114946491111</v>
      </c>
      <c r="F24" s="297">
        <v>1.5231198649261399</v>
      </c>
      <c r="G24" s="297">
        <v>1.389243832072304</v>
      </c>
      <c r="H24" s="297">
        <v>1.103970830002089</v>
      </c>
      <c r="I24" s="297">
        <v>1.2647583653009751</v>
      </c>
      <c r="J24" s="297">
        <v>1.36866081553777</v>
      </c>
      <c r="K24" s="297">
        <v>0.84936042318010618</v>
      </c>
      <c r="L24" s="297">
        <v>0.95935425043019817</v>
      </c>
      <c r="M24" s="297">
        <v>1.398695993975686</v>
      </c>
      <c r="N24" s="297">
        <v>1.265009312416872</v>
      </c>
      <c r="O24" s="297">
        <v>1.2252665791922639</v>
      </c>
      <c r="P24" s="297">
        <v>1.135124494488623</v>
      </c>
      <c r="Q24" s="297">
        <v>0.83813071487021562</v>
      </c>
      <c r="R24" s="297">
        <v>1.004125964576317</v>
      </c>
      <c r="S24" s="297">
        <v>0.56224058267809462</v>
      </c>
      <c r="T24" s="297">
        <v>1.6886960076721851</v>
      </c>
      <c r="U24" s="297">
        <v>1.7968038155525481</v>
      </c>
      <c r="V24" s="297">
        <v>1.7814401366382231</v>
      </c>
      <c r="W24" s="297">
        <v>1.9618367328642889</v>
      </c>
      <c r="DA24" s="122" t="s">
        <v>1462</v>
      </c>
    </row>
    <row r="25" spans="1:105" ht="12" customHeight="1" x14ac:dyDescent="0.25">
      <c r="A25" s="57" t="s">
        <v>1463</v>
      </c>
      <c r="B25" s="263">
        <v>60.387429773224198</v>
      </c>
      <c r="C25" s="263">
        <v>53.677824349385261</v>
      </c>
      <c r="D25" s="263">
        <v>60.430971060202943</v>
      </c>
      <c r="E25" s="263">
        <v>61.086264783090357</v>
      </c>
      <c r="F25" s="263">
        <v>71.71567484242604</v>
      </c>
      <c r="G25" s="263">
        <v>77.990171136421097</v>
      </c>
      <c r="H25" s="263">
        <v>91.628839196842989</v>
      </c>
      <c r="I25" s="263">
        <v>94.694717154093624</v>
      </c>
      <c r="J25" s="263">
        <v>89.597104008927914</v>
      </c>
      <c r="K25" s="263">
        <v>49.253449560890893</v>
      </c>
      <c r="L25" s="263">
        <v>65.042723710384877</v>
      </c>
      <c r="M25" s="263">
        <v>77.368340258184091</v>
      </c>
      <c r="N25" s="263">
        <v>84.929985272649105</v>
      </c>
      <c r="O25" s="263">
        <v>91.12983748356065</v>
      </c>
      <c r="P25" s="263">
        <v>77.850414215505765</v>
      </c>
      <c r="Q25" s="263">
        <v>79.839215624742408</v>
      </c>
      <c r="R25" s="263">
        <v>80.407875211896155</v>
      </c>
      <c r="S25" s="263">
        <v>79.154337171278286</v>
      </c>
      <c r="T25" s="263">
        <v>88.243697472097892</v>
      </c>
      <c r="U25" s="263">
        <v>92.281666748201673</v>
      </c>
      <c r="V25" s="263">
        <v>85.447457854753978</v>
      </c>
      <c r="W25" s="263">
        <v>96.315584883444728</v>
      </c>
      <c r="DA25" s="70" t="s">
        <v>1464</v>
      </c>
    </row>
    <row r="26" spans="1:105" ht="12" customHeight="1" x14ac:dyDescent="0.25">
      <c r="A26" s="18" t="s">
        <v>30</v>
      </c>
      <c r="B26" s="232">
        <v>2.0382626628820089</v>
      </c>
      <c r="C26" s="232">
        <v>1.955830793923923</v>
      </c>
      <c r="D26" s="232">
        <v>20.032010238456269</v>
      </c>
      <c r="E26" s="232">
        <v>33.67768909472619</v>
      </c>
      <c r="F26" s="232">
        <v>37.083871721857612</v>
      </c>
      <c r="G26" s="232">
        <v>37.164012043484192</v>
      </c>
      <c r="H26" s="232">
        <v>53.510913503642939</v>
      </c>
      <c r="I26" s="232">
        <v>56.624726910714571</v>
      </c>
      <c r="J26" s="232">
        <v>56.789687345370453</v>
      </c>
      <c r="K26" s="232">
        <v>25.71612525092192</v>
      </c>
      <c r="L26" s="232">
        <v>45.361668907443779</v>
      </c>
      <c r="M26" s="232">
        <v>56.135718773022127</v>
      </c>
      <c r="N26" s="232">
        <v>62.24401813567696</v>
      </c>
      <c r="O26" s="232">
        <v>70.281963783004173</v>
      </c>
      <c r="P26" s="232">
        <v>57.662453038761122</v>
      </c>
      <c r="Q26" s="232">
        <v>58.762140780174569</v>
      </c>
      <c r="R26" s="232">
        <v>56.907415143511628</v>
      </c>
      <c r="S26" s="232">
        <v>57.064559965114299</v>
      </c>
      <c r="T26" s="232">
        <v>61.114217110520407</v>
      </c>
      <c r="U26" s="232">
        <v>66.081637794706012</v>
      </c>
      <c r="V26" s="232">
        <v>58.751694263157361</v>
      </c>
      <c r="W26" s="232">
        <v>68.114025942127512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7.6375409860441321E-2</v>
      </c>
      <c r="T27" s="297">
        <v>7.2370068868129078E-2</v>
      </c>
      <c r="U27" s="297">
        <v>0.13957827537841769</v>
      </c>
      <c r="V27" s="297">
        <v>7.4878467628482187E-2</v>
      </c>
      <c r="W27" s="297">
        <v>0.14596797132967779</v>
      </c>
      <c r="DA27" s="122" t="s">
        <v>1466</v>
      </c>
    </row>
    <row r="28" spans="1:105" ht="12" customHeight="1" x14ac:dyDescent="0.25">
      <c r="A28" s="18" t="s">
        <v>160</v>
      </c>
      <c r="B28" s="297">
        <v>0.44293827439814848</v>
      </c>
      <c r="C28" s="297">
        <v>0.38941922255282452</v>
      </c>
      <c r="D28" s="297">
        <v>0.44803575096561982</v>
      </c>
      <c r="E28" s="297">
        <v>0.44651011231397147</v>
      </c>
      <c r="F28" s="297">
        <v>0.98077577368527913</v>
      </c>
      <c r="G28" s="297">
        <v>1.8679486116813451</v>
      </c>
      <c r="H28" s="297">
        <v>1.367489705769362</v>
      </c>
      <c r="I28" s="297">
        <v>1.403893832768067</v>
      </c>
      <c r="J28" s="297">
        <v>1.6182844174994939</v>
      </c>
      <c r="K28" s="297">
        <v>1.3150615570023549</v>
      </c>
      <c r="L28" s="297">
        <v>1.1241751387182479</v>
      </c>
      <c r="M28" s="297">
        <v>0.55775042657229867</v>
      </c>
      <c r="N28" s="297">
        <v>1.080260040212446</v>
      </c>
      <c r="O28" s="297">
        <v>1.061814844752051</v>
      </c>
      <c r="P28" s="297">
        <v>1.02096408630309</v>
      </c>
      <c r="Q28" s="297">
        <v>1.273124505487681</v>
      </c>
      <c r="R28" s="297">
        <v>0.67795293691147762</v>
      </c>
      <c r="S28" s="297">
        <v>1.1317007718917991</v>
      </c>
      <c r="T28" s="297">
        <v>1.8774363042716731</v>
      </c>
      <c r="U28" s="297">
        <v>1.610998700949571</v>
      </c>
      <c r="V28" s="297">
        <v>1.874391214185493</v>
      </c>
      <c r="W28" s="297">
        <v>2.230799852124953</v>
      </c>
      <c r="DA28" s="122" t="s">
        <v>1467</v>
      </c>
    </row>
    <row r="29" spans="1:105" ht="12" customHeight="1" x14ac:dyDescent="0.25">
      <c r="A29" s="18" t="s">
        <v>70</v>
      </c>
      <c r="B29" s="297">
        <v>37.504776722328543</v>
      </c>
      <c r="C29" s="297">
        <v>32.617950866264792</v>
      </c>
      <c r="D29" s="297">
        <v>21.756653208115988</v>
      </c>
      <c r="E29" s="297">
        <v>5.5254763990747247</v>
      </c>
      <c r="F29" s="297">
        <v>11.70349693370453</v>
      </c>
      <c r="G29" s="297">
        <v>12.90411074750044</v>
      </c>
      <c r="H29" s="297">
        <v>8.2752077865323841</v>
      </c>
      <c r="I29" s="297">
        <v>0</v>
      </c>
      <c r="J29" s="297">
        <v>1.021520751548201</v>
      </c>
      <c r="K29" s="297">
        <v>0.41658399368834481</v>
      </c>
      <c r="L29" s="297">
        <v>0</v>
      </c>
      <c r="M29" s="297">
        <v>0</v>
      </c>
      <c r="N29" s="297">
        <v>2.0408018785626241</v>
      </c>
      <c r="O29" s="297">
        <v>1.5089129923587501</v>
      </c>
      <c r="P29" s="297">
        <v>1.4340970203391059</v>
      </c>
      <c r="Q29" s="297">
        <v>1.1870564166865161</v>
      </c>
      <c r="R29" s="297">
        <v>0.63348562902024586</v>
      </c>
      <c r="S29" s="297">
        <v>1.520723274791979</v>
      </c>
      <c r="T29" s="297">
        <v>0.25110307136778071</v>
      </c>
      <c r="U29" s="297">
        <v>0.36338671379007398</v>
      </c>
      <c r="V29" s="297">
        <v>0.39063955281651569</v>
      </c>
      <c r="W29" s="297">
        <v>0.38029705737936492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0.8224682774052271</v>
      </c>
      <c r="H30" s="297">
        <v>4.4038375032138903</v>
      </c>
      <c r="I30" s="297">
        <v>10.44884079101357</v>
      </c>
      <c r="J30" s="297">
        <v>3.42298502655068</v>
      </c>
      <c r="K30" s="297">
        <v>8.8686743131040906</v>
      </c>
      <c r="L30" s="297">
        <v>1.493234465961369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1469</v>
      </c>
    </row>
    <row r="31" spans="1:105" ht="12" customHeight="1" x14ac:dyDescent="0.25">
      <c r="A31" s="18" t="s">
        <v>162</v>
      </c>
      <c r="B31" s="297">
        <v>18.385870895134801</v>
      </c>
      <c r="C31" s="297">
        <v>16.811584715105528</v>
      </c>
      <c r="D31" s="297">
        <v>13.403745642369589</v>
      </c>
      <c r="E31" s="297">
        <v>13.37689135603584</v>
      </c>
      <c r="F31" s="297">
        <v>13.597240603748871</v>
      </c>
      <c r="G31" s="297">
        <v>17.615298112598879</v>
      </c>
      <c r="H31" s="297">
        <v>18.019026347409749</v>
      </c>
      <c r="I31" s="297">
        <v>19.283396287603288</v>
      </c>
      <c r="J31" s="297">
        <v>19.241136608935388</v>
      </c>
      <c r="K31" s="297">
        <v>8.2805057361677328</v>
      </c>
      <c r="L31" s="297">
        <v>11.80412084599465</v>
      </c>
      <c r="M31" s="297">
        <v>13.0067175705175</v>
      </c>
      <c r="N31" s="297">
        <v>12.62967010403843</v>
      </c>
      <c r="O31" s="297">
        <v>11.55979467811389</v>
      </c>
      <c r="P31" s="297">
        <v>11.50974014879049</v>
      </c>
      <c r="Q31" s="297">
        <v>14.0219605041428</v>
      </c>
      <c r="R31" s="297">
        <v>16.684042542840832</v>
      </c>
      <c r="S31" s="297">
        <v>16.278573064278469</v>
      </c>
      <c r="T31" s="297">
        <v>15.670533261068639</v>
      </c>
      <c r="U31" s="297">
        <v>14.235341800270181</v>
      </c>
      <c r="V31" s="297">
        <v>14.58936009631867</v>
      </c>
      <c r="W31" s="297">
        <v>14.68900090762096</v>
      </c>
      <c r="DA31" s="122" t="s">
        <v>1470</v>
      </c>
    </row>
    <row r="32" spans="1:105" ht="12" customHeight="1" x14ac:dyDescent="0.25">
      <c r="A32" s="18" t="s">
        <v>73</v>
      </c>
      <c r="B32" s="297">
        <v>2.0155812184807078</v>
      </c>
      <c r="C32" s="297">
        <v>1.9030387515381919</v>
      </c>
      <c r="D32" s="297">
        <v>4.7905262202954697</v>
      </c>
      <c r="E32" s="297">
        <v>8.0596978209396326</v>
      </c>
      <c r="F32" s="297">
        <v>8.3502898094297411</v>
      </c>
      <c r="G32" s="297">
        <v>7.6163333437510046</v>
      </c>
      <c r="H32" s="297">
        <v>6.0523643502746731</v>
      </c>
      <c r="I32" s="297">
        <v>6.9338593319941246</v>
      </c>
      <c r="J32" s="297">
        <v>7.5034898590237002</v>
      </c>
      <c r="K32" s="297">
        <v>4.6564987100064537</v>
      </c>
      <c r="L32" s="297">
        <v>5.259524352266828</v>
      </c>
      <c r="M32" s="297">
        <v>7.6681534880721607</v>
      </c>
      <c r="N32" s="297">
        <v>6.9352351141586421</v>
      </c>
      <c r="O32" s="297">
        <v>6.7173511853317951</v>
      </c>
      <c r="P32" s="297">
        <v>6.2231599213119573</v>
      </c>
      <c r="Q32" s="297">
        <v>4.594933418250843</v>
      </c>
      <c r="R32" s="297">
        <v>5.5049789596119787</v>
      </c>
      <c r="S32" s="297">
        <v>3.0824046853412961</v>
      </c>
      <c r="T32" s="297">
        <v>9.2580376560012496</v>
      </c>
      <c r="U32" s="297">
        <v>9.8507234631074141</v>
      </c>
      <c r="V32" s="297">
        <v>9.7664942606474643</v>
      </c>
      <c r="W32" s="297">
        <v>10.755493152862281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4.5242222363759304</v>
      </c>
      <c r="C33" s="263">
        <f t="shared" si="0"/>
        <v>3.9617418437742891</v>
      </c>
      <c r="D33" s="263">
        <f t="shared" si="0"/>
        <v>5.2532170394537703</v>
      </c>
      <c r="E33" s="263">
        <f t="shared" si="0"/>
        <v>5.2974051818345149</v>
      </c>
      <c r="F33" s="263">
        <f t="shared" si="0"/>
        <v>5.6748545066339116</v>
      </c>
      <c r="G33" s="263">
        <f t="shared" si="0"/>
        <v>5.9439867171761875</v>
      </c>
      <c r="H33" s="263">
        <f t="shared" si="0"/>
        <v>7.1170672208507328</v>
      </c>
      <c r="I33" s="263">
        <f t="shared" si="0"/>
        <v>7.3727216024987303</v>
      </c>
      <c r="J33" s="263">
        <f t="shared" si="0"/>
        <v>7.5836738906921797</v>
      </c>
      <c r="K33" s="263">
        <f t="shared" si="0"/>
        <v>3.7906352761242452</v>
      </c>
      <c r="L33" s="263">
        <f t="shared" si="0"/>
        <v>5.6786348218744251</v>
      </c>
      <c r="M33" s="263">
        <f t="shared" si="0"/>
        <v>6.2157142957603391</v>
      </c>
      <c r="N33" s="263">
        <f t="shared" si="0"/>
        <v>6.6090072888676197</v>
      </c>
      <c r="O33" s="263">
        <f t="shared" si="0"/>
        <v>7.1162907421826933</v>
      </c>
      <c r="P33" s="263">
        <f t="shared" si="0"/>
        <v>6.5345689159825415</v>
      </c>
      <c r="Q33" s="263">
        <f t="shared" si="0"/>
        <v>8.0095196775404354</v>
      </c>
      <c r="R33" s="263">
        <f t="shared" si="0"/>
        <v>8.8439141584731367</v>
      </c>
      <c r="S33" s="263">
        <f t="shared" si="0"/>
        <v>8.7958010110325926</v>
      </c>
      <c r="T33" s="263">
        <f t="shared" si="0"/>
        <v>9.6363017589176962</v>
      </c>
      <c r="U33" s="263">
        <f t="shared" si="0"/>
        <v>8.8564447704146794</v>
      </c>
      <c r="V33" s="263">
        <f t="shared" si="0"/>
        <v>9.3026496635863403</v>
      </c>
      <c r="W33" s="263">
        <f t="shared" si="0"/>
        <v>9.8386711037474583</v>
      </c>
      <c r="DA33" s="70"/>
    </row>
    <row r="34" spans="1:105" ht="12" customHeight="1" x14ac:dyDescent="0.25">
      <c r="A34" s="60" t="s">
        <v>1473</v>
      </c>
      <c r="B34" s="264">
        <v>2.1033867015317251</v>
      </c>
      <c r="C34" s="264">
        <v>1.818799146043458</v>
      </c>
      <c r="D34" s="264">
        <v>2.9305015851952372</v>
      </c>
      <c r="E34" s="264">
        <v>2.9695939067269301</v>
      </c>
      <c r="F34" s="264">
        <v>2.969615150168881</v>
      </c>
      <c r="G34" s="264">
        <v>3.079766681777107</v>
      </c>
      <c r="H34" s="264">
        <v>3.5676006438035208</v>
      </c>
      <c r="I34" s="264">
        <v>3.8105983003246622</v>
      </c>
      <c r="J34" s="264">
        <v>4.1612064632727286</v>
      </c>
      <c r="K34" s="264">
        <v>2.0728634847652971</v>
      </c>
      <c r="L34" s="264">
        <v>3.328332194278095</v>
      </c>
      <c r="M34" s="264">
        <v>3.508042701654241</v>
      </c>
      <c r="N34" s="264">
        <v>3.6636918488480861</v>
      </c>
      <c r="O34" s="264">
        <v>4.0180874346831077</v>
      </c>
      <c r="P34" s="264">
        <v>3.8790414847411432</v>
      </c>
      <c r="Q34" s="264">
        <v>5.079441758065391</v>
      </c>
      <c r="R34" s="264">
        <v>5.7849607862612231</v>
      </c>
      <c r="S34" s="264">
        <v>6.100823015743992</v>
      </c>
      <c r="T34" s="264">
        <v>6.5498841109476666</v>
      </c>
      <c r="U34" s="264">
        <v>5.7171808398783757</v>
      </c>
      <c r="V34" s="264">
        <v>6.3944103847319642</v>
      </c>
      <c r="W34" s="264">
        <v>6.5622591110602544</v>
      </c>
      <c r="DA34" s="72" t="s">
        <v>1474</v>
      </c>
    </row>
    <row r="35" spans="1:105" ht="12" customHeight="1" x14ac:dyDescent="0.25">
      <c r="A35" s="60" t="s">
        <v>1475</v>
      </c>
      <c r="B35" s="264">
        <v>2.4208355348442052</v>
      </c>
      <c r="C35" s="264">
        <v>2.142942697730831</v>
      </c>
      <c r="D35" s="264">
        <v>2.3227154542585331</v>
      </c>
      <c r="E35" s="264">
        <v>2.3278112751075848</v>
      </c>
      <c r="F35" s="264">
        <v>2.705239356465031</v>
      </c>
      <c r="G35" s="264">
        <v>2.864220035399081</v>
      </c>
      <c r="H35" s="264">
        <v>3.549466577047212</v>
      </c>
      <c r="I35" s="264">
        <v>3.5621233021740681</v>
      </c>
      <c r="J35" s="264">
        <v>3.4224674274194511</v>
      </c>
      <c r="K35" s="264">
        <v>1.7177717913589481</v>
      </c>
      <c r="L35" s="264">
        <v>2.3503026275963301</v>
      </c>
      <c r="M35" s="264">
        <v>2.707671594106098</v>
      </c>
      <c r="N35" s="264">
        <v>2.945315440019534</v>
      </c>
      <c r="O35" s="264">
        <v>3.0982033074995861</v>
      </c>
      <c r="P35" s="264">
        <v>2.6555274312413988</v>
      </c>
      <c r="Q35" s="264">
        <v>2.9300779194750448</v>
      </c>
      <c r="R35" s="264">
        <v>3.0589533722119131</v>
      </c>
      <c r="S35" s="264">
        <v>2.694977995288601</v>
      </c>
      <c r="T35" s="264">
        <v>3.0864176479700292</v>
      </c>
      <c r="U35" s="264">
        <v>3.1392639305363041</v>
      </c>
      <c r="V35" s="264">
        <v>2.9082392788543769</v>
      </c>
      <c r="W35" s="264">
        <v>3.276411992687204</v>
      </c>
      <c r="DA35" s="72" t="s">
        <v>1476</v>
      </c>
    </row>
    <row r="36" spans="1:105" ht="12" customHeight="1" x14ac:dyDescent="0.25">
      <c r="A36" s="64" t="s">
        <v>30</v>
      </c>
      <c r="B36" s="231">
        <v>5.7971390117911623E-2</v>
      </c>
      <c r="C36" s="231">
        <v>5.5863066719743441E-2</v>
      </c>
      <c r="D36" s="231">
        <v>0.59529296420814393</v>
      </c>
      <c r="E36" s="231">
        <v>1.0099923256959771</v>
      </c>
      <c r="F36" s="231">
        <v>1.1241506294732979</v>
      </c>
      <c r="G36" s="231">
        <v>1.158648256291162</v>
      </c>
      <c r="H36" s="231">
        <v>1.576899581351324</v>
      </c>
      <c r="I36" s="231">
        <v>1.7210716527351779</v>
      </c>
      <c r="J36" s="231">
        <v>1.6985942353468619</v>
      </c>
      <c r="K36" s="231">
        <v>0.84660102781097291</v>
      </c>
      <c r="L36" s="231">
        <v>1.438533684056192</v>
      </c>
      <c r="M36" s="231">
        <v>1.8413404815479579</v>
      </c>
      <c r="N36" s="231">
        <v>2.0614582316817391</v>
      </c>
      <c r="O36" s="231">
        <v>2.3768981773430662</v>
      </c>
      <c r="P36" s="231">
        <v>1.9433161834743671</v>
      </c>
      <c r="Q36" s="231">
        <v>1.83359582395568</v>
      </c>
      <c r="R36" s="231">
        <v>1.7099011957115859</v>
      </c>
      <c r="S36" s="231">
        <v>1.926952367745832</v>
      </c>
      <c r="T36" s="231">
        <v>2.006044771981693</v>
      </c>
      <c r="U36" s="231">
        <v>2.2334307968033702</v>
      </c>
      <c r="V36" s="231">
        <v>1.9846415627764</v>
      </c>
      <c r="W36" s="231">
        <v>2.3021768269747271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2.57903989723407E-3</v>
      </c>
      <c r="T38" s="231">
        <v>2.375512690252136E-3</v>
      </c>
      <c r="U38" s="231">
        <v>4.7174741607241746E-3</v>
      </c>
      <c r="V38" s="231">
        <v>2.5294065282076982E-3</v>
      </c>
      <c r="W38" s="231">
        <v>4.9335518849115247E-3</v>
      </c>
      <c r="DA38" s="73" t="s">
        <v>1479</v>
      </c>
    </row>
    <row r="39" spans="1:105" ht="12" customHeight="1" x14ac:dyDescent="0.25">
      <c r="A39" s="64" t="s">
        <v>160</v>
      </c>
      <c r="B39" s="231">
        <v>1.2597859918104229E-2</v>
      </c>
      <c r="C39" s="231">
        <v>1.1122716790737491E-2</v>
      </c>
      <c r="D39" s="231">
        <v>1.331431679041011E-2</v>
      </c>
      <c r="E39" s="231">
        <v>1.3390817449329699E-2</v>
      </c>
      <c r="F39" s="231">
        <v>2.9730976086583202E-2</v>
      </c>
      <c r="G39" s="231">
        <v>5.8236322796196713E-2</v>
      </c>
      <c r="H39" s="231">
        <v>4.0298208409078017E-2</v>
      </c>
      <c r="I39" s="231">
        <v>4.2670437648850978E-2</v>
      </c>
      <c r="J39" s="231">
        <v>4.8403305445216198E-2</v>
      </c>
      <c r="K39" s="231">
        <v>4.3293165472235343E-2</v>
      </c>
      <c r="L39" s="231">
        <v>3.5650447674762879E-2</v>
      </c>
      <c r="M39" s="231">
        <v>1.8295097337237241E-2</v>
      </c>
      <c r="N39" s="231">
        <v>3.5777107888482769E-2</v>
      </c>
      <c r="O39" s="231">
        <v>3.5910006398786498E-2</v>
      </c>
      <c r="P39" s="231">
        <v>3.4408110080318972E-2</v>
      </c>
      <c r="Q39" s="231">
        <v>3.9726186718939967E-2</v>
      </c>
      <c r="R39" s="231">
        <v>2.0370500655102909E-2</v>
      </c>
      <c r="S39" s="231">
        <v>3.8215198422801341E-2</v>
      </c>
      <c r="T39" s="231">
        <v>6.1625943372585403E-2</v>
      </c>
      <c r="U39" s="231">
        <v>5.4448621922612878E-2</v>
      </c>
      <c r="V39" s="231">
        <v>6.3317232893966527E-2</v>
      </c>
      <c r="W39" s="231">
        <v>7.5398504994319548E-2</v>
      </c>
      <c r="DA39" s="73" t="s">
        <v>1480</v>
      </c>
    </row>
    <row r="40" spans="1:105" ht="12" customHeight="1" x14ac:dyDescent="0.25">
      <c r="A40" s="64" t="s">
        <v>70</v>
      </c>
      <c r="B40" s="231">
        <v>1.066694730884711</v>
      </c>
      <c r="C40" s="231">
        <v>0.93164437903534714</v>
      </c>
      <c r="D40" s="231">
        <v>0.64654432707129472</v>
      </c>
      <c r="E40" s="231">
        <v>0.165708779577564</v>
      </c>
      <c r="F40" s="231">
        <v>0.35477669494008618</v>
      </c>
      <c r="G40" s="231">
        <v>0.40230654857945519</v>
      </c>
      <c r="H40" s="231">
        <v>0.2438600061142624</v>
      </c>
      <c r="I40" s="231">
        <v>0</v>
      </c>
      <c r="J40" s="231">
        <v>3.055394986266672E-2</v>
      </c>
      <c r="K40" s="231">
        <v>1.371436924439109E-2</v>
      </c>
      <c r="L40" s="231">
        <v>0</v>
      </c>
      <c r="M40" s="231">
        <v>0</v>
      </c>
      <c r="N40" s="231">
        <v>6.7589271351733274E-2</v>
      </c>
      <c r="O40" s="231">
        <v>5.1030625045996397E-2</v>
      </c>
      <c r="P40" s="231">
        <v>4.8331345640532757E-2</v>
      </c>
      <c r="Q40" s="231">
        <v>3.7040544465162389E-2</v>
      </c>
      <c r="R40" s="231">
        <v>1.9034388256717851E-2</v>
      </c>
      <c r="S40" s="231">
        <v>5.1351685123622093E-2</v>
      </c>
      <c r="T40" s="231">
        <v>8.242337501189554E-3</v>
      </c>
      <c r="U40" s="231">
        <v>1.2281763963679221E-2</v>
      </c>
      <c r="V40" s="231">
        <v>1.3195866133008089E-2</v>
      </c>
      <c r="W40" s="231">
        <v>1.28536092347459E-2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2.5641780396458539E-2</v>
      </c>
      <c r="H41" s="231">
        <v>0.12977557399920819</v>
      </c>
      <c r="I41" s="231">
        <v>0.31758570275689352</v>
      </c>
      <c r="J41" s="231">
        <v>0.1023823673903638</v>
      </c>
      <c r="K41" s="231">
        <v>0.29196578860672368</v>
      </c>
      <c r="L41" s="231">
        <v>4.7354255899667609E-2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1482</v>
      </c>
    </row>
    <row r="42" spans="1:105" ht="12" customHeight="1" x14ac:dyDescent="0.25">
      <c r="A42" s="64" t="s">
        <v>162</v>
      </c>
      <c r="B42" s="231">
        <v>0.52292303329166978</v>
      </c>
      <c r="C42" s="231">
        <v>0.48017787710580961</v>
      </c>
      <c r="D42" s="231">
        <v>0.39832025742580118</v>
      </c>
      <c r="E42" s="231">
        <v>0.40117234805700352</v>
      </c>
      <c r="F42" s="231">
        <v>0.41218313714516641</v>
      </c>
      <c r="G42" s="231">
        <v>0.54918544365798849</v>
      </c>
      <c r="H42" s="231">
        <v>0.53099813184191902</v>
      </c>
      <c r="I42" s="231">
        <v>0.58610625657203652</v>
      </c>
      <c r="J42" s="231">
        <v>0.5755073720814109</v>
      </c>
      <c r="K42" s="231">
        <v>0.27260268017177058</v>
      </c>
      <c r="L42" s="231">
        <v>0.37433864001521949</v>
      </c>
      <c r="M42" s="231">
        <v>0.42664093589846142</v>
      </c>
      <c r="N42" s="231">
        <v>0.41828175910243443</v>
      </c>
      <c r="O42" s="231">
        <v>0.39094603255114863</v>
      </c>
      <c r="P42" s="231">
        <v>0.38789651012061349</v>
      </c>
      <c r="Q42" s="231">
        <v>0.43753695632447231</v>
      </c>
      <c r="R42" s="231">
        <v>0.50130662623426425</v>
      </c>
      <c r="S42" s="231">
        <v>0.54969380170304261</v>
      </c>
      <c r="T42" s="231">
        <v>0.51437771452889181</v>
      </c>
      <c r="U42" s="231">
        <v>0.48112685824340801</v>
      </c>
      <c r="V42" s="231">
        <v>0.49283090104216332</v>
      </c>
      <c r="W42" s="231">
        <v>0.49647157150375693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5.7326294230237183E-2</v>
      </c>
      <c r="C44" s="231">
        <v>5.4355203465300643E-2</v>
      </c>
      <c r="D44" s="231">
        <v>0.14236047804737401</v>
      </c>
      <c r="E44" s="231">
        <v>0.24170996185876509</v>
      </c>
      <c r="F44" s="231">
        <v>0.25312846554859941</v>
      </c>
      <c r="G44" s="231">
        <v>0.23745152535587249</v>
      </c>
      <c r="H44" s="231">
        <v>0.17835559487288649</v>
      </c>
      <c r="I44" s="231">
        <v>0.21075013322651909</v>
      </c>
      <c r="J44" s="231">
        <v>0.22443132222245471</v>
      </c>
      <c r="K44" s="231">
        <v>0.15329667885136031</v>
      </c>
      <c r="L44" s="231">
        <v>0.16679286995122189</v>
      </c>
      <c r="M44" s="231">
        <v>0.25152757896272149</v>
      </c>
      <c r="N44" s="231">
        <v>0.22968789520572441</v>
      </c>
      <c r="O44" s="231">
        <v>0.22717720065826461</v>
      </c>
      <c r="P44" s="231">
        <v>0.20973036612412599</v>
      </c>
      <c r="Q44" s="231">
        <v>0.14337889353925121</v>
      </c>
      <c r="R44" s="231">
        <v>0.16540849872849789</v>
      </c>
      <c r="S44" s="231">
        <v>0.1040864419247321</v>
      </c>
      <c r="T44" s="231">
        <v>0.30389063161923258</v>
      </c>
      <c r="U44" s="231">
        <v>0.33293528864474048</v>
      </c>
      <c r="V44" s="231">
        <v>0.329913727176597</v>
      </c>
      <c r="W44" s="231">
        <v>0.36352347048525468</v>
      </c>
      <c r="DA44" s="73" t="s">
        <v>1485</v>
      </c>
    </row>
    <row r="45" spans="1:105" ht="12" customHeight="1" x14ac:dyDescent="0.25">
      <c r="A45" s="146" t="s">
        <v>79</v>
      </c>
      <c r="B45" s="327">
        <v>0.70332222640157172</v>
      </c>
      <c r="C45" s="327">
        <v>0.60977945461389238</v>
      </c>
      <c r="D45" s="327">
        <v>0.52688311071550875</v>
      </c>
      <c r="E45" s="327">
        <v>0.49583704246894589</v>
      </c>
      <c r="F45" s="327">
        <v>0.53126945327129715</v>
      </c>
      <c r="G45" s="327">
        <v>0.43275015832194641</v>
      </c>
      <c r="H45" s="327">
        <v>0.84927948045853419</v>
      </c>
      <c r="I45" s="327">
        <v>0.68393911923458983</v>
      </c>
      <c r="J45" s="327">
        <v>0.74259487507047739</v>
      </c>
      <c r="K45" s="327">
        <v>9.6298081201494176E-2</v>
      </c>
      <c r="L45" s="327">
        <v>0.28763272999926642</v>
      </c>
      <c r="M45" s="327">
        <v>0.16986750035971929</v>
      </c>
      <c r="N45" s="327">
        <v>0.13252117478942041</v>
      </c>
      <c r="O45" s="327">
        <v>1.6241265502323299E-2</v>
      </c>
      <c r="P45" s="327">
        <v>3.184491580144154E-2</v>
      </c>
      <c r="Q45" s="327">
        <v>0.43879951447153931</v>
      </c>
      <c r="R45" s="327">
        <v>0.64293216262574404</v>
      </c>
      <c r="S45" s="327">
        <v>2.209946047133704E-2</v>
      </c>
      <c r="T45" s="327">
        <v>0.18986073627618399</v>
      </c>
      <c r="U45" s="327">
        <v>2.032312679776942E-2</v>
      </c>
      <c r="V45" s="327">
        <v>2.1810582304034359E-2</v>
      </c>
      <c r="W45" s="327">
        <v>2.1054457609488288E-2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51.885695466390338</v>
      </c>
      <c r="C48" s="225">
        <v>63.661357590576308</v>
      </c>
      <c r="D48" s="225">
        <v>58.641617442237681</v>
      </c>
      <c r="E48" s="225">
        <v>56.19620045811191</v>
      </c>
      <c r="F48" s="225">
        <v>49.805121749539659</v>
      </c>
      <c r="G48" s="225">
        <v>66.803780930450174</v>
      </c>
      <c r="H48" s="225">
        <v>85.626538884008625</v>
      </c>
      <c r="I48" s="225">
        <v>83.772539045892756</v>
      </c>
      <c r="J48" s="225">
        <v>53.478847486019582</v>
      </c>
      <c r="K48" s="225">
        <v>47.440155284162472</v>
      </c>
      <c r="L48" s="225">
        <v>36.161074167419883</v>
      </c>
      <c r="M48" s="225">
        <v>41.713762891623333</v>
      </c>
      <c r="N48" s="225">
        <v>49.476485185682733</v>
      </c>
      <c r="O48" s="225">
        <v>56.833503624728351</v>
      </c>
      <c r="P48" s="225">
        <v>52.429972009369223</v>
      </c>
      <c r="Q48" s="225">
        <v>22.07155031275051</v>
      </c>
      <c r="R48" s="225">
        <v>13.187213886236529</v>
      </c>
      <c r="S48" s="225">
        <v>9.3662755440338081</v>
      </c>
      <c r="T48" s="225">
        <v>16.789559032746549</v>
      </c>
      <c r="U48" s="225">
        <v>22.613773210251271</v>
      </c>
      <c r="V48" s="225">
        <v>11.81481407070974</v>
      </c>
      <c r="W48" s="225">
        <v>18.458017010806358</v>
      </c>
      <c r="DA48" s="89" t="s">
        <v>1487</v>
      </c>
    </row>
    <row r="49" spans="1:105" ht="12" customHeight="1" x14ac:dyDescent="0.25">
      <c r="A49" s="55" t="s">
        <v>92</v>
      </c>
      <c r="B49" s="261">
        <v>0.37334612786241728</v>
      </c>
      <c r="C49" s="261">
        <v>0.45807849614930002</v>
      </c>
      <c r="D49" s="261">
        <v>0.42195870377881989</v>
      </c>
      <c r="E49" s="261">
        <v>0.4043625830401969</v>
      </c>
      <c r="F49" s="261">
        <v>0.35837525517919211</v>
      </c>
      <c r="G49" s="261">
        <v>0.48068996113042323</v>
      </c>
      <c r="H49" s="261">
        <v>0.61613006142172499</v>
      </c>
      <c r="I49" s="261">
        <v>0.60278951246326962</v>
      </c>
      <c r="J49" s="261">
        <v>0.38480973324139722</v>
      </c>
      <c r="K49" s="261">
        <v>0.34135802018914829</v>
      </c>
      <c r="L49" s="261">
        <v>0.26019882548395817</v>
      </c>
      <c r="M49" s="261">
        <v>0.30015347610135612</v>
      </c>
      <c r="N49" s="261">
        <v>0.35601053427712259</v>
      </c>
      <c r="O49" s="261">
        <v>0.40894832998633601</v>
      </c>
      <c r="P49" s="261">
        <v>0.37726249706576892</v>
      </c>
      <c r="Q49" s="261">
        <v>0.1588169488932466</v>
      </c>
      <c r="R49" s="261">
        <v>9.4889259890578809E-2</v>
      </c>
      <c r="S49" s="261">
        <v>6.7395506129757449E-2</v>
      </c>
      <c r="T49" s="261">
        <v>0.12081011533216959</v>
      </c>
      <c r="U49" s="261">
        <v>0.16271854098719771</v>
      </c>
      <c r="V49" s="261">
        <v>8.5014088084535838E-2</v>
      </c>
      <c r="W49" s="261">
        <v>0.1328155885172608</v>
      </c>
      <c r="DA49" s="67" t="s">
        <v>1488</v>
      </c>
    </row>
    <row r="50" spans="1:105" ht="12" customHeight="1" x14ac:dyDescent="0.25">
      <c r="A50" s="202" t="s">
        <v>93</v>
      </c>
      <c r="B50" s="226">
        <v>0.41801400637076103</v>
      </c>
      <c r="C50" s="226">
        <v>0.51288392490902168</v>
      </c>
      <c r="D50" s="226">
        <v>0.47244268823539948</v>
      </c>
      <c r="E50" s="226">
        <v>0.45274133236852943</v>
      </c>
      <c r="F50" s="226">
        <v>0.40125198849471722</v>
      </c>
      <c r="G50" s="226">
        <v>0.5382006708487429</v>
      </c>
      <c r="H50" s="226">
        <v>0.68984509601039423</v>
      </c>
      <c r="I50" s="226">
        <v>0.67490845705490976</v>
      </c>
      <c r="J50" s="226">
        <v>0.43084914045761202</v>
      </c>
      <c r="K50" s="226">
        <v>0.38219877742683039</v>
      </c>
      <c r="L50" s="226">
        <v>0.29132953411424622</v>
      </c>
      <c r="M50" s="226">
        <v>0.33606443915624318</v>
      </c>
      <c r="N50" s="226">
        <v>0.39860434764765063</v>
      </c>
      <c r="O50" s="226">
        <v>0.45787572726404729</v>
      </c>
      <c r="P50" s="226">
        <v>0.4223989378296546</v>
      </c>
      <c r="Q50" s="226">
        <v>0.17781812675156791</v>
      </c>
      <c r="R50" s="226">
        <v>0.1062420009965505</v>
      </c>
      <c r="S50" s="226">
        <v>7.5458839468845157E-2</v>
      </c>
      <c r="T50" s="226">
        <v>0.13526407949977159</v>
      </c>
      <c r="U50" s="226">
        <v>0.1821865131380955</v>
      </c>
      <c r="V50" s="226">
        <v>9.5185343856758711E-2</v>
      </c>
      <c r="W50" s="226">
        <v>0.14870591154235829</v>
      </c>
      <c r="DA50" s="174" t="s">
        <v>1489</v>
      </c>
    </row>
    <row r="51" spans="1:105" ht="12" customHeight="1" x14ac:dyDescent="0.25">
      <c r="A51" s="202" t="s">
        <v>94</v>
      </c>
      <c r="B51" s="226">
        <v>0.3653427292123963</v>
      </c>
      <c r="C51" s="226">
        <v>0.43735841035680739</v>
      </c>
      <c r="D51" s="226">
        <v>0.55398303120124726</v>
      </c>
      <c r="E51" s="226">
        <v>0.53281576931895891</v>
      </c>
      <c r="F51" s="226">
        <v>0.41052549403552158</v>
      </c>
      <c r="G51" s="226">
        <v>0.52824651288183544</v>
      </c>
      <c r="H51" s="226">
        <v>0.66769818304323392</v>
      </c>
      <c r="I51" s="226">
        <v>0.67404214597353784</v>
      </c>
      <c r="J51" s="226">
        <v>0.48695496645871078</v>
      </c>
      <c r="K51" s="226">
        <v>0.39896543893568898</v>
      </c>
      <c r="L51" s="226">
        <v>0.35834059124773482</v>
      </c>
      <c r="M51" s="226">
        <v>0.37273018675765751</v>
      </c>
      <c r="N51" s="226">
        <v>0.42331781046526967</v>
      </c>
      <c r="O51" s="226">
        <v>0.49587561565288679</v>
      </c>
      <c r="P51" s="226">
        <v>0.50861746208562941</v>
      </c>
      <c r="Q51" s="226">
        <v>0.26238232120602412</v>
      </c>
      <c r="R51" s="226">
        <v>0.173174189281291</v>
      </c>
      <c r="S51" s="226">
        <v>0.1302887504680805</v>
      </c>
      <c r="T51" s="226">
        <v>0.22651066907048481</v>
      </c>
      <c r="U51" s="226">
        <v>0.26348157352742457</v>
      </c>
      <c r="V51" s="226">
        <v>0.1605214052095611</v>
      </c>
      <c r="W51" s="226">
        <v>0.2322977050735498</v>
      </c>
      <c r="DA51" s="174" t="s">
        <v>1490</v>
      </c>
    </row>
    <row r="52" spans="1:105" ht="12" customHeight="1" x14ac:dyDescent="0.25">
      <c r="A52" s="202" t="s">
        <v>95</v>
      </c>
      <c r="B52" s="226">
        <v>0.30745588013278752</v>
      </c>
      <c r="C52" s="226">
        <v>0.37723419822205212</v>
      </c>
      <c r="D52" s="226">
        <v>0.34748903220931682</v>
      </c>
      <c r="E52" s="226">
        <v>0.33299837492142392</v>
      </c>
      <c r="F52" s="226">
        <v>0.29512715219463909</v>
      </c>
      <c r="G52" s="226">
        <v>0.39585506328007902</v>
      </c>
      <c r="H52" s="226">
        <v>0.5073919244730809</v>
      </c>
      <c r="I52" s="226">
        <v>0.49640579145769342</v>
      </c>
      <c r="J52" s="226">
        <v>0.31689632324510508</v>
      </c>
      <c r="K52" s="226">
        <v>0.28111321560650221</v>
      </c>
      <c r="L52" s="226">
        <v>0.21427745710588661</v>
      </c>
      <c r="M52" s="226">
        <v>0.24718068377467101</v>
      </c>
      <c r="N52" s="226">
        <v>0.29317977068467987</v>
      </c>
      <c r="O52" s="226">
        <v>0.33677480316902331</v>
      </c>
      <c r="P52" s="226">
        <v>0.31068106622815572</v>
      </c>
      <c r="Q52" s="226">
        <v>0.13078803061798791</v>
      </c>
      <c r="R52" s="226">
        <v>7.8142663704169446E-2</v>
      </c>
      <c r="S52" s="226">
        <v>5.5501163954096919E-2</v>
      </c>
      <c r="T52" s="226">
        <v>9.948885917489339E-2</v>
      </c>
      <c r="U52" s="226">
        <v>0.13400104755225459</v>
      </c>
      <c r="V52" s="226">
        <v>7.0010318374989278E-2</v>
      </c>
      <c r="W52" s="226">
        <v>0.1093755381814934</v>
      </c>
      <c r="DA52" s="174" t="s">
        <v>1491</v>
      </c>
    </row>
    <row r="53" spans="1:105" ht="12" customHeight="1" x14ac:dyDescent="0.25">
      <c r="A53" s="56" t="s">
        <v>96</v>
      </c>
      <c r="B53" s="262">
        <v>0.40924042997743482</v>
      </c>
      <c r="C53" s="262">
        <v>0.50220730092576016</v>
      </c>
      <c r="D53" s="262">
        <v>0.4697788692918346</v>
      </c>
      <c r="E53" s="262">
        <v>0.44932428617446191</v>
      </c>
      <c r="F53" s="262">
        <v>0.38704864820775259</v>
      </c>
      <c r="G53" s="262">
        <v>0.52360354483255156</v>
      </c>
      <c r="H53" s="262">
        <v>0.6629117891688785</v>
      </c>
      <c r="I53" s="262">
        <v>0.65120061831277509</v>
      </c>
      <c r="J53" s="262">
        <v>0.42576170285143727</v>
      </c>
      <c r="K53" s="262">
        <v>0.36712042465083161</v>
      </c>
      <c r="L53" s="262">
        <v>0.29383251688907408</v>
      </c>
      <c r="M53" s="262">
        <v>0.3292668337750505</v>
      </c>
      <c r="N53" s="262">
        <v>0.3854796528765343</v>
      </c>
      <c r="O53" s="262">
        <v>0.4420998444921998</v>
      </c>
      <c r="P53" s="262">
        <v>0.42257093421538677</v>
      </c>
      <c r="Q53" s="262">
        <v>0.1937002908894529</v>
      </c>
      <c r="R53" s="262">
        <v>0.1213581136219887</v>
      </c>
      <c r="S53" s="262">
        <v>8.9160144319514967E-2</v>
      </c>
      <c r="T53" s="262">
        <v>0.16837287706284881</v>
      </c>
      <c r="U53" s="262">
        <v>0.21226252593504799</v>
      </c>
      <c r="V53" s="262">
        <v>0.1210898871462061</v>
      </c>
      <c r="W53" s="262">
        <v>0.19619582126651899</v>
      </c>
      <c r="DA53" s="68" t="s">
        <v>1492</v>
      </c>
    </row>
    <row r="54" spans="1:105" ht="12" customHeight="1" x14ac:dyDescent="0.25">
      <c r="A54" s="37" t="s">
        <v>160</v>
      </c>
      <c r="B54" s="228">
        <v>8.2492338831381736E-3</v>
      </c>
      <c r="C54" s="228">
        <v>9.8461914596117556E-3</v>
      </c>
      <c r="D54" s="228">
        <v>9.7370782993488822E-3</v>
      </c>
      <c r="E54" s="228">
        <v>9.1912491438284911E-3</v>
      </c>
      <c r="F54" s="228">
        <v>1.8729699137296749E-2</v>
      </c>
      <c r="G54" s="228">
        <v>3.9395102132556301E-2</v>
      </c>
      <c r="H54" s="228">
        <v>3.5684415107770817E-2</v>
      </c>
      <c r="I54" s="228">
        <v>3.3383777187223691E-2</v>
      </c>
      <c r="J54" s="228">
        <v>2.2889507194097901E-2</v>
      </c>
      <c r="K54" s="228">
        <v>3.5333821741334932E-2</v>
      </c>
      <c r="L54" s="228">
        <v>1.5355560688331811E-2</v>
      </c>
      <c r="M54" s="228">
        <v>8.822720333165255E-3</v>
      </c>
      <c r="N54" s="228">
        <v>2.005074752529162E-2</v>
      </c>
      <c r="O54" s="228">
        <v>2.26483223189946E-2</v>
      </c>
      <c r="P54" s="228">
        <v>1.8863391110755391E-2</v>
      </c>
      <c r="Q54" s="228">
        <v>7.0554687602281492E-3</v>
      </c>
      <c r="R54" s="228">
        <v>1.8250503542251071E-3</v>
      </c>
      <c r="S54" s="228">
        <v>2.0434428618649031E-3</v>
      </c>
      <c r="T54" s="228">
        <v>5.5035359964235682E-3</v>
      </c>
      <c r="U54" s="228">
        <v>8.0565781044642532E-3</v>
      </c>
      <c r="V54" s="228">
        <v>3.9988732860692438E-3</v>
      </c>
      <c r="W54" s="228">
        <v>7.1656098662039444E-3</v>
      </c>
      <c r="DA54" s="69" t="s">
        <v>1493</v>
      </c>
    </row>
    <row r="55" spans="1:105" ht="12" customHeight="1" x14ac:dyDescent="0.25">
      <c r="A55" s="37" t="s">
        <v>162</v>
      </c>
      <c r="B55" s="228">
        <v>0.34241644474105082</v>
      </c>
      <c r="C55" s="228">
        <v>0.42506910870830877</v>
      </c>
      <c r="D55" s="228">
        <v>0.29130113064196989</v>
      </c>
      <c r="E55" s="228">
        <v>0.27535846967962158</v>
      </c>
      <c r="F55" s="228">
        <v>0.25966406638361089</v>
      </c>
      <c r="G55" s="228">
        <v>0.37150725876587543</v>
      </c>
      <c r="H55" s="228">
        <v>0.47020347817322172</v>
      </c>
      <c r="I55" s="228">
        <v>0.45854792581358761</v>
      </c>
      <c r="J55" s="228">
        <v>0.27215249066870828</v>
      </c>
      <c r="K55" s="228">
        <v>0.22248533694254141</v>
      </c>
      <c r="L55" s="228">
        <v>0.16123723766898071</v>
      </c>
      <c r="M55" s="228">
        <v>0.20574548419868829</v>
      </c>
      <c r="N55" s="228">
        <v>0.23441978519727219</v>
      </c>
      <c r="O55" s="228">
        <v>0.24656837028159881</v>
      </c>
      <c r="P55" s="228">
        <v>0.2126546201991921</v>
      </c>
      <c r="Q55" s="228">
        <v>7.7707642785680195E-2</v>
      </c>
      <c r="R55" s="228">
        <v>4.4913468317483309E-2</v>
      </c>
      <c r="S55" s="228">
        <v>2.9393223682210669E-2</v>
      </c>
      <c r="T55" s="228">
        <v>4.5936761577059768E-2</v>
      </c>
      <c r="U55" s="228">
        <v>7.1190711072591728E-2</v>
      </c>
      <c r="V55" s="228">
        <v>3.1125307197603931E-2</v>
      </c>
      <c r="W55" s="228">
        <v>4.7182919493232868E-2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2.0219752142546961E-2</v>
      </c>
      <c r="U57" s="228">
        <v>2.9796959999540549E-2</v>
      </c>
      <c r="V57" s="228">
        <v>1.8056801560437801E-2</v>
      </c>
      <c r="W57" s="228">
        <v>5.3968641595790207E-2</v>
      </c>
      <c r="DA57" s="69" t="s">
        <v>1496</v>
      </c>
    </row>
    <row r="58" spans="1:105" ht="12" customHeight="1" x14ac:dyDescent="0.25">
      <c r="A58" s="37" t="s">
        <v>38</v>
      </c>
      <c r="B58" s="228">
        <v>5.857475135324583E-2</v>
      </c>
      <c r="C58" s="228">
        <v>6.7292000757839587E-2</v>
      </c>
      <c r="D58" s="228">
        <v>0.1687406603505158</v>
      </c>
      <c r="E58" s="228">
        <v>0.1647745673510117</v>
      </c>
      <c r="F58" s="228">
        <v>0.10865488268684489</v>
      </c>
      <c r="G58" s="228">
        <v>0.11270118393411981</v>
      </c>
      <c r="H58" s="228">
        <v>0.15702389588788601</v>
      </c>
      <c r="I58" s="228">
        <v>0.1592689153119638</v>
      </c>
      <c r="J58" s="228">
        <v>0.1307197049886312</v>
      </c>
      <c r="K58" s="228">
        <v>0.10930126596695521</v>
      </c>
      <c r="L58" s="228">
        <v>0.1172397185317617</v>
      </c>
      <c r="M58" s="228">
        <v>0.1146986292431969</v>
      </c>
      <c r="N58" s="228">
        <v>0.13100912015397051</v>
      </c>
      <c r="O58" s="228">
        <v>0.17288315189160641</v>
      </c>
      <c r="P58" s="228">
        <v>0.19105292290543929</v>
      </c>
      <c r="Q58" s="228">
        <v>0.10893717934354449</v>
      </c>
      <c r="R58" s="228">
        <v>7.4619594950280296E-2</v>
      </c>
      <c r="S58" s="228">
        <v>5.7723477775439382E-2</v>
      </c>
      <c r="T58" s="228">
        <v>9.671282734681845E-2</v>
      </c>
      <c r="U58" s="228">
        <v>0.10321827675845149</v>
      </c>
      <c r="V58" s="228">
        <v>6.790890510209513E-2</v>
      </c>
      <c r="W58" s="228">
        <v>8.7878650311291981E-2</v>
      </c>
      <c r="DA58" s="69" t="s">
        <v>1497</v>
      </c>
    </row>
    <row r="59" spans="1:105" ht="12" customHeight="1" x14ac:dyDescent="0.25">
      <c r="A59" s="57" t="s">
        <v>1498</v>
      </c>
      <c r="B59" s="263">
        <v>1.55795673403363</v>
      </c>
      <c r="C59" s="263">
        <v>1.865058275747157</v>
      </c>
      <c r="D59" s="263">
        <v>2.362388861168724</v>
      </c>
      <c r="E59" s="263">
        <v>2.2721238153536412</v>
      </c>
      <c r="F59" s="263">
        <v>1.750632780632938</v>
      </c>
      <c r="G59" s="263">
        <v>2.2526388132815049</v>
      </c>
      <c r="H59" s="263">
        <v>2.84731239298721</v>
      </c>
      <c r="I59" s="263">
        <v>2.8743654009642232</v>
      </c>
      <c r="J59" s="263">
        <v>2.0765563633932791</v>
      </c>
      <c r="K59" s="263">
        <v>1.70133642340856</v>
      </c>
      <c r="L59" s="263">
        <v>1.5280970238973579</v>
      </c>
      <c r="M59" s="263">
        <v>1.5894595895984289</v>
      </c>
      <c r="N59" s="263">
        <v>1.8051839566439669</v>
      </c>
      <c r="O59" s="263">
        <v>2.114597316100836</v>
      </c>
      <c r="P59" s="263">
        <v>2.1689332693486501</v>
      </c>
      <c r="Q59" s="263">
        <v>1.1188954138913521</v>
      </c>
      <c r="R59" s="263">
        <v>0.73847889332088412</v>
      </c>
      <c r="S59" s="263">
        <v>0.55559949584371249</v>
      </c>
      <c r="T59" s="263">
        <v>0.9659254009778474</v>
      </c>
      <c r="U59" s="263">
        <v>1.123583032994161</v>
      </c>
      <c r="V59" s="263">
        <v>0.6845227349724724</v>
      </c>
      <c r="W59" s="263">
        <v>0.99060346623045781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8.5201647775531946</v>
      </c>
      <c r="C60" s="263">
        <f t="shared" si="1"/>
        <v>10.473309554287296</v>
      </c>
      <c r="D60" s="263">
        <f t="shared" si="1"/>
        <v>9.1793155889466647</v>
      </c>
      <c r="E60" s="263">
        <f t="shared" si="1"/>
        <v>8.7489671364929702</v>
      </c>
      <c r="F60" s="263">
        <f t="shared" si="1"/>
        <v>7.9156056475749903</v>
      </c>
      <c r="G60" s="263">
        <f t="shared" si="1"/>
        <v>10.641466198431987</v>
      </c>
      <c r="H60" s="263">
        <f t="shared" si="1"/>
        <v>13.770904498452508</v>
      </c>
      <c r="I60" s="263">
        <f t="shared" si="1"/>
        <v>13.311758218551276</v>
      </c>
      <c r="J60" s="263">
        <f t="shared" si="1"/>
        <v>8.4018016569511378</v>
      </c>
      <c r="K60" s="263">
        <f t="shared" si="1"/>
        <v>7.359457188757327</v>
      </c>
      <c r="L60" s="263">
        <f t="shared" si="1"/>
        <v>5.5678012662943441</v>
      </c>
      <c r="M60" s="263">
        <f t="shared" si="1"/>
        <v>6.5003332217393961</v>
      </c>
      <c r="N60" s="263">
        <f t="shared" si="1"/>
        <v>7.7533633052669853</v>
      </c>
      <c r="O60" s="263">
        <f t="shared" si="1"/>
        <v>8.8612406476869374</v>
      </c>
      <c r="P60" s="263">
        <f t="shared" si="1"/>
        <v>8.0377626141322143</v>
      </c>
      <c r="Q60" s="263">
        <f t="shared" si="1"/>
        <v>3.2964498999217566</v>
      </c>
      <c r="R60" s="263">
        <f t="shared" si="1"/>
        <v>1.9354850580578737</v>
      </c>
      <c r="S60" s="263">
        <f t="shared" si="1"/>
        <v>1.3359438009843596</v>
      </c>
      <c r="T60" s="263">
        <f t="shared" si="1"/>
        <v>2.4136910577713109</v>
      </c>
      <c r="U60" s="263">
        <f t="shared" si="1"/>
        <v>3.346851412495945</v>
      </c>
      <c r="V60" s="263">
        <f t="shared" si="1"/>
        <v>1.6888061368198111</v>
      </c>
      <c r="W60" s="263">
        <f t="shared" si="1"/>
        <v>2.6844478889036227</v>
      </c>
      <c r="DA60" s="70"/>
    </row>
    <row r="61" spans="1:105" ht="12" customHeight="1" x14ac:dyDescent="0.25">
      <c r="A61" s="60" t="s">
        <v>1501</v>
      </c>
      <c r="B61" s="264">
        <v>6.9127053552539124</v>
      </c>
      <c r="C61" s="264">
        <v>8.5033528242234588</v>
      </c>
      <c r="D61" s="264">
        <v>7.5007284192418844</v>
      </c>
      <c r="E61" s="264">
        <v>7.1522750901440784</v>
      </c>
      <c r="F61" s="264">
        <v>6.4859249710109204</v>
      </c>
      <c r="G61" s="264">
        <v>8.76336673344648</v>
      </c>
      <c r="H61" s="264">
        <v>11.231333025638049</v>
      </c>
      <c r="I61" s="264">
        <v>10.902983304003531</v>
      </c>
      <c r="J61" s="264">
        <v>6.8707062741730569</v>
      </c>
      <c r="K61" s="264">
        <v>6.0955260035592174</v>
      </c>
      <c r="L61" s="264">
        <v>4.6004448551527286</v>
      </c>
      <c r="M61" s="264">
        <v>5.4005196548002186</v>
      </c>
      <c r="N61" s="264">
        <v>6.4523767601971063</v>
      </c>
      <c r="O61" s="264">
        <v>7.3995459514086228</v>
      </c>
      <c r="P61" s="264">
        <v>6.7066615753667618</v>
      </c>
      <c r="Q61" s="264">
        <v>2.7178329620528729</v>
      </c>
      <c r="R61" s="264">
        <v>1.5854198183665631</v>
      </c>
      <c r="S61" s="264">
        <v>1.1159212963078771</v>
      </c>
      <c r="T61" s="264">
        <v>2.0056506915986949</v>
      </c>
      <c r="U61" s="264">
        <v>2.7937693966755641</v>
      </c>
      <c r="V61" s="264">
        <v>1.409708620654845</v>
      </c>
      <c r="W61" s="264">
        <v>2.2410603945055732</v>
      </c>
      <c r="DA61" s="72" t="s">
        <v>1502</v>
      </c>
    </row>
    <row r="62" spans="1:105" ht="12" customHeight="1" x14ac:dyDescent="0.25">
      <c r="A62" s="59" t="s">
        <v>30</v>
      </c>
      <c r="B62" s="232">
        <v>0.24138192594508079</v>
      </c>
      <c r="C62" s="232">
        <v>0.32122043796368271</v>
      </c>
      <c r="D62" s="232">
        <v>2.7004577142123218</v>
      </c>
      <c r="E62" s="232">
        <v>4.5424795645880023</v>
      </c>
      <c r="F62" s="232">
        <v>3.7958139052941</v>
      </c>
      <c r="G62" s="232">
        <v>4.6826089707952381</v>
      </c>
      <c r="H62" s="232">
        <v>7.4039591386361359</v>
      </c>
      <c r="I62" s="232">
        <v>7.9855432028508879</v>
      </c>
      <c r="J62" s="232">
        <v>4.9597323105216624</v>
      </c>
      <c r="K62" s="232">
        <v>4.3873739616861682</v>
      </c>
      <c r="L62" s="232">
        <v>3.5800991943035312</v>
      </c>
      <c r="M62" s="232">
        <v>4.349515641470882</v>
      </c>
      <c r="N62" s="232">
        <v>5.1493447349187891</v>
      </c>
      <c r="O62" s="232">
        <v>6.160873152464978</v>
      </c>
      <c r="P62" s="232">
        <v>5.3990978985187459</v>
      </c>
      <c r="Q62" s="232">
        <v>2.1224959352376072</v>
      </c>
      <c r="R62" s="232">
        <v>1.204521431009224</v>
      </c>
      <c r="S62" s="232">
        <v>0.83709662221714976</v>
      </c>
      <c r="T62" s="232">
        <v>1.551848425392891</v>
      </c>
      <c r="U62" s="232">
        <v>2.239654794614399</v>
      </c>
      <c r="V62" s="232">
        <v>1.0943672747752959</v>
      </c>
      <c r="W62" s="232">
        <v>1.784098669855271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1.1203730941535481E-3</v>
      </c>
      <c r="T63" s="297">
        <v>1.8376636849570011E-3</v>
      </c>
      <c r="U63" s="297">
        <v>4.7306205491826651E-3</v>
      </c>
      <c r="V63" s="297">
        <v>1.394760535600739E-3</v>
      </c>
      <c r="W63" s="297">
        <v>3.8233133321471141E-3</v>
      </c>
      <c r="DA63" s="122" t="s">
        <v>1504</v>
      </c>
    </row>
    <row r="64" spans="1:105" ht="12" customHeight="1" x14ac:dyDescent="0.25">
      <c r="A64" s="59" t="s">
        <v>160</v>
      </c>
      <c r="B64" s="297">
        <v>5.2455110764693898E-2</v>
      </c>
      <c r="C64" s="297">
        <v>6.395717544099612E-2</v>
      </c>
      <c r="D64" s="297">
        <v>6.0398411618985758E-2</v>
      </c>
      <c r="E64" s="297">
        <v>6.0225719611080107E-2</v>
      </c>
      <c r="F64" s="297">
        <v>0.10038979607234159</v>
      </c>
      <c r="G64" s="297">
        <v>0.2353586829056345</v>
      </c>
      <c r="H64" s="297">
        <v>0.18921070938795731</v>
      </c>
      <c r="I64" s="297">
        <v>0.19798514651492291</v>
      </c>
      <c r="J64" s="297">
        <v>0.14133301112002469</v>
      </c>
      <c r="K64" s="297">
        <v>0.22435988224935879</v>
      </c>
      <c r="L64" s="297">
        <v>8.8723775057597612E-2</v>
      </c>
      <c r="M64" s="297">
        <v>4.3215696840407013E-2</v>
      </c>
      <c r="N64" s="297">
        <v>8.9368127524895979E-2</v>
      </c>
      <c r="O64" s="297">
        <v>9.3078027673205332E-2</v>
      </c>
      <c r="P64" s="297">
        <v>9.5595743197340766E-2</v>
      </c>
      <c r="Q64" s="297">
        <v>4.5985417686836109E-2</v>
      </c>
      <c r="R64" s="297">
        <v>1.4349779192503459E-2</v>
      </c>
      <c r="S64" s="297">
        <v>1.6601247676146319E-2</v>
      </c>
      <c r="T64" s="297">
        <v>4.7672975459877122E-2</v>
      </c>
      <c r="U64" s="297">
        <v>5.4600356242809851E-2</v>
      </c>
      <c r="V64" s="297">
        <v>3.4914268101665112E-2</v>
      </c>
      <c r="W64" s="297">
        <v>5.8430947133722599E-2</v>
      </c>
      <c r="DA64" s="122" t="s">
        <v>1505</v>
      </c>
    </row>
    <row r="65" spans="1:105" ht="12" customHeight="1" x14ac:dyDescent="0.25">
      <c r="A65" s="59" t="s">
        <v>70</v>
      </c>
      <c r="B65" s="297">
        <v>4.4415155133025932</v>
      </c>
      <c r="C65" s="297">
        <v>5.3570853344213214</v>
      </c>
      <c r="D65" s="297">
        <v>2.9329518751197878</v>
      </c>
      <c r="E65" s="297">
        <v>0.74528164794242746</v>
      </c>
      <c r="F65" s="297">
        <v>1.197941162528033</v>
      </c>
      <c r="G65" s="297">
        <v>1.625898320011304</v>
      </c>
      <c r="H65" s="297">
        <v>1.144986999914293</v>
      </c>
      <c r="I65" s="297">
        <v>0</v>
      </c>
      <c r="J65" s="297">
        <v>8.9214604167652756E-2</v>
      </c>
      <c r="K65" s="297">
        <v>7.107251768801974E-2</v>
      </c>
      <c r="L65" s="297">
        <v>0</v>
      </c>
      <c r="M65" s="297">
        <v>0</v>
      </c>
      <c r="N65" s="297">
        <v>0.16883216609638191</v>
      </c>
      <c r="O65" s="297">
        <v>0.1322703727051614</v>
      </c>
      <c r="P65" s="297">
        <v>0.134278543501784</v>
      </c>
      <c r="Q65" s="297">
        <v>4.28766274656368E-2</v>
      </c>
      <c r="R65" s="297">
        <v>1.3408569242988101E-2</v>
      </c>
      <c r="S65" s="297">
        <v>2.230793188335449E-2</v>
      </c>
      <c r="T65" s="297">
        <v>6.3761580256965992E-3</v>
      </c>
      <c r="U65" s="297">
        <v>1.2315990084378781E-2</v>
      </c>
      <c r="V65" s="297">
        <v>7.27643939799254E-3</v>
      </c>
      <c r="W65" s="297">
        <v>9.9610537600122121E-3</v>
      </c>
      <c r="DA65" s="122" t="s">
        <v>1506</v>
      </c>
    </row>
    <row r="66" spans="1:105" ht="12" customHeight="1" x14ac:dyDescent="0.25">
      <c r="A66" s="59" t="s">
        <v>162</v>
      </c>
      <c r="B66" s="297">
        <v>2.177352805241545</v>
      </c>
      <c r="C66" s="297">
        <v>2.761089876397461</v>
      </c>
      <c r="D66" s="297">
        <v>1.806920418290789</v>
      </c>
      <c r="E66" s="297">
        <v>1.8042881580025689</v>
      </c>
      <c r="F66" s="297">
        <v>1.391780107116446</v>
      </c>
      <c r="G66" s="297">
        <v>2.2195007597343031</v>
      </c>
      <c r="H66" s="297">
        <v>2.493176177699663</v>
      </c>
      <c r="I66" s="297">
        <v>2.719454954637718</v>
      </c>
      <c r="J66" s="297">
        <v>1.680426348363717</v>
      </c>
      <c r="K66" s="297">
        <v>1.4127196419356709</v>
      </c>
      <c r="L66" s="297">
        <v>0.93162188579159955</v>
      </c>
      <c r="M66" s="297">
        <v>1.0077883164889301</v>
      </c>
      <c r="N66" s="297">
        <v>1.044831731657039</v>
      </c>
      <c r="O66" s="297">
        <v>1.0133243985652789</v>
      </c>
      <c r="P66" s="297">
        <v>1.0776893901488911</v>
      </c>
      <c r="Q66" s="297">
        <v>0.50647498166279292</v>
      </c>
      <c r="R66" s="297">
        <v>0.35314003892184698</v>
      </c>
      <c r="S66" s="297">
        <v>0.23879512143707271</v>
      </c>
      <c r="T66" s="297">
        <v>0.39791546903527392</v>
      </c>
      <c r="U66" s="297">
        <v>0.48246763518479369</v>
      </c>
      <c r="V66" s="297">
        <v>0.27175587784429073</v>
      </c>
      <c r="W66" s="297">
        <v>0.38474641042442059</v>
      </c>
      <c r="DA66" s="122" t="s">
        <v>1507</v>
      </c>
    </row>
    <row r="67" spans="1:105" ht="12" customHeight="1" x14ac:dyDescent="0.25">
      <c r="A67" s="60" t="s">
        <v>1508</v>
      </c>
      <c r="B67" s="264">
        <v>1.6074594222992831</v>
      </c>
      <c r="C67" s="264">
        <v>1.969956730063837</v>
      </c>
      <c r="D67" s="264">
        <v>1.6785871697047801</v>
      </c>
      <c r="E67" s="264">
        <v>1.5966920463488921</v>
      </c>
      <c r="F67" s="264">
        <v>1.4296806765640699</v>
      </c>
      <c r="G67" s="264">
        <v>1.878099464985507</v>
      </c>
      <c r="H67" s="264">
        <v>2.5395714728144578</v>
      </c>
      <c r="I67" s="264">
        <v>2.4087749145477448</v>
      </c>
      <c r="J67" s="264">
        <v>1.5310953827780811</v>
      </c>
      <c r="K67" s="264">
        <v>1.2639311851981101</v>
      </c>
      <c r="L67" s="264">
        <v>0.96735641114161508</v>
      </c>
      <c r="M67" s="264">
        <v>1.0998135669391771</v>
      </c>
      <c r="N67" s="264">
        <v>1.300986545069879</v>
      </c>
      <c r="O67" s="264">
        <v>1.4616946962783139</v>
      </c>
      <c r="P67" s="264">
        <v>1.3311010387654529</v>
      </c>
      <c r="Q67" s="264">
        <v>0.57861693786888369</v>
      </c>
      <c r="R67" s="264">
        <v>0.35006523969131059</v>
      </c>
      <c r="S67" s="264">
        <v>0.22002250467648249</v>
      </c>
      <c r="T67" s="264">
        <v>0.40804036617261591</v>
      </c>
      <c r="U67" s="264">
        <v>0.55308201582038086</v>
      </c>
      <c r="V67" s="264">
        <v>0.27909751616496592</v>
      </c>
      <c r="W67" s="264">
        <v>0.44338749439804948</v>
      </c>
      <c r="DA67" s="72" t="s">
        <v>1509</v>
      </c>
    </row>
    <row r="68" spans="1:105" ht="12" customHeight="1" x14ac:dyDescent="0.25">
      <c r="A68" s="147" t="s">
        <v>30</v>
      </c>
      <c r="B68" s="231">
        <v>3.8493592781312848E-2</v>
      </c>
      <c r="C68" s="231">
        <v>5.1353600991334833E-2</v>
      </c>
      <c r="D68" s="231">
        <v>0.43020815576150823</v>
      </c>
      <c r="E68" s="231">
        <v>0.69277382172558377</v>
      </c>
      <c r="F68" s="231">
        <v>0.59409768258193152</v>
      </c>
      <c r="G68" s="231">
        <v>0.75973795426077539</v>
      </c>
      <c r="H68" s="231">
        <v>1.128239724298048</v>
      </c>
      <c r="I68" s="231">
        <v>1.1638210897184551</v>
      </c>
      <c r="J68" s="231">
        <v>0.75989321917783337</v>
      </c>
      <c r="K68" s="231">
        <v>0.62292642471706716</v>
      </c>
      <c r="L68" s="231">
        <v>0.59208323454843614</v>
      </c>
      <c r="M68" s="231">
        <v>0.74792351013651337</v>
      </c>
      <c r="N68" s="231">
        <v>0.9105745979533183</v>
      </c>
      <c r="O68" s="231">
        <v>1.121391695311273</v>
      </c>
      <c r="P68" s="231">
        <v>0.9741003463342861</v>
      </c>
      <c r="Q68" s="231">
        <v>0.36208921062975991</v>
      </c>
      <c r="R68" s="231">
        <v>0.19568031907998881</v>
      </c>
      <c r="S68" s="231">
        <v>0.15731960969065861</v>
      </c>
      <c r="T68" s="231">
        <v>0.26520948772323127</v>
      </c>
      <c r="U68" s="231">
        <v>0.39349045974617891</v>
      </c>
      <c r="V68" s="231">
        <v>0.19046181470557921</v>
      </c>
      <c r="W68" s="231">
        <v>0.31154702682442142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2.1055712471197769E-4</v>
      </c>
      <c r="T70" s="231">
        <v>3.1405505622860211E-4</v>
      </c>
      <c r="U70" s="231">
        <v>8.3113436019638701E-4</v>
      </c>
      <c r="V70" s="231">
        <v>2.4274174567654849E-4</v>
      </c>
      <c r="W70" s="231">
        <v>6.6764351174883883E-4</v>
      </c>
      <c r="DA70" s="73" t="s">
        <v>1512</v>
      </c>
    </row>
    <row r="71" spans="1:105" ht="12" customHeight="1" x14ac:dyDescent="0.25">
      <c r="A71" s="147" t="s">
        <v>160</v>
      </c>
      <c r="B71" s="231">
        <v>8.3651071436649047E-3</v>
      </c>
      <c r="C71" s="231">
        <v>1.02248514725612E-2</v>
      </c>
      <c r="D71" s="231">
        <v>9.6220315307204759E-3</v>
      </c>
      <c r="E71" s="231">
        <v>9.1850279892069474E-3</v>
      </c>
      <c r="F71" s="231">
        <v>1.5712399682784189E-2</v>
      </c>
      <c r="G71" s="231">
        <v>3.8186174712314308E-2</v>
      </c>
      <c r="H71" s="231">
        <v>2.883255223278159E-2</v>
      </c>
      <c r="I71" s="231">
        <v>2.885455417520055E-2</v>
      </c>
      <c r="J71" s="231">
        <v>2.1653990593051991E-2</v>
      </c>
      <c r="K71" s="231">
        <v>3.1854977606199417E-2</v>
      </c>
      <c r="L71" s="231">
        <v>1.467329726534846E-2</v>
      </c>
      <c r="M71" s="231">
        <v>7.431180466554721E-3</v>
      </c>
      <c r="N71" s="231">
        <v>1.5803243127031859E-2</v>
      </c>
      <c r="O71" s="231">
        <v>1.694190493224549E-2</v>
      </c>
      <c r="P71" s="231">
        <v>1.7247297290564179E-2</v>
      </c>
      <c r="Q71" s="231">
        <v>7.8449260204789366E-3</v>
      </c>
      <c r="R71" s="231">
        <v>2.331190876997321E-3</v>
      </c>
      <c r="S71" s="231">
        <v>3.1199526261041291E-3</v>
      </c>
      <c r="T71" s="231">
        <v>8.1472682467395013E-3</v>
      </c>
      <c r="U71" s="231">
        <v>9.5928708888315152E-3</v>
      </c>
      <c r="V71" s="231">
        <v>6.0764196947735369E-3</v>
      </c>
      <c r="W71" s="231">
        <v>1.0203464730749991E-2</v>
      </c>
      <c r="DA71" s="73" t="s">
        <v>1513</v>
      </c>
    </row>
    <row r="72" spans="1:105" ht="12" customHeight="1" x14ac:dyDescent="0.25">
      <c r="A72" s="147" t="s">
        <v>70</v>
      </c>
      <c r="B72" s="231">
        <v>0.70829615279419411</v>
      </c>
      <c r="C72" s="231">
        <v>0.8564387262665637</v>
      </c>
      <c r="D72" s="231">
        <v>0.46724664877805028</v>
      </c>
      <c r="E72" s="231">
        <v>0.11366294733212411</v>
      </c>
      <c r="F72" s="231">
        <v>0.18749445739023041</v>
      </c>
      <c r="G72" s="231">
        <v>0.26379667215125968</v>
      </c>
      <c r="H72" s="231">
        <v>0.17447689714642509</v>
      </c>
      <c r="I72" s="231">
        <v>0</v>
      </c>
      <c r="J72" s="231">
        <v>1.366879672413274E-2</v>
      </c>
      <c r="K72" s="231">
        <v>1.0090990584724071E-2</v>
      </c>
      <c r="L72" s="231">
        <v>0</v>
      </c>
      <c r="M72" s="231">
        <v>0</v>
      </c>
      <c r="N72" s="231">
        <v>2.9855115491160711E-2</v>
      </c>
      <c r="O72" s="231">
        <v>2.4075629187065611E-2</v>
      </c>
      <c r="P72" s="231">
        <v>2.4226413039525871E-2</v>
      </c>
      <c r="Q72" s="231">
        <v>7.3145789990691828E-3</v>
      </c>
      <c r="R72" s="231">
        <v>2.178286778738056E-3</v>
      </c>
      <c r="S72" s="231">
        <v>4.1924373408649867E-3</v>
      </c>
      <c r="T72" s="231">
        <v>1.089679620745976E-3</v>
      </c>
      <c r="U72" s="231">
        <v>2.163826591573441E-3</v>
      </c>
      <c r="V72" s="231">
        <v>1.266379107161617E-3</v>
      </c>
      <c r="W72" s="231">
        <v>1.7394422939745679E-3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1.681358745092176E-2</v>
      </c>
      <c r="H73" s="231">
        <v>9.2851795739595983E-2</v>
      </c>
      <c r="I73" s="231">
        <v>0.2147574379452066</v>
      </c>
      <c r="J73" s="231">
        <v>4.5802384774621653E-2</v>
      </c>
      <c r="K73" s="231">
        <v>0.21482752661752449</v>
      </c>
      <c r="L73" s="231">
        <v>1.9490444550212111E-2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1515</v>
      </c>
    </row>
    <row r="74" spans="1:105" ht="12" customHeight="1" x14ac:dyDescent="0.25">
      <c r="A74" s="147" t="s">
        <v>162</v>
      </c>
      <c r="B74" s="231">
        <v>0.34722621380229868</v>
      </c>
      <c r="C74" s="231">
        <v>0.44141620848471758</v>
      </c>
      <c r="D74" s="231">
        <v>0.28785931239343021</v>
      </c>
      <c r="E74" s="231">
        <v>0.27517209157263939</v>
      </c>
      <c r="F74" s="231">
        <v>0.21783294885670859</v>
      </c>
      <c r="G74" s="231">
        <v>0.36010672195726939</v>
      </c>
      <c r="H74" s="231">
        <v>0.37991841266056559</v>
      </c>
      <c r="I74" s="231">
        <v>0.39633609741373771</v>
      </c>
      <c r="J74" s="231">
        <v>0.25746240069054199</v>
      </c>
      <c r="K74" s="231">
        <v>0.20058021116129129</v>
      </c>
      <c r="L74" s="231">
        <v>0.15407330064856251</v>
      </c>
      <c r="M74" s="231">
        <v>0.17329483033841259</v>
      </c>
      <c r="N74" s="231">
        <v>0.18476083520508019</v>
      </c>
      <c r="O74" s="231">
        <v>0.18444359055708601</v>
      </c>
      <c r="P74" s="231">
        <v>0.194435742399268</v>
      </c>
      <c r="Q74" s="231">
        <v>8.640258069256232E-2</v>
      </c>
      <c r="R74" s="231">
        <v>5.7369303457098487E-2</v>
      </c>
      <c r="S74" s="231">
        <v>4.4877920067354492E-2</v>
      </c>
      <c r="T74" s="231">
        <v>6.800339258215661E-2</v>
      </c>
      <c r="U74" s="231">
        <v>8.4765925551576818E-2</v>
      </c>
      <c r="V74" s="231">
        <v>4.7295929661053587E-2</v>
      </c>
      <c r="W74" s="231">
        <v>6.7186082403626585E-2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3.8065242549335812E-2</v>
      </c>
      <c r="C76" s="231">
        <v>4.9967457829760351E-2</v>
      </c>
      <c r="D76" s="231">
        <v>0.10288150943553449</v>
      </c>
      <c r="E76" s="231">
        <v>0.16579366968026529</v>
      </c>
      <c r="F76" s="231">
        <v>0.13377480813972639</v>
      </c>
      <c r="G76" s="231">
        <v>0.155699484403865</v>
      </c>
      <c r="H76" s="231">
        <v>0.12760981711591149</v>
      </c>
      <c r="I76" s="231">
        <v>0.14251321223041361</v>
      </c>
      <c r="J76" s="231">
        <v>0.1004029310703111</v>
      </c>
      <c r="K76" s="231">
        <v>0.1127952234180368</v>
      </c>
      <c r="L76" s="231">
        <v>6.864994753677145E-2</v>
      </c>
      <c r="M76" s="231">
        <v>0.1021665420595045</v>
      </c>
      <c r="N76" s="231">
        <v>0.1014563184533083</v>
      </c>
      <c r="O76" s="231">
        <v>0.1071794444585797</v>
      </c>
      <c r="P76" s="231">
        <v>0.1051287608345194</v>
      </c>
      <c r="Q76" s="231">
        <v>2.8313737250227681E-2</v>
      </c>
      <c r="R76" s="231">
        <v>1.892927374453621E-2</v>
      </c>
      <c r="S76" s="231">
        <v>8.4977909634806892E-3</v>
      </c>
      <c r="T76" s="231">
        <v>4.0175912253448617E-2</v>
      </c>
      <c r="U76" s="231">
        <v>5.8657228145170749E-2</v>
      </c>
      <c r="V76" s="231">
        <v>3.166111622011588E-2</v>
      </c>
      <c r="W76" s="231">
        <v>4.9194594908421298E-2</v>
      </c>
      <c r="DA76" s="73" t="s">
        <v>1518</v>
      </c>
    </row>
    <row r="77" spans="1:105" ht="12" customHeight="1" x14ac:dyDescent="0.25">
      <c r="A77" s="147" t="s">
        <v>79</v>
      </c>
      <c r="B77" s="231">
        <v>0.46701311322847627</v>
      </c>
      <c r="C77" s="231">
        <v>0.56055588501889908</v>
      </c>
      <c r="D77" s="231">
        <v>0.38076951180553642</v>
      </c>
      <c r="E77" s="231">
        <v>0.34010448804907228</v>
      </c>
      <c r="F77" s="231">
        <v>0.28076837991268888</v>
      </c>
      <c r="G77" s="231">
        <v>0.28375887004910172</v>
      </c>
      <c r="H77" s="231">
        <v>0.60764227362112977</v>
      </c>
      <c r="I77" s="231">
        <v>0.46249252306473188</v>
      </c>
      <c r="J77" s="231">
        <v>0.33221165974758798</v>
      </c>
      <c r="K77" s="231">
        <v>7.0855831093267083E-2</v>
      </c>
      <c r="L77" s="231">
        <v>0.11838618659228441</v>
      </c>
      <c r="M77" s="231">
        <v>6.8997503938191526E-2</v>
      </c>
      <c r="N77" s="231">
        <v>5.8536434839979702E-2</v>
      </c>
      <c r="O77" s="231">
        <v>7.662431832065008E-3</v>
      </c>
      <c r="P77" s="231">
        <v>1.5962478867289048E-2</v>
      </c>
      <c r="Q77" s="231">
        <v>8.6651904276785721E-2</v>
      </c>
      <c r="R77" s="231">
        <v>7.3576865753951698E-2</v>
      </c>
      <c r="S77" s="231">
        <v>1.804236863307593E-3</v>
      </c>
      <c r="T77" s="231">
        <v>2.510057069006523E-2</v>
      </c>
      <c r="U77" s="231">
        <v>3.5805705368529622E-3</v>
      </c>
      <c r="V77" s="231">
        <v>2.0931150306055519E-3</v>
      </c>
      <c r="W77" s="231">
        <v>2.849239725106876E-3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34.620833763951126</v>
      </c>
      <c r="C79" s="263">
        <f t="shared" si="2"/>
        <v>42.553042818316733</v>
      </c>
      <c r="D79" s="263">
        <f t="shared" si="2"/>
        <v>38.365787697374977</v>
      </c>
      <c r="E79" s="263">
        <f t="shared" si="2"/>
        <v>36.814505063914233</v>
      </c>
      <c r="F79" s="263">
        <f t="shared" si="2"/>
        <v>32.998954244944578</v>
      </c>
      <c r="G79" s="263">
        <f t="shared" si="2"/>
        <v>44.416758931923205</v>
      </c>
      <c r="H79" s="263">
        <f t="shared" si="2"/>
        <v>56.900818510847671</v>
      </c>
      <c r="I79" s="263">
        <f t="shared" si="2"/>
        <v>55.67016792676084</v>
      </c>
      <c r="J79" s="263">
        <f t="shared" si="2"/>
        <v>35.121532128042986</v>
      </c>
      <c r="K79" s="263">
        <f t="shared" si="2"/>
        <v>31.580589536712683</v>
      </c>
      <c r="L79" s="263">
        <f t="shared" si="2"/>
        <v>23.597020590120156</v>
      </c>
      <c r="M79" s="263">
        <f t="shared" si="2"/>
        <v>27.497921078029485</v>
      </c>
      <c r="N79" s="263">
        <f t="shared" si="2"/>
        <v>32.734530499795298</v>
      </c>
      <c r="O79" s="263">
        <f t="shared" si="2"/>
        <v>37.560842659948385</v>
      </c>
      <c r="P79" s="263">
        <f t="shared" si="2"/>
        <v>34.33878527403553</v>
      </c>
      <c r="Q79" s="263">
        <f t="shared" si="2"/>
        <v>14.113766961018909</v>
      </c>
      <c r="R79" s="263">
        <f t="shared" si="2"/>
        <v>8.3219438635411684</v>
      </c>
      <c r="S79" s="263">
        <f t="shared" si="2"/>
        <v>5.8809508014149969</v>
      </c>
      <c r="T79" s="263">
        <f t="shared" si="2"/>
        <v>10.580081932910447</v>
      </c>
      <c r="U79" s="263">
        <f t="shared" si="2"/>
        <v>14.524393511854251</v>
      </c>
      <c r="V79" s="263">
        <f t="shared" si="2"/>
        <v>7.4422447094044557</v>
      </c>
      <c r="W79" s="263">
        <f t="shared" si="2"/>
        <v>11.732914607340446</v>
      </c>
      <c r="DA79" s="70"/>
    </row>
    <row r="80" spans="1:105" ht="12" customHeight="1" x14ac:dyDescent="0.25">
      <c r="A80" s="60" t="s">
        <v>1523</v>
      </c>
      <c r="B80" s="264">
        <v>33.079048553997119</v>
      </c>
      <c r="C80" s="264">
        <v>40.707343767480822</v>
      </c>
      <c r="D80" s="264">
        <v>36.027920331264028</v>
      </c>
      <c r="E80" s="264">
        <v>34.565965796314202</v>
      </c>
      <c r="F80" s="264">
        <v>31.266492957491231</v>
      </c>
      <c r="G80" s="264">
        <v>42.187502412909502</v>
      </c>
      <c r="H80" s="264">
        <v>54.083061098380483</v>
      </c>
      <c r="I80" s="264">
        <v>52.825638315379159</v>
      </c>
      <c r="J80" s="264">
        <v>33.066530330639722</v>
      </c>
      <c r="K80" s="264">
        <v>29.896912912410009</v>
      </c>
      <c r="L80" s="264">
        <v>22.08478514779187</v>
      </c>
      <c r="M80" s="264">
        <v>25.924960010800309</v>
      </c>
      <c r="N80" s="264">
        <v>30.948084275198251</v>
      </c>
      <c r="O80" s="264">
        <v>35.468194773295117</v>
      </c>
      <c r="P80" s="264">
        <v>32.192365438998728</v>
      </c>
      <c r="Q80" s="264">
        <v>13.00648563353513</v>
      </c>
      <c r="R80" s="264">
        <v>7.5911303494601263</v>
      </c>
      <c r="S80" s="264">
        <v>5.3311184045088789</v>
      </c>
      <c r="T80" s="264">
        <v>9.6241827961669042</v>
      </c>
      <c r="U80" s="264">
        <v>13.412473222552901</v>
      </c>
      <c r="V80" s="264">
        <v>6.7648272910623097</v>
      </c>
      <c r="W80" s="264">
        <v>10.75259356260319</v>
      </c>
      <c r="DA80" s="72" t="s">
        <v>1524</v>
      </c>
    </row>
    <row r="81" spans="1:105" ht="12" customHeight="1" x14ac:dyDescent="0.25">
      <c r="A81" s="59" t="s">
        <v>30</v>
      </c>
      <c r="B81" s="232">
        <v>1.116520273250132</v>
      </c>
      <c r="C81" s="232">
        <v>1.4832321809666991</v>
      </c>
      <c r="D81" s="232">
        <v>11.94274485887674</v>
      </c>
      <c r="E81" s="232">
        <v>19.05668734994337</v>
      </c>
      <c r="F81" s="232">
        <v>16.167771084572362</v>
      </c>
      <c r="G81" s="232">
        <v>20.103262051000989</v>
      </c>
      <c r="H81" s="232">
        <v>31.58431373588094</v>
      </c>
      <c r="I81" s="232">
        <v>31.58821773156555</v>
      </c>
      <c r="J81" s="232">
        <v>20.958689902366949</v>
      </c>
      <c r="K81" s="232">
        <v>15.60972406858428</v>
      </c>
      <c r="L81" s="232">
        <v>15.40222571592918</v>
      </c>
      <c r="M81" s="232">
        <v>18.81022986290812</v>
      </c>
      <c r="N81" s="232">
        <v>22.681425325882589</v>
      </c>
      <c r="O81" s="232">
        <v>27.354096631138489</v>
      </c>
      <c r="P81" s="232">
        <v>23.844327342874639</v>
      </c>
      <c r="Q81" s="232">
        <v>9.5728513096295256</v>
      </c>
      <c r="R81" s="232">
        <v>5.3725036890581306</v>
      </c>
      <c r="S81" s="232">
        <v>3.8433513152531198</v>
      </c>
      <c r="T81" s="232">
        <v>6.6653417044572123</v>
      </c>
      <c r="U81" s="232">
        <v>9.6044883957539273</v>
      </c>
      <c r="V81" s="232">
        <v>4.6513386673614594</v>
      </c>
      <c r="W81" s="232">
        <v>7.604194458815944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5.1439550593148139E-3</v>
      </c>
      <c r="T82" s="297">
        <v>7.8929463713631413E-3</v>
      </c>
      <c r="U82" s="297">
        <v>2.0286693413018829E-2</v>
      </c>
      <c r="V82" s="297">
        <v>5.9280862654464564E-3</v>
      </c>
      <c r="W82" s="297">
        <v>1.6295745603010111E-2</v>
      </c>
      <c r="DA82" s="122" t="s">
        <v>1526</v>
      </c>
    </row>
    <row r="83" spans="1:105" ht="12" customHeight="1" x14ac:dyDescent="0.25">
      <c r="A83" s="59" t="s">
        <v>160</v>
      </c>
      <c r="B83" s="297">
        <v>0.24263289131965579</v>
      </c>
      <c r="C83" s="297">
        <v>0.29532162218315572</v>
      </c>
      <c r="D83" s="297">
        <v>0.26711131822234851</v>
      </c>
      <c r="E83" s="297">
        <v>0.25265996087266968</v>
      </c>
      <c r="F83" s="297">
        <v>0.42759715903373952</v>
      </c>
      <c r="G83" s="297">
        <v>1.010436128222528</v>
      </c>
      <c r="H83" s="297">
        <v>0.80714794552454505</v>
      </c>
      <c r="I83" s="297">
        <v>0.78316499665252259</v>
      </c>
      <c r="J83" s="297">
        <v>0.59724085244447789</v>
      </c>
      <c r="K83" s="297">
        <v>0.79824420816560104</v>
      </c>
      <c r="L83" s="297">
        <v>0.38170551586414658</v>
      </c>
      <c r="M83" s="297">
        <v>0.18689372754592731</v>
      </c>
      <c r="N83" s="297">
        <v>0.39364164089158582</v>
      </c>
      <c r="O83" s="297">
        <v>0.41326372093701608</v>
      </c>
      <c r="P83" s="297">
        <v>0.42218463829080349</v>
      </c>
      <c r="Q83" s="297">
        <v>0.2074027839671736</v>
      </c>
      <c r="R83" s="297">
        <v>6.4004043152889351E-2</v>
      </c>
      <c r="S83" s="297">
        <v>7.622110207775798E-2</v>
      </c>
      <c r="T83" s="297">
        <v>0.20476012109741709</v>
      </c>
      <c r="U83" s="297">
        <v>0.23414701640588551</v>
      </c>
      <c r="V83" s="297">
        <v>0.1483945006462703</v>
      </c>
      <c r="W83" s="297">
        <v>0.24904468117431239</v>
      </c>
      <c r="DA83" s="122" t="s">
        <v>1527</v>
      </c>
    </row>
    <row r="84" spans="1:105" ht="12" customHeight="1" x14ac:dyDescent="0.25">
      <c r="A84" s="59" t="s">
        <v>70</v>
      </c>
      <c r="B84" s="297">
        <v>20.544380425921339</v>
      </c>
      <c r="C84" s="297">
        <v>24.736288308955022</v>
      </c>
      <c r="D84" s="297">
        <v>12.970947755846151</v>
      </c>
      <c r="E84" s="297">
        <v>3.1266182160089819</v>
      </c>
      <c r="F84" s="297">
        <v>5.1024731379814803</v>
      </c>
      <c r="G84" s="297">
        <v>6.9802668126522098</v>
      </c>
      <c r="H84" s="297">
        <v>4.8843636156884198</v>
      </c>
      <c r="I84" s="297">
        <v>0</v>
      </c>
      <c r="J84" s="297">
        <v>0.37700043196798699</v>
      </c>
      <c r="K84" s="297">
        <v>0.25286706801331971</v>
      </c>
      <c r="L84" s="297">
        <v>0</v>
      </c>
      <c r="M84" s="297">
        <v>0</v>
      </c>
      <c r="N84" s="297">
        <v>0.74365853619285516</v>
      </c>
      <c r="O84" s="297">
        <v>0.58727658675557426</v>
      </c>
      <c r="P84" s="297">
        <v>0.59302157630062347</v>
      </c>
      <c r="Q84" s="297">
        <v>0.19338156204335419</v>
      </c>
      <c r="R84" s="297">
        <v>5.9805982582300188E-2</v>
      </c>
      <c r="S84" s="297">
        <v>0.1024221303359012</v>
      </c>
      <c r="T84" s="297">
        <v>2.7386226198042062E-2</v>
      </c>
      <c r="U84" s="297">
        <v>5.2815632182281143E-2</v>
      </c>
      <c r="V84" s="297">
        <v>3.092671419614991E-2</v>
      </c>
      <c r="W84" s="297">
        <v>4.2456054188974433E-2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0.44490070905064039</v>
      </c>
      <c r="H85" s="297">
        <v>2.5993236937335582</v>
      </c>
      <c r="I85" s="297">
        <v>5.828906839046426</v>
      </c>
      <c r="J85" s="297">
        <v>1.2632800965362141</v>
      </c>
      <c r="K85" s="297">
        <v>5.3832977375443898</v>
      </c>
      <c r="L85" s="297">
        <v>0.50701693402131054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1529</v>
      </c>
    </row>
    <row r="86" spans="1:105" ht="12" customHeight="1" x14ac:dyDescent="0.25">
      <c r="A86" s="59" t="s">
        <v>162</v>
      </c>
      <c r="B86" s="297">
        <v>10.071419140235649</v>
      </c>
      <c r="C86" s="297">
        <v>12.74930507278961</v>
      </c>
      <c r="D86" s="297">
        <v>7.9910858897622576</v>
      </c>
      <c r="E86" s="297">
        <v>7.5693802971194506</v>
      </c>
      <c r="F86" s="297">
        <v>5.9281046788243019</v>
      </c>
      <c r="G86" s="297">
        <v>9.5287062561956546</v>
      </c>
      <c r="H86" s="297">
        <v>10.635560937171251</v>
      </c>
      <c r="I86" s="297">
        <v>10.7572813816364</v>
      </c>
      <c r="J86" s="297">
        <v>7.1010958926970051</v>
      </c>
      <c r="K86" s="297">
        <v>5.0262785870228974</v>
      </c>
      <c r="L86" s="297">
        <v>4.0080036300930661</v>
      </c>
      <c r="M86" s="297">
        <v>4.358354228127193</v>
      </c>
      <c r="N86" s="297">
        <v>4.6021919525000463</v>
      </c>
      <c r="O86" s="297">
        <v>4.4991306964264757</v>
      </c>
      <c r="P86" s="297">
        <v>4.7594577975152248</v>
      </c>
      <c r="Q86" s="297">
        <v>2.2842963376335002</v>
      </c>
      <c r="R86" s="297">
        <v>1.575103699294186</v>
      </c>
      <c r="S86" s="297">
        <v>1.0963770724822299</v>
      </c>
      <c r="T86" s="297">
        <v>1.709086098365554</v>
      </c>
      <c r="U86" s="297">
        <v>2.0690040333903341</v>
      </c>
      <c r="V86" s="297">
        <v>1.1550314522694829</v>
      </c>
      <c r="W86" s="297">
        <v>1.639868114713656</v>
      </c>
      <c r="DA86" s="122" t="s">
        <v>1530</v>
      </c>
    </row>
    <row r="87" spans="1:105" ht="12" customHeight="1" x14ac:dyDescent="0.25">
      <c r="A87" s="59" t="s">
        <v>73</v>
      </c>
      <c r="B87" s="297">
        <v>1.1040958232703431</v>
      </c>
      <c r="C87" s="297">
        <v>1.443196582586342</v>
      </c>
      <c r="D87" s="297">
        <v>2.856030508556533</v>
      </c>
      <c r="E87" s="297">
        <v>4.5606199723697269</v>
      </c>
      <c r="F87" s="297">
        <v>3.6405468970793522</v>
      </c>
      <c r="G87" s="297">
        <v>4.1199304557874754</v>
      </c>
      <c r="H87" s="297">
        <v>3.572351170381769</v>
      </c>
      <c r="I87" s="297">
        <v>3.8680673664782561</v>
      </c>
      <c r="J87" s="297">
        <v>2.7692231546270891</v>
      </c>
      <c r="K87" s="297">
        <v>2.8265012430795191</v>
      </c>
      <c r="L87" s="297">
        <v>1.785833351884162</v>
      </c>
      <c r="M87" s="297">
        <v>2.569482192219068</v>
      </c>
      <c r="N87" s="297">
        <v>2.5271668197311699</v>
      </c>
      <c r="O87" s="297">
        <v>2.6144271380375539</v>
      </c>
      <c r="P87" s="297">
        <v>2.5733740840174359</v>
      </c>
      <c r="Q87" s="297">
        <v>0.74855364026157889</v>
      </c>
      <c r="R87" s="297">
        <v>0.51971293537262053</v>
      </c>
      <c r="S87" s="297">
        <v>0.20760282930055399</v>
      </c>
      <c r="T87" s="297">
        <v>1.009715699677314</v>
      </c>
      <c r="U87" s="297">
        <v>1.4317314514074539</v>
      </c>
      <c r="V87" s="297">
        <v>0.77320787032350025</v>
      </c>
      <c r="W87" s="297">
        <v>1.2007345081072971</v>
      </c>
      <c r="DA87" s="122" t="s">
        <v>1531</v>
      </c>
    </row>
    <row r="88" spans="1:105" ht="12" customHeight="1" x14ac:dyDescent="0.25">
      <c r="A88" s="60" t="s">
        <v>1532</v>
      </c>
      <c r="B88" s="264">
        <v>1.5417852099540059</v>
      </c>
      <c r="C88" s="264">
        <v>1.8456990508359099</v>
      </c>
      <c r="D88" s="264">
        <v>2.3378673661109519</v>
      </c>
      <c r="E88" s="264">
        <v>2.248539267600028</v>
      </c>
      <c r="F88" s="264">
        <v>1.73246128745335</v>
      </c>
      <c r="G88" s="264">
        <v>2.2292565190137021</v>
      </c>
      <c r="H88" s="264">
        <v>2.8177574124671851</v>
      </c>
      <c r="I88" s="264">
        <v>2.84452961138168</v>
      </c>
      <c r="J88" s="264">
        <v>2.0550017974032668</v>
      </c>
      <c r="K88" s="264">
        <v>1.6836766243026751</v>
      </c>
      <c r="L88" s="264">
        <v>1.512235442328286</v>
      </c>
      <c r="M88" s="264">
        <v>1.5729610672291769</v>
      </c>
      <c r="N88" s="264">
        <v>1.7864462245970449</v>
      </c>
      <c r="O88" s="264">
        <v>2.0926478866532681</v>
      </c>
      <c r="P88" s="264">
        <v>2.1464198350368</v>
      </c>
      <c r="Q88" s="264">
        <v>1.1072813274837789</v>
      </c>
      <c r="R88" s="264">
        <v>0.73081351408104234</v>
      </c>
      <c r="S88" s="264">
        <v>0.54983239690611774</v>
      </c>
      <c r="T88" s="264">
        <v>0.95589913674354376</v>
      </c>
      <c r="U88" s="264">
        <v>1.11192028930135</v>
      </c>
      <c r="V88" s="264">
        <v>0.6774174183421463</v>
      </c>
      <c r="W88" s="264">
        <v>0.98032104473725601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5.3133410172965956</v>
      </c>
      <c r="C89" s="263">
        <f t="shared" si="3"/>
        <v>6.4821846116621806</v>
      </c>
      <c r="D89" s="263">
        <f t="shared" si="3"/>
        <v>6.4684729700306924</v>
      </c>
      <c r="E89" s="263">
        <f t="shared" si="3"/>
        <v>6.1883620965275048</v>
      </c>
      <c r="F89" s="263">
        <f t="shared" si="3"/>
        <v>5.2876005382753224</v>
      </c>
      <c r="G89" s="263">
        <f t="shared" si="3"/>
        <v>7.0263212338398437</v>
      </c>
      <c r="H89" s="263">
        <f t="shared" si="3"/>
        <v>8.9635264276039344</v>
      </c>
      <c r="I89" s="263">
        <f t="shared" si="3"/>
        <v>8.8169009743542386</v>
      </c>
      <c r="J89" s="263">
        <f t="shared" si="3"/>
        <v>5.833685471377918</v>
      </c>
      <c r="K89" s="263">
        <f t="shared" si="3"/>
        <v>5.0280162584748993</v>
      </c>
      <c r="L89" s="263">
        <f t="shared" si="3"/>
        <v>4.0501763622671341</v>
      </c>
      <c r="M89" s="263">
        <f t="shared" si="3"/>
        <v>4.540653382691044</v>
      </c>
      <c r="N89" s="263">
        <f t="shared" si="3"/>
        <v>5.3268153080252301</v>
      </c>
      <c r="O89" s="263">
        <f t="shared" si="3"/>
        <v>6.1552486804277029</v>
      </c>
      <c r="P89" s="263">
        <f t="shared" si="3"/>
        <v>5.8429599544282311</v>
      </c>
      <c r="Q89" s="263">
        <f t="shared" si="3"/>
        <v>2.6189323195602112</v>
      </c>
      <c r="R89" s="263">
        <f t="shared" si="3"/>
        <v>1.6174998438220212</v>
      </c>
      <c r="S89" s="263">
        <f t="shared" si="3"/>
        <v>1.1759770414504449</v>
      </c>
      <c r="T89" s="263">
        <f t="shared" si="3"/>
        <v>2.0794140409467703</v>
      </c>
      <c r="U89" s="263">
        <f t="shared" si="3"/>
        <v>2.66429505176689</v>
      </c>
      <c r="V89" s="263">
        <f t="shared" si="3"/>
        <v>1.4674194468409536</v>
      </c>
      <c r="W89" s="263">
        <f t="shared" si="3"/>
        <v>2.2306604837506541</v>
      </c>
      <c r="DA89" s="70"/>
    </row>
    <row r="90" spans="1:105" ht="12" customHeight="1" x14ac:dyDescent="0.25">
      <c r="A90" s="60" t="s">
        <v>1535</v>
      </c>
      <c r="B90" s="264">
        <v>3.6829211793544201</v>
      </c>
      <c r="C90" s="264">
        <v>4.5303794393686392</v>
      </c>
      <c r="D90" s="264">
        <v>3.9962055571796968</v>
      </c>
      <c r="E90" s="264">
        <v>3.8105581037155498</v>
      </c>
      <c r="F90" s="264">
        <v>3.4555429771478239</v>
      </c>
      <c r="G90" s="264">
        <v>4.6689085222661717</v>
      </c>
      <c r="H90" s="264">
        <v>5.9837809000591742</v>
      </c>
      <c r="I90" s="264">
        <v>5.8088441593916738</v>
      </c>
      <c r="J90" s="264">
        <v>3.6605450910826201</v>
      </c>
      <c r="K90" s="264">
        <v>3.2475479083961698</v>
      </c>
      <c r="L90" s="264">
        <v>2.4510050581884988</v>
      </c>
      <c r="M90" s="264">
        <v>2.8772654400880331</v>
      </c>
      <c r="N90" s="264">
        <v>3.4376693068861912</v>
      </c>
      <c r="O90" s="264">
        <v>3.9422980007872881</v>
      </c>
      <c r="P90" s="264">
        <v>3.5731460679005691</v>
      </c>
      <c r="Q90" s="264">
        <v>1.4479952585111191</v>
      </c>
      <c r="R90" s="264">
        <v>0.84467309499783805</v>
      </c>
      <c r="S90" s="264">
        <v>0.59453570859074434</v>
      </c>
      <c r="T90" s="264">
        <v>1.068561877132741</v>
      </c>
      <c r="U90" s="264">
        <v>1.48845234281951</v>
      </c>
      <c r="V90" s="264">
        <v>0.75105844512557396</v>
      </c>
      <c r="W90" s="264">
        <v>1.193982437695521</v>
      </c>
      <c r="DA90" s="72" t="s">
        <v>1536</v>
      </c>
    </row>
    <row r="91" spans="1:105" ht="12" customHeight="1" x14ac:dyDescent="0.25">
      <c r="A91" s="59" t="s">
        <v>30</v>
      </c>
      <c r="B91" s="232">
        <v>0.1286024156520475</v>
      </c>
      <c r="C91" s="232">
        <v>0.17113843183245231</v>
      </c>
      <c r="D91" s="232">
        <v>1.4387381493216089</v>
      </c>
      <c r="E91" s="232">
        <v>2.4201225620719811</v>
      </c>
      <c r="F91" s="232">
        <v>2.0223172703391121</v>
      </c>
      <c r="G91" s="232">
        <v>2.494780099381702</v>
      </c>
      <c r="H91" s="232">
        <v>3.9446492395387409</v>
      </c>
      <c r="I91" s="232">
        <v>4.2545030749902386</v>
      </c>
      <c r="J91" s="232">
        <v>2.6424246704606889</v>
      </c>
      <c r="K91" s="232">
        <v>2.337486071637807</v>
      </c>
      <c r="L91" s="232">
        <v>1.9073897221539919</v>
      </c>
      <c r="M91" s="232">
        <v>2.3173160799818349</v>
      </c>
      <c r="N91" s="232">
        <v>2.7434455555979622</v>
      </c>
      <c r="O91" s="232">
        <v>3.2823632789851311</v>
      </c>
      <c r="P91" s="232">
        <v>2.8765079629424259</v>
      </c>
      <c r="Q91" s="232">
        <v>1.130814179290754</v>
      </c>
      <c r="R91" s="232">
        <v>0.64173970410564674</v>
      </c>
      <c r="S91" s="232">
        <v>0.44598470796768752</v>
      </c>
      <c r="T91" s="232">
        <v>0.82678707384561345</v>
      </c>
      <c r="U91" s="232">
        <v>1.193233568281469</v>
      </c>
      <c r="V91" s="232">
        <v>0.58305225047658182</v>
      </c>
      <c r="W91" s="232">
        <v>0.95052435184063688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5.9690751813989073E-4</v>
      </c>
      <c r="T92" s="297">
        <v>9.7906248827960246E-4</v>
      </c>
      <c r="U92" s="297">
        <v>2.5203594998928071E-3</v>
      </c>
      <c r="V92" s="297">
        <v>7.4309446919902655E-4</v>
      </c>
      <c r="W92" s="297">
        <v>2.0369682957151751E-3</v>
      </c>
      <c r="DA92" s="122" t="s">
        <v>1538</v>
      </c>
    </row>
    <row r="93" spans="1:105" ht="12" customHeight="1" x14ac:dyDescent="0.25">
      <c r="A93" s="59" t="s">
        <v>160</v>
      </c>
      <c r="B93" s="297">
        <v>2.7946806419840119E-2</v>
      </c>
      <c r="C93" s="297">
        <v>3.407482655459991E-2</v>
      </c>
      <c r="D93" s="297">
        <v>3.2178803799566572E-2</v>
      </c>
      <c r="E93" s="297">
        <v>3.2086797700545198E-2</v>
      </c>
      <c r="F93" s="297">
        <v>5.3485240169377578E-2</v>
      </c>
      <c r="G93" s="297">
        <v>0.1253933783477863</v>
      </c>
      <c r="H93" s="297">
        <v>0.10080686115689159</v>
      </c>
      <c r="I93" s="297">
        <v>0.1054816677154055</v>
      </c>
      <c r="J93" s="297">
        <v>7.5298788715225579E-2</v>
      </c>
      <c r="K93" s="297">
        <v>0.1195334850350028</v>
      </c>
      <c r="L93" s="297">
        <v>4.7269868087687551E-2</v>
      </c>
      <c r="M93" s="297">
        <v>2.3024271539814348E-2</v>
      </c>
      <c r="N93" s="297">
        <v>4.7613163400712678E-2</v>
      </c>
      <c r="O93" s="297">
        <v>4.9589707912206148E-2</v>
      </c>
      <c r="P93" s="297">
        <v>5.0931085470035983E-2</v>
      </c>
      <c r="Q93" s="297">
        <v>2.449991140033007E-2</v>
      </c>
      <c r="R93" s="297">
        <v>7.64521312440477E-3</v>
      </c>
      <c r="S93" s="297">
        <v>8.8447407386918492E-3</v>
      </c>
      <c r="T93" s="297">
        <v>2.5399001111855699E-2</v>
      </c>
      <c r="U93" s="297">
        <v>2.9089741001922759E-2</v>
      </c>
      <c r="V93" s="297">
        <v>1.86014723389809E-2</v>
      </c>
      <c r="W93" s="297">
        <v>3.1130586603834921E-2</v>
      </c>
      <c r="DA93" s="122" t="s">
        <v>1539</v>
      </c>
    </row>
    <row r="94" spans="1:105" ht="12" customHeight="1" x14ac:dyDescent="0.25">
      <c r="A94" s="59" t="s">
        <v>70</v>
      </c>
      <c r="B94" s="297">
        <v>2.3663313727006812</v>
      </c>
      <c r="C94" s="297">
        <v>2.8541246912475331</v>
      </c>
      <c r="D94" s="297">
        <v>1.5626053800624</v>
      </c>
      <c r="E94" s="297">
        <v>0.39706792416736952</v>
      </c>
      <c r="F94" s="297">
        <v>0.6382338972023045</v>
      </c>
      <c r="G94" s="297">
        <v>0.86623905555228908</v>
      </c>
      <c r="H94" s="297">
        <v>0.61002120810267579</v>
      </c>
      <c r="I94" s="297">
        <v>0</v>
      </c>
      <c r="J94" s="297">
        <v>4.7531369892258431E-2</v>
      </c>
      <c r="K94" s="297">
        <v>3.7865707738332352E-2</v>
      </c>
      <c r="L94" s="297">
        <v>0</v>
      </c>
      <c r="M94" s="297">
        <v>0</v>
      </c>
      <c r="N94" s="297">
        <v>8.9949669242022662E-2</v>
      </c>
      <c r="O94" s="297">
        <v>7.0470435524450092E-2</v>
      </c>
      <c r="P94" s="297">
        <v>7.1540340052207982E-2</v>
      </c>
      <c r="Q94" s="297">
        <v>2.2843623628839429E-2</v>
      </c>
      <c r="R94" s="297">
        <v>7.1437593694498279E-3</v>
      </c>
      <c r="S94" s="297">
        <v>1.1885123201202059E-2</v>
      </c>
      <c r="T94" s="297">
        <v>3.397061820073208E-3</v>
      </c>
      <c r="U94" s="297">
        <v>6.5616597837492496E-3</v>
      </c>
      <c r="V94" s="297">
        <v>3.8767098251609611E-3</v>
      </c>
      <c r="W94" s="297">
        <v>5.3070070220126494E-3</v>
      </c>
      <c r="DA94" s="122" t="s">
        <v>1540</v>
      </c>
    </row>
    <row r="95" spans="1:105" ht="12" customHeight="1" x14ac:dyDescent="0.25">
      <c r="A95" s="59" t="s">
        <v>162</v>
      </c>
      <c r="B95" s="297">
        <v>1.160040584581852</v>
      </c>
      <c r="C95" s="297">
        <v>1.471041489734054</v>
      </c>
      <c r="D95" s="297">
        <v>0.96268322399612172</v>
      </c>
      <c r="E95" s="297">
        <v>0.96128081977565394</v>
      </c>
      <c r="F95" s="297">
        <v>0.74150656943703086</v>
      </c>
      <c r="G95" s="297">
        <v>1.182495988984394</v>
      </c>
      <c r="H95" s="297">
        <v>1.3283035912608649</v>
      </c>
      <c r="I95" s="297">
        <v>1.448859416686028</v>
      </c>
      <c r="J95" s="297">
        <v>0.89529026201444628</v>
      </c>
      <c r="K95" s="297">
        <v>0.75266264398502825</v>
      </c>
      <c r="L95" s="297">
        <v>0.49634546794681939</v>
      </c>
      <c r="M95" s="297">
        <v>0.53692508856638321</v>
      </c>
      <c r="N95" s="297">
        <v>0.55666091864549339</v>
      </c>
      <c r="O95" s="297">
        <v>0.53987457836550068</v>
      </c>
      <c r="P95" s="297">
        <v>0.57416667943589961</v>
      </c>
      <c r="Q95" s="297">
        <v>0.26983754419119549</v>
      </c>
      <c r="R95" s="297">
        <v>0.1881444183983367</v>
      </c>
      <c r="S95" s="297">
        <v>0.12722422916502299</v>
      </c>
      <c r="T95" s="297">
        <v>0.21199967786691939</v>
      </c>
      <c r="U95" s="297">
        <v>0.25704701425247589</v>
      </c>
      <c r="V95" s="297">
        <v>0.1447849180156511</v>
      </c>
      <c r="W95" s="297">
        <v>0.204983523933321</v>
      </c>
      <c r="DA95" s="122" t="s">
        <v>1541</v>
      </c>
    </row>
    <row r="96" spans="1:105" ht="12" customHeight="1" x14ac:dyDescent="0.25">
      <c r="A96" s="61" t="s">
        <v>1542</v>
      </c>
      <c r="B96" s="265">
        <v>1.6304198379421759</v>
      </c>
      <c r="C96" s="265">
        <v>1.951805172293541</v>
      </c>
      <c r="D96" s="265">
        <v>2.472267412850996</v>
      </c>
      <c r="E96" s="265">
        <v>2.377803992811955</v>
      </c>
      <c r="F96" s="265">
        <v>1.8320575611274981</v>
      </c>
      <c r="G96" s="265">
        <v>2.357412711573672</v>
      </c>
      <c r="H96" s="265">
        <v>2.9797455275447602</v>
      </c>
      <c r="I96" s="265">
        <v>3.0080568149625648</v>
      </c>
      <c r="J96" s="265">
        <v>2.173140380295298</v>
      </c>
      <c r="K96" s="265">
        <v>1.7804683500787291</v>
      </c>
      <c r="L96" s="265">
        <v>1.5991713040786351</v>
      </c>
      <c r="M96" s="265">
        <v>1.6633879426030109</v>
      </c>
      <c r="N96" s="265">
        <v>1.8891460011390391</v>
      </c>
      <c r="O96" s="265">
        <v>2.2129506796404148</v>
      </c>
      <c r="P96" s="265">
        <v>2.269813886527662</v>
      </c>
      <c r="Q96" s="265">
        <v>1.1709370610490919</v>
      </c>
      <c r="R96" s="265">
        <v>0.77282674882418301</v>
      </c>
      <c r="S96" s="265">
        <v>0.58144133285970045</v>
      </c>
      <c r="T96" s="265">
        <v>1.0108521638140291</v>
      </c>
      <c r="U96" s="265">
        <v>1.17584270894738</v>
      </c>
      <c r="V96" s="265">
        <v>0.71636100171537953</v>
      </c>
      <c r="W96" s="265">
        <v>1.036678046055133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22.897429211167712</v>
      </c>
      <c r="C99" s="225">
        <v>21.649724985507198</v>
      </c>
      <c r="D99" s="225">
        <v>15.4443392405718</v>
      </c>
      <c r="E99" s="225">
        <v>17.604386363338911</v>
      </c>
      <c r="F99" s="225">
        <v>18.325002051355948</v>
      </c>
      <c r="G99" s="225">
        <v>16.23227586143517</v>
      </c>
      <c r="H99" s="225">
        <v>16.689048915204431</v>
      </c>
      <c r="I99" s="225">
        <v>14.85046087267736</v>
      </c>
      <c r="J99" s="225">
        <v>15.49087728932998</v>
      </c>
      <c r="K99" s="225">
        <v>9.00848634131256</v>
      </c>
      <c r="L99" s="225">
        <v>8.8731339164149077</v>
      </c>
      <c r="M99" s="225">
        <v>11.56912729699229</v>
      </c>
      <c r="N99" s="225">
        <v>14.451202972497409</v>
      </c>
      <c r="O99" s="225">
        <v>15.05247901668851</v>
      </c>
      <c r="P99" s="225">
        <v>18.070217911364491</v>
      </c>
      <c r="Q99" s="225">
        <v>16.3503462630763</v>
      </c>
      <c r="R99" s="225">
        <v>17.252806935478279</v>
      </c>
      <c r="S99" s="225">
        <v>14.74895277582077</v>
      </c>
      <c r="T99" s="225">
        <v>17.521116556341081</v>
      </c>
      <c r="U99" s="225">
        <v>17.749574187467999</v>
      </c>
      <c r="V99" s="225">
        <v>15.770695833417239</v>
      </c>
      <c r="W99" s="225">
        <v>16.328727290944968</v>
      </c>
      <c r="DA99" s="89" t="s">
        <v>1544</v>
      </c>
    </row>
    <row r="100" spans="1:105" ht="12" customHeight="1" x14ac:dyDescent="0.25">
      <c r="A100" s="55" t="s">
        <v>92</v>
      </c>
      <c r="B100" s="261">
        <v>0.19440162959385759</v>
      </c>
      <c r="C100" s="261">
        <v>0.18380848691005239</v>
      </c>
      <c r="D100" s="261">
        <v>0.1311240964512452</v>
      </c>
      <c r="E100" s="261">
        <v>0.14946312817368329</v>
      </c>
      <c r="F100" s="261">
        <v>0.1555812326460129</v>
      </c>
      <c r="G100" s="261">
        <v>0.13781376286294489</v>
      </c>
      <c r="H100" s="261">
        <v>0.14169181507495399</v>
      </c>
      <c r="I100" s="261">
        <v>0.12608200541822759</v>
      </c>
      <c r="J100" s="261">
        <v>0.1315192094759576</v>
      </c>
      <c r="K100" s="261">
        <v>7.6483015135691917E-2</v>
      </c>
      <c r="L100" s="261">
        <v>7.5333858532925388E-2</v>
      </c>
      <c r="M100" s="261">
        <v>9.8223131460471222E-2</v>
      </c>
      <c r="N100" s="261">
        <v>0.12269226302808441</v>
      </c>
      <c r="O100" s="261">
        <v>0.1277971611258833</v>
      </c>
      <c r="P100" s="261">
        <v>0.15341808797336581</v>
      </c>
      <c r="Q100" s="261">
        <v>0.13881619323362521</v>
      </c>
      <c r="R100" s="261">
        <v>0.14647818112494779</v>
      </c>
      <c r="S100" s="261">
        <v>0.1252201907885426</v>
      </c>
      <c r="T100" s="261">
        <v>0.1487561585803249</v>
      </c>
      <c r="U100" s="261">
        <v>0.15069578836921241</v>
      </c>
      <c r="V100" s="261">
        <v>0.1338948989223406</v>
      </c>
      <c r="W100" s="261">
        <v>0.13863264584196239</v>
      </c>
      <c r="DA100" s="67" t="s">
        <v>1545</v>
      </c>
    </row>
    <row r="101" spans="1:105" ht="12" customHeight="1" x14ac:dyDescent="0.25">
      <c r="A101" s="202" t="s">
        <v>93</v>
      </c>
      <c r="B101" s="226">
        <v>0.21796105033793409</v>
      </c>
      <c r="C101" s="226">
        <v>0.20608413083594479</v>
      </c>
      <c r="D101" s="226">
        <v>0.14701494965260831</v>
      </c>
      <c r="E101" s="226">
        <v>0.16757647799346739</v>
      </c>
      <c r="F101" s="226">
        <v>0.17443603199850391</v>
      </c>
      <c r="G101" s="226">
        <v>0.15451533285696059</v>
      </c>
      <c r="H101" s="226">
        <v>0.15886336396740319</v>
      </c>
      <c r="I101" s="226">
        <v>0.14136181053154251</v>
      </c>
      <c r="J101" s="226">
        <v>0.14745794619563329</v>
      </c>
      <c r="K101" s="226">
        <v>8.5751947382411473E-2</v>
      </c>
      <c r="L101" s="226">
        <v>8.4463525157427818E-2</v>
      </c>
      <c r="M101" s="226">
        <v>0.11012673579605491</v>
      </c>
      <c r="N101" s="226">
        <v>0.13756126722707421</v>
      </c>
      <c r="O101" s="226">
        <v>0.14328482496467629</v>
      </c>
      <c r="P101" s="226">
        <v>0.1720107370775299</v>
      </c>
      <c r="Q101" s="226">
        <v>0.15563924718288749</v>
      </c>
      <c r="R101" s="226">
        <v>0.1642297869430645</v>
      </c>
      <c r="S101" s="226">
        <v>0.1403955530867094</v>
      </c>
      <c r="T101" s="226">
        <v>0.1667838311651085</v>
      </c>
      <c r="U101" s="226">
        <v>0.1689585235631913</v>
      </c>
      <c r="V101" s="226">
        <v>0.15012154406820361</v>
      </c>
      <c r="W101" s="226">
        <v>0.15543345578928061</v>
      </c>
      <c r="DA101" s="174" t="s">
        <v>1546</v>
      </c>
    </row>
    <row r="102" spans="1:105" ht="12" customHeight="1" x14ac:dyDescent="0.25">
      <c r="A102" s="202" t="s">
        <v>94</v>
      </c>
      <c r="B102" s="226">
        <v>0.28010860385813913</v>
      </c>
      <c r="C102" s="226">
        <v>0.25905804089670043</v>
      </c>
      <c r="D102" s="226">
        <v>0.24551083678088911</v>
      </c>
      <c r="E102" s="226">
        <v>0.28166441882148019</v>
      </c>
      <c r="F102" s="226">
        <v>0.25881176418724833</v>
      </c>
      <c r="G102" s="226">
        <v>0.22061788758194081</v>
      </c>
      <c r="H102" s="226">
        <v>0.224374054907308</v>
      </c>
      <c r="I102" s="226">
        <v>0.20589991470277211</v>
      </c>
      <c r="J102" s="226">
        <v>0.2386870717284946</v>
      </c>
      <c r="K102" s="226">
        <v>0.13058857308646049</v>
      </c>
      <c r="L102" s="226">
        <v>0.14676998026474131</v>
      </c>
      <c r="M102" s="226">
        <v>0.174699865157083</v>
      </c>
      <c r="N102" s="226">
        <v>0.20988407863836239</v>
      </c>
      <c r="O102" s="226">
        <v>0.2222403310042447</v>
      </c>
      <c r="P102" s="226">
        <v>0.29301613404275551</v>
      </c>
      <c r="Q102" s="226">
        <v>0.31563433292196302</v>
      </c>
      <c r="R102" s="226">
        <v>0.36242536296511901</v>
      </c>
      <c r="S102" s="226">
        <v>0.32382343243504252</v>
      </c>
      <c r="T102" s="226">
        <v>0.37609748975443957</v>
      </c>
      <c r="U102" s="226">
        <v>0.33685357377814218</v>
      </c>
      <c r="V102" s="226">
        <v>0.34031308762890428</v>
      </c>
      <c r="W102" s="226">
        <v>0.33054970041823961</v>
      </c>
      <c r="DA102" s="174" t="s">
        <v>1547</v>
      </c>
    </row>
    <row r="103" spans="1:105" ht="12" customHeight="1" x14ac:dyDescent="0.25">
      <c r="A103" s="202" t="s">
        <v>95</v>
      </c>
      <c r="B103" s="226">
        <v>0.17448273674963871</v>
      </c>
      <c r="C103" s="226">
        <v>0.164974994812952</v>
      </c>
      <c r="D103" s="226">
        <v>0.1176887830129575</v>
      </c>
      <c r="E103" s="226">
        <v>0.1341487502002415</v>
      </c>
      <c r="F103" s="226">
        <v>0.13963997789356131</v>
      </c>
      <c r="G103" s="226">
        <v>0.1236930089337694</v>
      </c>
      <c r="H103" s="226">
        <v>0.12717370590438121</v>
      </c>
      <c r="I103" s="226">
        <v>0.113163317644073</v>
      </c>
      <c r="J103" s="226">
        <v>0.1180434117371163</v>
      </c>
      <c r="K103" s="226">
        <v>6.8646367952880663E-2</v>
      </c>
      <c r="L103" s="226">
        <v>6.7614956902348214E-2</v>
      </c>
      <c r="M103" s="226">
        <v>8.8158935833756294E-2</v>
      </c>
      <c r="N103" s="226">
        <v>0.11012089701033601</v>
      </c>
      <c r="O103" s="226">
        <v>0.1147027340699988</v>
      </c>
      <c r="P103" s="226">
        <v>0.13769847460854559</v>
      </c>
      <c r="Q103" s="226">
        <v>0.12459272770075019</v>
      </c>
      <c r="R103" s="226">
        <v>0.1314696485321937</v>
      </c>
      <c r="S103" s="226">
        <v>0.1123898067662452</v>
      </c>
      <c r="T103" s="226">
        <v>0.13351421853656331</v>
      </c>
      <c r="U103" s="226">
        <v>0.13525510884984551</v>
      </c>
      <c r="V103" s="226">
        <v>0.1201756819096356</v>
      </c>
      <c r="W103" s="226">
        <v>0.1244279870486914</v>
      </c>
      <c r="DA103" s="174" t="s">
        <v>1548</v>
      </c>
    </row>
    <row r="104" spans="1:105" ht="12" customHeight="1" x14ac:dyDescent="0.25">
      <c r="A104" s="56" t="s">
        <v>96</v>
      </c>
      <c r="B104" s="262">
        <v>0.18422808519982639</v>
      </c>
      <c r="C104" s="262">
        <v>0.17466019567154589</v>
      </c>
      <c r="D104" s="262">
        <v>0.122241595116171</v>
      </c>
      <c r="E104" s="262">
        <v>0.1394652910000018</v>
      </c>
      <c r="F104" s="262">
        <v>0.1432718146210388</v>
      </c>
      <c r="G104" s="262">
        <v>0.12839791958388239</v>
      </c>
      <c r="H104" s="262">
        <v>0.13079752028935049</v>
      </c>
      <c r="I104" s="262">
        <v>0.1167979564258827</v>
      </c>
      <c r="J104" s="262">
        <v>0.12253439670813659</v>
      </c>
      <c r="K104" s="262">
        <v>7.0555321228410767E-2</v>
      </c>
      <c r="L104" s="262">
        <v>7.0663055225912638E-2</v>
      </c>
      <c r="M104" s="262">
        <v>9.0614420246818039E-2</v>
      </c>
      <c r="N104" s="262">
        <v>0.1122188306819888</v>
      </c>
      <c r="O104" s="262">
        <v>0.1163380581425713</v>
      </c>
      <c r="P104" s="262">
        <v>0.14293915651613859</v>
      </c>
      <c r="Q104" s="262">
        <v>0.13681422860795359</v>
      </c>
      <c r="R104" s="262">
        <v>0.1491267531661134</v>
      </c>
      <c r="S104" s="262">
        <v>0.1301138241862497</v>
      </c>
      <c r="T104" s="262">
        <v>0.16414786204091231</v>
      </c>
      <c r="U104" s="262">
        <v>0.15933660695767221</v>
      </c>
      <c r="V104" s="262">
        <v>0.15073180460451549</v>
      </c>
      <c r="W104" s="262">
        <v>0.1639203707112605</v>
      </c>
      <c r="DA104" s="68" t="s">
        <v>1549</v>
      </c>
    </row>
    <row r="105" spans="1:105" ht="12" customHeight="1" x14ac:dyDescent="0.25">
      <c r="A105" s="37" t="s">
        <v>160</v>
      </c>
      <c r="B105" s="228">
        <v>3.713564084418228E-3</v>
      </c>
      <c r="C105" s="228">
        <v>3.4243582755271742E-3</v>
      </c>
      <c r="D105" s="228">
        <v>2.533694171638106E-3</v>
      </c>
      <c r="E105" s="228">
        <v>2.8528621219460239E-3</v>
      </c>
      <c r="F105" s="228">
        <v>6.9330767466374062E-3</v>
      </c>
      <c r="G105" s="228">
        <v>9.6604562851697728E-3</v>
      </c>
      <c r="H105" s="228">
        <v>7.0408055571375876E-3</v>
      </c>
      <c r="I105" s="228">
        <v>5.9876431987230458E-3</v>
      </c>
      <c r="J105" s="228">
        <v>6.587609773709523E-3</v>
      </c>
      <c r="K105" s="228">
        <v>6.7906577128155534E-3</v>
      </c>
      <c r="L105" s="228">
        <v>3.6928208097338441E-3</v>
      </c>
      <c r="M105" s="228">
        <v>2.4280176622215291E-3</v>
      </c>
      <c r="N105" s="228">
        <v>5.837069284455031E-3</v>
      </c>
      <c r="O105" s="228">
        <v>5.9598795873934737E-3</v>
      </c>
      <c r="P105" s="228">
        <v>6.3807446184433354E-3</v>
      </c>
      <c r="Q105" s="228">
        <v>4.9834128357041582E-3</v>
      </c>
      <c r="R105" s="228">
        <v>2.2426504958539691E-3</v>
      </c>
      <c r="S105" s="228">
        <v>2.9820517597024831E-3</v>
      </c>
      <c r="T105" s="228">
        <v>5.3654346426646833E-3</v>
      </c>
      <c r="U105" s="228">
        <v>6.0477364678474671E-3</v>
      </c>
      <c r="V105" s="228">
        <v>4.9777681770090806E-3</v>
      </c>
      <c r="W105" s="228">
        <v>5.9868218296291551E-3</v>
      </c>
      <c r="DA105" s="69" t="s">
        <v>1550</v>
      </c>
    </row>
    <row r="106" spans="1:105" ht="12" customHeight="1" x14ac:dyDescent="0.25">
      <c r="A106" s="37" t="s">
        <v>162</v>
      </c>
      <c r="B106" s="228">
        <v>0.15414587937720201</v>
      </c>
      <c r="C106" s="228">
        <v>0.14783268495711871</v>
      </c>
      <c r="D106" s="228">
        <v>7.5799737273192544E-2</v>
      </c>
      <c r="E106" s="228">
        <v>8.5468224809625917E-2</v>
      </c>
      <c r="F106" s="228">
        <v>9.6118516767662143E-2</v>
      </c>
      <c r="G106" s="228">
        <v>9.1100909469786273E-2</v>
      </c>
      <c r="H106" s="228">
        <v>9.2774709970978531E-2</v>
      </c>
      <c r="I106" s="228">
        <v>8.224417967709971E-2</v>
      </c>
      <c r="J106" s="228">
        <v>7.8325600995501454E-2</v>
      </c>
      <c r="K106" s="228">
        <v>4.2758515632907473E-2</v>
      </c>
      <c r="L106" s="228">
        <v>3.877554448535725E-2</v>
      </c>
      <c r="M106" s="228">
        <v>5.662127447006076E-2</v>
      </c>
      <c r="N106" s="228">
        <v>6.8243068051082184E-2</v>
      </c>
      <c r="O106" s="228">
        <v>6.4884178891507854E-2</v>
      </c>
      <c r="P106" s="228">
        <v>7.1932708994696171E-2</v>
      </c>
      <c r="Q106" s="228">
        <v>5.4886397722204668E-2</v>
      </c>
      <c r="R106" s="228">
        <v>5.5190374205040547E-2</v>
      </c>
      <c r="S106" s="228">
        <v>4.2894330955195528E-2</v>
      </c>
      <c r="T106" s="228">
        <v>4.4784061028682577E-2</v>
      </c>
      <c r="U106" s="228">
        <v>5.3439891470441557E-2</v>
      </c>
      <c r="V106" s="228">
        <v>3.8744554424268843E-2</v>
      </c>
      <c r="W106" s="228">
        <v>3.942103152168485E-2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1.9712373768830591E-2</v>
      </c>
      <c r="U108" s="228">
        <v>2.2367332542877011E-2</v>
      </c>
      <c r="V108" s="228">
        <v>2.247697432655256E-2</v>
      </c>
      <c r="W108" s="228">
        <v>4.5090459521804072E-2</v>
      </c>
      <c r="DA108" s="69" t="s">
        <v>1553</v>
      </c>
    </row>
    <row r="109" spans="1:105" ht="12" customHeight="1" x14ac:dyDescent="0.25">
      <c r="A109" s="37" t="s">
        <v>38</v>
      </c>
      <c r="B109" s="228">
        <v>2.6368641738206161E-2</v>
      </c>
      <c r="C109" s="228">
        <v>2.3403152438899968E-2</v>
      </c>
      <c r="D109" s="228">
        <v>4.3908163671340372E-2</v>
      </c>
      <c r="E109" s="228">
        <v>5.1144204068429823E-2</v>
      </c>
      <c r="F109" s="228">
        <v>4.0220221106739298E-2</v>
      </c>
      <c r="G109" s="228">
        <v>2.7636553828926321E-2</v>
      </c>
      <c r="H109" s="228">
        <v>3.0982004761234441E-2</v>
      </c>
      <c r="I109" s="228">
        <v>2.856613355005996E-2</v>
      </c>
      <c r="J109" s="228">
        <v>3.7621185938925598E-2</v>
      </c>
      <c r="K109" s="228">
        <v>2.1006147882687742E-2</v>
      </c>
      <c r="L109" s="228">
        <v>2.819468993082154E-2</v>
      </c>
      <c r="M109" s="228">
        <v>3.156512811453574E-2</v>
      </c>
      <c r="N109" s="228">
        <v>3.8138693346451549E-2</v>
      </c>
      <c r="O109" s="228">
        <v>4.5493999663670001E-2</v>
      </c>
      <c r="P109" s="228">
        <v>6.4625702902999071E-2</v>
      </c>
      <c r="Q109" s="228">
        <v>7.6944418050044774E-2</v>
      </c>
      <c r="R109" s="228">
        <v>9.1693728465218866E-2</v>
      </c>
      <c r="S109" s="228">
        <v>8.4237441471351704E-2</v>
      </c>
      <c r="T109" s="228">
        <v>9.4285992600734406E-2</v>
      </c>
      <c r="U109" s="228">
        <v>7.7481646476506211E-2</v>
      </c>
      <c r="V109" s="228">
        <v>8.4532507676684979E-2</v>
      </c>
      <c r="W109" s="228">
        <v>7.3422057838142415E-2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17.944487782579976</v>
      </c>
      <c r="C110" s="263">
        <f t="shared" si="4"/>
        <v>17.017360609629478</v>
      </c>
      <c r="D110" s="263">
        <f t="shared" si="4"/>
        <v>11.605665122705229</v>
      </c>
      <c r="E110" s="263">
        <f t="shared" si="4"/>
        <v>13.212672451388757</v>
      </c>
      <c r="F110" s="263">
        <f t="shared" si="4"/>
        <v>14.058989007077443</v>
      </c>
      <c r="G110" s="263">
        <f t="shared" si="4"/>
        <v>12.528369533108746</v>
      </c>
      <c r="H110" s="263">
        <f t="shared" si="4"/>
        <v>12.90369472898197</v>
      </c>
      <c r="I110" s="263">
        <f t="shared" si="4"/>
        <v>11.426589523775862</v>
      </c>
      <c r="J110" s="263">
        <f t="shared" si="4"/>
        <v>11.707518455778821</v>
      </c>
      <c r="K110" s="263">
        <f t="shared" si="4"/>
        <v>6.8815580130734215</v>
      </c>
      <c r="L110" s="263">
        <f t="shared" si="4"/>
        <v>6.6168146702102213</v>
      </c>
      <c r="M110" s="263">
        <f t="shared" si="4"/>
        <v>8.7758590682687014</v>
      </c>
      <c r="N110" s="263">
        <f t="shared" si="4"/>
        <v>11.036617851974837</v>
      </c>
      <c r="O110" s="263">
        <f t="shared" si="4"/>
        <v>11.464321134695334</v>
      </c>
      <c r="P110" s="263">
        <f t="shared" si="4"/>
        <v>13.528056328455477</v>
      </c>
      <c r="Q110" s="263">
        <f t="shared" si="4"/>
        <v>11.787442715562076</v>
      </c>
      <c r="R110" s="263">
        <f t="shared" si="4"/>
        <v>12.174224148495901</v>
      </c>
      <c r="S110" s="263">
        <f t="shared" si="4"/>
        <v>10.281352166427528</v>
      </c>
      <c r="T110" s="263">
        <f t="shared" si="4"/>
        <v>12.280847488143898</v>
      </c>
      <c r="U110" s="263">
        <f t="shared" si="4"/>
        <v>12.837371677901665</v>
      </c>
      <c r="V110" s="263">
        <f t="shared" si="4"/>
        <v>11.035391704976153</v>
      </c>
      <c r="W110" s="263">
        <f t="shared" si="4"/>
        <v>11.6112344863561</v>
      </c>
      <c r="DA110" s="70"/>
    </row>
    <row r="111" spans="1:105" ht="12" customHeight="1" x14ac:dyDescent="0.25">
      <c r="A111" s="60" t="s">
        <v>1556</v>
      </c>
      <c r="B111" s="264">
        <v>16.536696708029929</v>
      </c>
      <c r="C111" s="264">
        <v>15.71536705162546</v>
      </c>
      <c r="D111" s="264">
        <v>10.37175813104248</v>
      </c>
      <c r="E111" s="264">
        <v>11.797062043948269</v>
      </c>
      <c r="F111" s="264">
        <v>12.75823320524607</v>
      </c>
      <c r="G111" s="264">
        <v>11.4195714142861</v>
      </c>
      <c r="H111" s="264">
        <v>11.776018579415769</v>
      </c>
      <c r="I111" s="264">
        <v>10.391762109777609</v>
      </c>
      <c r="J111" s="264">
        <v>10.507906860270531</v>
      </c>
      <c r="K111" s="264">
        <v>6.2252360540290921</v>
      </c>
      <c r="L111" s="264">
        <v>5.879166967202738</v>
      </c>
      <c r="M111" s="264">
        <v>7.8978392305853324</v>
      </c>
      <c r="N111" s="264">
        <v>9.9817665245700944</v>
      </c>
      <c r="O111" s="264">
        <v>10.347368816617751</v>
      </c>
      <c r="P111" s="264">
        <v>12.055393609342911</v>
      </c>
      <c r="Q111" s="264">
        <v>10.201103736363359</v>
      </c>
      <c r="R111" s="264">
        <v>10.352719260230289</v>
      </c>
      <c r="S111" s="264">
        <v>8.6538557895468955</v>
      </c>
      <c r="T111" s="264">
        <v>10.390628187685969</v>
      </c>
      <c r="U111" s="264">
        <v>11.144387427995071</v>
      </c>
      <c r="V111" s="264">
        <v>9.3250203678672978</v>
      </c>
      <c r="W111" s="264">
        <v>9.9499327214889846</v>
      </c>
      <c r="DA111" s="72" t="s">
        <v>1557</v>
      </c>
    </row>
    <row r="112" spans="1:105" ht="12" customHeight="1" x14ac:dyDescent="0.25">
      <c r="A112" s="59" t="s">
        <v>30</v>
      </c>
      <c r="B112" s="232">
        <v>0.57743813673761335</v>
      </c>
      <c r="C112" s="232">
        <v>0.593659605973619</v>
      </c>
      <c r="D112" s="232">
        <v>3.7341032349694001</v>
      </c>
      <c r="E112" s="232">
        <v>7.4924289937696296</v>
      </c>
      <c r="F112" s="232">
        <v>7.4666110422041756</v>
      </c>
      <c r="G112" s="232">
        <v>6.1019228309920122</v>
      </c>
      <c r="H112" s="232">
        <v>7.7630286786782481</v>
      </c>
      <c r="I112" s="232">
        <v>7.6111155055063406</v>
      </c>
      <c r="J112" s="232">
        <v>7.5853053661660992</v>
      </c>
      <c r="K112" s="232">
        <v>4.4807353053451457</v>
      </c>
      <c r="L112" s="232">
        <v>4.575209916685262</v>
      </c>
      <c r="M112" s="232">
        <v>6.3608277467743104</v>
      </c>
      <c r="N112" s="232">
        <v>7.9659881635481993</v>
      </c>
      <c r="O112" s="232">
        <v>8.6152349292212946</v>
      </c>
      <c r="P112" s="232">
        <v>9.7050148677675292</v>
      </c>
      <c r="Q112" s="232">
        <v>7.9665680406694523</v>
      </c>
      <c r="R112" s="232">
        <v>7.8654701257721733</v>
      </c>
      <c r="S112" s="232">
        <v>6.4915988919216927</v>
      </c>
      <c r="T112" s="232">
        <v>8.0396252744542203</v>
      </c>
      <c r="U112" s="232">
        <v>8.9340160880315107</v>
      </c>
      <c r="V112" s="232">
        <v>7.2390825860641934</v>
      </c>
      <c r="W112" s="232">
        <v>7.9210992158354294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8.6883790275997207E-3</v>
      </c>
      <c r="T113" s="297">
        <v>9.5203417845312645E-3</v>
      </c>
      <c r="U113" s="297">
        <v>1.8870515310841419E-2</v>
      </c>
      <c r="V113" s="297">
        <v>9.2261409288486185E-3</v>
      </c>
      <c r="W113" s="297">
        <v>1.6974870700184091E-2</v>
      </c>
      <c r="DA113" s="122" t="s">
        <v>1559</v>
      </c>
    </row>
    <row r="114" spans="1:105" ht="12" customHeight="1" x14ac:dyDescent="0.25">
      <c r="A114" s="59" t="s">
        <v>160</v>
      </c>
      <c r="B114" s="297">
        <v>0.1254840489971957</v>
      </c>
      <c r="C114" s="297">
        <v>0.1182016680264291</v>
      </c>
      <c r="D114" s="297">
        <v>8.3516917530868484E-2</v>
      </c>
      <c r="E114" s="297">
        <v>9.933713985252092E-2</v>
      </c>
      <c r="F114" s="297">
        <v>0.1974732109055527</v>
      </c>
      <c r="G114" s="297">
        <v>0.30669665770750959</v>
      </c>
      <c r="H114" s="297">
        <v>0.1983868543556469</v>
      </c>
      <c r="I114" s="297">
        <v>0.18870198059434529</v>
      </c>
      <c r="J114" s="297">
        <v>0.21615159459127711</v>
      </c>
      <c r="K114" s="297">
        <v>0.22913415958538971</v>
      </c>
      <c r="L114" s="297">
        <v>0.11338509729986471</v>
      </c>
      <c r="M114" s="297">
        <v>6.3199589613543439E-2</v>
      </c>
      <c r="N114" s="297">
        <v>0.13825165777583451</v>
      </c>
      <c r="O114" s="297">
        <v>0.13015834855038161</v>
      </c>
      <c r="P114" s="297">
        <v>0.17183576339299411</v>
      </c>
      <c r="Q114" s="297">
        <v>0.17260148902936431</v>
      </c>
      <c r="R114" s="297">
        <v>9.37034050573059E-2</v>
      </c>
      <c r="S114" s="297">
        <v>0.12874098181587559</v>
      </c>
      <c r="T114" s="297">
        <v>0.24697828224984569</v>
      </c>
      <c r="U114" s="297">
        <v>0.21780162829490851</v>
      </c>
      <c r="V114" s="297">
        <v>0.23095287664905409</v>
      </c>
      <c r="W114" s="297">
        <v>0.25942361672126452</v>
      </c>
      <c r="DA114" s="122" t="s">
        <v>1560</v>
      </c>
    </row>
    <row r="115" spans="1:105" ht="12" customHeight="1" x14ac:dyDescent="0.25">
      <c r="A115" s="59" t="s">
        <v>70</v>
      </c>
      <c r="B115" s="297">
        <v>10.62507241273804</v>
      </c>
      <c r="C115" s="297">
        <v>9.900631444750033</v>
      </c>
      <c r="D115" s="297">
        <v>4.0555884386765397</v>
      </c>
      <c r="E115" s="297">
        <v>1.229277919288716</v>
      </c>
      <c r="F115" s="297">
        <v>2.356427616108248</v>
      </c>
      <c r="G115" s="297">
        <v>2.1187133372923199</v>
      </c>
      <c r="H115" s="297">
        <v>1.2005153932664421</v>
      </c>
      <c r="I115" s="297">
        <v>0</v>
      </c>
      <c r="J115" s="297">
        <v>0.13644285081629809</v>
      </c>
      <c r="K115" s="297">
        <v>7.2584908882963595E-2</v>
      </c>
      <c r="L115" s="297">
        <v>0</v>
      </c>
      <c r="M115" s="297">
        <v>0</v>
      </c>
      <c r="N115" s="297">
        <v>0.26118178253435442</v>
      </c>
      <c r="O115" s="297">
        <v>0.18496409629448271</v>
      </c>
      <c r="P115" s="297">
        <v>0.24136907416783679</v>
      </c>
      <c r="Q115" s="297">
        <v>0.160932967827424</v>
      </c>
      <c r="R115" s="297">
        <v>8.7557346922175983E-2</v>
      </c>
      <c r="S115" s="297">
        <v>0.17299573555976269</v>
      </c>
      <c r="T115" s="297">
        <v>3.3032814531693849E-2</v>
      </c>
      <c r="U115" s="297">
        <v>4.9128666533103237E-2</v>
      </c>
      <c r="V115" s="297">
        <v>4.813260314767253E-2</v>
      </c>
      <c r="W115" s="297">
        <v>4.4225409984599097E-2</v>
      </c>
      <c r="DA115" s="122" t="s">
        <v>1561</v>
      </c>
    </row>
    <row r="116" spans="1:105" ht="12" customHeight="1" x14ac:dyDescent="0.25">
      <c r="A116" s="59" t="s">
        <v>162</v>
      </c>
      <c r="B116" s="297">
        <v>5.2087021095570796</v>
      </c>
      <c r="C116" s="297">
        <v>5.1028743328753814</v>
      </c>
      <c r="D116" s="297">
        <v>2.4985495398656701</v>
      </c>
      <c r="E116" s="297">
        <v>2.9760179910374021</v>
      </c>
      <c r="F116" s="297">
        <v>2.7377213360280912</v>
      </c>
      <c r="G116" s="297">
        <v>2.8922385882942621</v>
      </c>
      <c r="H116" s="297">
        <v>2.614087653115432</v>
      </c>
      <c r="I116" s="297">
        <v>2.5919446236769259</v>
      </c>
      <c r="J116" s="297">
        <v>2.570007048696854</v>
      </c>
      <c r="K116" s="297">
        <v>1.4427816802155931</v>
      </c>
      <c r="L116" s="297">
        <v>1.1905719532176109</v>
      </c>
      <c r="M116" s="297">
        <v>1.473811894197478</v>
      </c>
      <c r="N116" s="297">
        <v>1.6163449207117051</v>
      </c>
      <c r="O116" s="297">
        <v>1.4170114425515881</v>
      </c>
      <c r="P116" s="297">
        <v>1.9371739040145499</v>
      </c>
      <c r="Q116" s="297">
        <v>1.901001238837124</v>
      </c>
      <c r="R116" s="297">
        <v>2.3059883824786338</v>
      </c>
      <c r="S116" s="297">
        <v>1.851831801221965</v>
      </c>
      <c r="T116" s="297">
        <v>2.0614714746656779</v>
      </c>
      <c r="U116" s="297">
        <v>1.9245705298247009</v>
      </c>
      <c r="V116" s="297">
        <v>1.7976261610775299</v>
      </c>
      <c r="W116" s="297">
        <v>1.7082096082475089</v>
      </c>
      <c r="DA116" s="122" t="s">
        <v>1562</v>
      </c>
    </row>
    <row r="117" spans="1:105" ht="12" customHeight="1" x14ac:dyDescent="0.25">
      <c r="A117" s="60" t="s">
        <v>1563</v>
      </c>
      <c r="B117" s="264">
        <v>1.4077910745500479</v>
      </c>
      <c r="C117" s="264">
        <v>1.3019935580040169</v>
      </c>
      <c r="D117" s="264">
        <v>1.2339069916627501</v>
      </c>
      <c r="E117" s="264">
        <v>1.415610407440488</v>
      </c>
      <c r="F117" s="264">
        <v>1.300755801831373</v>
      </c>
      <c r="G117" s="264">
        <v>1.1087981188226459</v>
      </c>
      <c r="H117" s="264">
        <v>1.1276761495662011</v>
      </c>
      <c r="I117" s="264">
        <v>1.034827413998253</v>
      </c>
      <c r="J117" s="264">
        <v>1.19961159550829</v>
      </c>
      <c r="K117" s="264">
        <v>0.65632195904432922</v>
      </c>
      <c r="L117" s="264">
        <v>0.73764770300748372</v>
      </c>
      <c r="M117" s="264">
        <v>0.87801983768336878</v>
      </c>
      <c r="N117" s="264">
        <v>1.054851327404742</v>
      </c>
      <c r="O117" s="264">
        <v>1.116952318077584</v>
      </c>
      <c r="P117" s="264">
        <v>1.4726627191125661</v>
      </c>
      <c r="Q117" s="264">
        <v>1.5863389791987159</v>
      </c>
      <c r="R117" s="264">
        <v>1.821504888265612</v>
      </c>
      <c r="S117" s="264">
        <v>1.6274963768806321</v>
      </c>
      <c r="T117" s="264">
        <v>1.890219300457928</v>
      </c>
      <c r="U117" s="264">
        <v>1.6929842499065939</v>
      </c>
      <c r="V117" s="264">
        <v>1.7103713371088549</v>
      </c>
      <c r="W117" s="264">
        <v>1.6613017648671149</v>
      </c>
      <c r="DA117" s="72" t="s">
        <v>1564</v>
      </c>
    </row>
    <row r="118" spans="1:105" ht="12" customHeight="1" x14ac:dyDescent="0.25">
      <c r="A118" s="57" t="s">
        <v>1565</v>
      </c>
      <c r="B118" s="263">
        <v>1.1533753282278101</v>
      </c>
      <c r="C118" s="263">
        <v>1.0666975195828261</v>
      </c>
      <c r="D118" s="263">
        <v>1.0109155450971139</v>
      </c>
      <c r="E118" s="263">
        <v>1.1597815527039219</v>
      </c>
      <c r="F118" s="263">
        <v>1.065683450480033</v>
      </c>
      <c r="G118" s="263">
        <v>0.90841632494664837</v>
      </c>
      <c r="H118" s="263">
        <v>0.92388272141609762</v>
      </c>
      <c r="I118" s="263">
        <v>0.84781359241167631</v>
      </c>
      <c r="J118" s="263">
        <v>0.98281800668290376</v>
      </c>
      <c r="K118" s="263">
        <v>0.53771157426738003</v>
      </c>
      <c r="L118" s="263">
        <v>0.60434014460893704</v>
      </c>
      <c r="M118" s="263">
        <v>0.71934425269904112</v>
      </c>
      <c r="N118" s="263">
        <v>0.86421878783813333</v>
      </c>
      <c r="O118" s="263">
        <v>0.91509689879891898</v>
      </c>
      <c r="P118" s="263">
        <v>1.2065233810124789</v>
      </c>
      <c r="Q118" s="263">
        <v>1.299656088101476</v>
      </c>
      <c r="R118" s="263">
        <v>1.492322856957581</v>
      </c>
      <c r="S118" s="263">
        <v>1.333375528378191</v>
      </c>
      <c r="T118" s="263">
        <v>1.5486192131066101</v>
      </c>
      <c r="U118" s="263">
        <v>1.387028444930742</v>
      </c>
      <c r="V118" s="263">
        <v>1.401273340903848</v>
      </c>
      <c r="W118" s="263">
        <v>1.361071612811203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1.7192183171249447</v>
      </c>
      <c r="C119" s="263">
        <f t="shared" si="5"/>
        <v>1.6252586050783999</v>
      </c>
      <c r="D119" s="263">
        <f t="shared" si="5"/>
        <v>1.1621305945920062</v>
      </c>
      <c r="E119" s="263">
        <f t="shared" si="5"/>
        <v>1.3247322921830957</v>
      </c>
      <c r="F119" s="263">
        <f t="shared" si="5"/>
        <v>1.3776712320237747</v>
      </c>
      <c r="G119" s="263">
        <f t="shared" si="5"/>
        <v>1.2198652169924991</v>
      </c>
      <c r="H119" s="263">
        <f t="shared" si="5"/>
        <v>1.2541833455532145</v>
      </c>
      <c r="I119" s="263">
        <f t="shared" si="5"/>
        <v>1.1162421616153617</v>
      </c>
      <c r="J119" s="263">
        <f t="shared" si="5"/>
        <v>1.165322723521248</v>
      </c>
      <c r="K119" s="263">
        <f t="shared" si="5"/>
        <v>0.67738735522424065</v>
      </c>
      <c r="L119" s="263">
        <f t="shared" si="5"/>
        <v>0.66787636570749598</v>
      </c>
      <c r="M119" s="263">
        <f t="shared" si="5"/>
        <v>0.87022447742967945</v>
      </c>
      <c r="N119" s="263">
        <f t="shared" si="5"/>
        <v>1.0867399238737976</v>
      </c>
      <c r="O119" s="263">
        <f t="shared" si="5"/>
        <v>1.1321498718816962</v>
      </c>
      <c r="P119" s="263">
        <f t="shared" si="5"/>
        <v>1.3599655178516814</v>
      </c>
      <c r="Q119" s="263">
        <f t="shared" si="5"/>
        <v>1.23205760499809</v>
      </c>
      <c r="R119" s="263">
        <f t="shared" si="5"/>
        <v>1.3009190326235185</v>
      </c>
      <c r="S119" s="263">
        <f t="shared" si="5"/>
        <v>1.1125010330455669</v>
      </c>
      <c r="T119" s="263">
        <f t="shared" si="5"/>
        <v>1.3205054587027141</v>
      </c>
      <c r="U119" s="263">
        <f t="shared" si="5"/>
        <v>1.3364183122562592</v>
      </c>
      <c r="V119" s="263">
        <f t="shared" si="5"/>
        <v>1.1884267892894331</v>
      </c>
      <c r="W119" s="263">
        <f t="shared" si="5"/>
        <v>1.2289623620751569</v>
      </c>
      <c r="DA119" s="70"/>
    </row>
    <row r="120" spans="1:105" ht="12" customHeight="1" x14ac:dyDescent="0.25">
      <c r="A120" s="60" t="s">
        <v>1568</v>
      </c>
      <c r="B120" s="264">
        <v>1.3828888002205011</v>
      </c>
      <c r="C120" s="264">
        <v>1.314204733312557</v>
      </c>
      <c r="D120" s="264">
        <v>0.86734300152278021</v>
      </c>
      <c r="E120" s="264">
        <v>0.98653469094348378</v>
      </c>
      <c r="F120" s="264">
        <v>1.066913067442838</v>
      </c>
      <c r="G120" s="264">
        <v>0.95496686496439875</v>
      </c>
      <c r="H120" s="264">
        <v>0.98477492162959768</v>
      </c>
      <c r="I120" s="264">
        <v>0.86901584336302684</v>
      </c>
      <c r="J120" s="264">
        <v>0.87872850106588429</v>
      </c>
      <c r="K120" s="264">
        <v>0.52058820270105155</v>
      </c>
      <c r="L120" s="264">
        <v>0.49164801756466248</v>
      </c>
      <c r="M120" s="264">
        <v>0.66046040577227871</v>
      </c>
      <c r="N120" s="264">
        <v>0.8347297756595532</v>
      </c>
      <c r="O120" s="264">
        <v>0.86530343398649934</v>
      </c>
      <c r="P120" s="264">
        <v>1.008137785856279</v>
      </c>
      <c r="Q120" s="264">
        <v>0.8530719499774273</v>
      </c>
      <c r="R120" s="264">
        <v>0.86575086727251971</v>
      </c>
      <c r="S120" s="264">
        <v>0.72368263513453834</v>
      </c>
      <c r="T120" s="264">
        <v>0.8689210186112315</v>
      </c>
      <c r="U120" s="264">
        <v>0.93195447867221282</v>
      </c>
      <c r="V120" s="264">
        <v>0.77980907893714468</v>
      </c>
      <c r="W120" s="264">
        <v>0.83206765936592153</v>
      </c>
      <c r="DA120" s="72" t="s">
        <v>1569</v>
      </c>
    </row>
    <row r="121" spans="1:105" ht="12" customHeight="1" x14ac:dyDescent="0.25">
      <c r="A121" s="59" t="s">
        <v>30</v>
      </c>
      <c r="B121" s="232">
        <v>4.8288527401417848E-2</v>
      </c>
      <c r="C121" s="232">
        <v>4.9645055160598493E-2</v>
      </c>
      <c r="D121" s="232">
        <v>0.31226608516069898</v>
      </c>
      <c r="E121" s="232">
        <v>0.62655778991823463</v>
      </c>
      <c r="F121" s="232">
        <v>0.62439875194983774</v>
      </c>
      <c r="G121" s="232">
        <v>0.51027607821404519</v>
      </c>
      <c r="H121" s="232">
        <v>0.64918681191762906</v>
      </c>
      <c r="I121" s="232">
        <v>0.63648300356372867</v>
      </c>
      <c r="J121" s="232">
        <v>0.63432461889622627</v>
      </c>
      <c r="K121" s="232">
        <v>0.3747035323871874</v>
      </c>
      <c r="L121" s="232">
        <v>0.38260401482537543</v>
      </c>
      <c r="M121" s="232">
        <v>0.53192711981436169</v>
      </c>
      <c r="N121" s="232">
        <v>0.66615939135599356</v>
      </c>
      <c r="O121" s="232">
        <v>0.720452948085055</v>
      </c>
      <c r="P121" s="232">
        <v>0.8115862922062409</v>
      </c>
      <c r="Q121" s="232">
        <v>0.66620788384458662</v>
      </c>
      <c r="R121" s="232">
        <v>0.65775352462729486</v>
      </c>
      <c r="S121" s="232">
        <v>0.5428629164374269</v>
      </c>
      <c r="T121" s="232">
        <v>0.67231732832191027</v>
      </c>
      <c r="U121" s="232">
        <v>0.74711116780229159</v>
      </c>
      <c r="V121" s="232">
        <v>0.60537158108960998</v>
      </c>
      <c r="W121" s="232">
        <v>0.66240553264154234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7.2656965665361943E-4</v>
      </c>
      <c r="T122" s="297">
        <v>7.9614292144008245E-4</v>
      </c>
      <c r="U122" s="297">
        <v>1.5780554447177111E-3</v>
      </c>
      <c r="V122" s="297">
        <v>7.7154024077646076E-4</v>
      </c>
      <c r="W122" s="297">
        <v>1.4195313000496021E-3</v>
      </c>
      <c r="DA122" s="122" t="s">
        <v>1571</v>
      </c>
    </row>
    <row r="123" spans="1:105" ht="12" customHeight="1" x14ac:dyDescent="0.25">
      <c r="A123" s="59" t="s">
        <v>160</v>
      </c>
      <c r="B123" s="297">
        <v>1.049366079746018E-2</v>
      </c>
      <c r="C123" s="297">
        <v>9.8846683692128939E-3</v>
      </c>
      <c r="D123" s="297">
        <v>6.9841402984850724E-3</v>
      </c>
      <c r="E123" s="297">
        <v>8.3071136015503751E-3</v>
      </c>
      <c r="F123" s="297">
        <v>1.6513787277253819E-2</v>
      </c>
      <c r="G123" s="297">
        <v>2.5647647803979289E-2</v>
      </c>
      <c r="H123" s="297">
        <v>1.659019112723896E-2</v>
      </c>
      <c r="I123" s="297">
        <v>1.5780289144241951E-2</v>
      </c>
      <c r="J123" s="297">
        <v>1.807577562724072E-2</v>
      </c>
      <c r="K123" s="297">
        <v>1.916144854278589E-2</v>
      </c>
      <c r="L123" s="297">
        <v>9.481880446640582E-3</v>
      </c>
      <c r="M123" s="297">
        <v>5.2850944900417847E-3</v>
      </c>
      <c r="N123" s="297">
        <v>1.1561357901501699E-2</v>
      </c>
      <c r="O123" s="297">
        <v>1.0884551228306481E-2</v>
      </c>
      <c r="P123" s="297">
        <v>1.4369844042560359E-2</v>
      </c>
      <c r="Q123" s="297">
        <v>1.443387819794666E-2</v>
      </c>
      <c r="R123" s="297">
        <v>7.8359899612448543E-3</v>
      </c>
      <c r="S123" s="297">
        <v>1.076602328904752E-2</v>
      </c>
      <c r="T123" s="297">
        <v>2.0653671434583531E-2</v>
      </c>
      <c r="U123" s="297">
        <v>1.8213760447850651E-2</v>
      </c>
      <c r="V123" s="297">
        <v>1.9313539586270408E-2</v>
      </c>
      <c r="W123" s="297">
        <v>2.1694418202779751E-2</v>
      </c>
      <c r="DA123" s="122" t="s">
        <v>1572</v>
      </c>
    </row>
    <row r="124" spans="1:105" ht="12" customHeight="1" x14ac:dyDescent="0.25">
      <c r="A124" s="59" t="s">
        <v>70</v>
      </c>
      <c r="B124" s="297">
        <v>0.88852652379918429</v>
      </c>
      <c r="C124" s="297">
        <v>0.82794481762536032</v>
      </c>
      <c r="D124" s="297">
        <v>0.33915043186504001</v>
      </c>
      <c r="E124" s="297">
        <v>0.1027989263488915</v>
      </c>
      <c r="F124" s="297">
        <v>0.1970573335401401</v>
      </c>
      <c r="G124" s="297">
        <v>0.1771783686155784</v>
      </c>
      <c r="H124" s="297">
        <v>0.1003936469993018</v>
      </c>
      <c r="I124" s="297">
        <v>0</v>
      </c>
      <c r="J124" s="297">
        <v>1.1410095594992261E-2</v>
      </c>
      <c r="K124" s="297">
        <v>6.0699460921076606E-3</v>
      </c>
      <c r="L124" s="297">
        <v>0</v>
      </c>
      <c r="M124" s="297">
        <v>0</v>
      </c>
      <c r="N124" s="297">
        <v>2.1841445620333591E-2</v>
      </c>
      <c r="O124" s="297">
        <v>1.546770686580602E-2</v>
      </c>
      <c r="P124" s="297">
        <v>2.0184598851850019E-2</v>
      </c>
      <c r="Q124" s="297">
        <v>1.3458092793509549E-2</v>
      </c>
      <c r="R124" s="297">
        <v>7.3220230481038451E-3</v>
      </c>
      <c r="S124" s="297">
        <v>1.4466847243762749E-2</v>
      </c>
      <c r="T124" s="297">
        <v>2.762384172738603E-3</v>
      </c>
      <c r="U124" s="297">
        <v>4.1084071334153462E-3</v>
      </c>
      <c r="V124" s="297">
        <v>4.0251108787677644E-3</v>
      </c>
      <c r="W124" s="297">
        <v>3.6983700694688541E-3</v>
      </c>
      <c r="DA124" s="122" t="s">
        <v>1573</v>
      </c>
    </row>
    <row r="125" spans="1:105" ht="12" customHeight="1" x14ac:dyDescent="0.25">
      <c r="A125" s="59" t="s">
        <v>162</v>
      </c>
      <c r="B125" s="297">
        <v>0.43558008822243832</v>
      </c>
      <c r="C125" s="297">
        <v>0.42673019215738589</v>
      </c>
      <c r="D125" s="297">
        <v>0.2089423441985562</v>
      </c>
      <c r="E125" s="297">
        <v>0.2488708610748073</v>
      </c>
      <c r="F125" s="297">
        <v>0.22894319467560631</v>
      </c>
      <c r="G125" s="297">
        <v>0.24186477033079579</v>
      </c>
      <c r="H125" s="297">
        <v>0.21860427158542789</v>
      </c>
      <c r="I125" s="297">
        <v>0.2167525506550563</v>
      </c>
      <c r="J125" s="297">
        <v>0.21491801094742499</v>
      </c>
      <c r="K125" s="297">
        <v>0.12065327567897061</v>
      </c>
      <c r="L125" s="297">
        <v>9.9562122292646507E-2</v>
      </c>
      <c r="M125" s="297">
        <v>0.1232481914678752</v>
      </c>
      <c r="N125" s="297">
        <v>0.13516758078172431</v>
      </c>
      <c r="O125" s="297">
        <v>0.11849822780733189</v>
      </c>
      <c r="P125" s="297">
        <v>0.16199705075562751</v>
      </c>
      <c r="Q125" s="297">
        <v>0.15897209514138461</v>
      </c>
      <c r="R125" s="297">
        <v>0.19283932963587619</v>
      </c>
      <c r="S125" s="297">
        <v>0.1548602785076475</v>
      </c>
      <c r="T125" s="297">
        <v>0.1723914917605591</v>
      </c>
      <c r="U125" s="297">
        <v>0.1609430878439376</v>
      </c>
      <c r="V125" s="297">
        <v>0.15032730714172021</v>
      </c>
      <c r="W125" s="297">
        <v>0.14284980715208109</v>
      </c>
      <c r="DA125" s="122" t="s">
        <v>1574</v>
      </c>
    </row>
    <row r="126" spans="1:105" ht="12" customHeight="1" x14ac:dyDescent="0.25">
      <c r="A126" s="60" t="s">
        <v>1575</v>
      </c>
      <c r="B126" s="264">
        <v>0.33632951690444363</v>
      </c>
      <c r="C126" s="264">
        <v>0.31105387176584282</v>
      </c>
      <c r="D126" s="264">
        <v>0.29478759306922597</v>
      </c>
      <c r="E126" s="264">
        <v>0.3381976012396119</v>
      </c>
      <c r="F126" s="264">
        <v>0.3107581645809368</v>
      </c>
      <c r="G126" s="264">
        <v>0.2648983520281003</v>
      </c>
      <c r="H126" s="264">
        <v>0.26940842392361691</v>
      </c>
      <c r="I126" s="264">
        <v>0.24722631825233499</v>
      </c>
      <c r="J126" s="264">
        <v>0.2865942224553637</v>
      </c>
      <c r="K126" s="264">
        <v>0.1567991525231891</v>
      </c>
      <c r="L126" s="264">
        <v>0.1762283481428335</v>
      </c>
      <c r="M126" s="264">
        <v>0.20976407165740071</v>
      </c>
      <c r="N126" s="264">
        <v>0.25201014821424439</v>
      </c>
      <c r="O126" s="264">
        <v>0.26684643789519702</v>
      </c>
      <c r="P126" s="264">
        <v>0.35182773199540229</v>
      </c>
      <c r="Q126" s="264">
        <v>0.37898565502066262</v>
      </c>
      <c r="R126" s="264">
        <v>0.43516816535099889</v>
      </c>
      <c r="S126" s="264">
        <v>0.38881839791102862</v>
      </c>
      <c r="T126" s="264">
        <v>0.45158444009148252</v>
      </c>
      <c r="U126" s="264">
        <v>0.40446383358404642</v>
      </c>
      <c r="V126" s="264">
        <v>0.40861771035228839</v>
      </c>
      <c r="W126" s="264">
        <v>0.39689470270923538</v>
      </c>
      <c r="DA126" s="72" t="s">
        <v>1576</v>
      </c>
    </row>
    <row r="127" spans="1:105" ht="12" customHeight="1" x14ac:dyDescent="0.25">
      <c r="A127" s="132" t="s">
        <v>1577</v>
      </c>
      <c r="B127" s="318">
        <v>1.0291656774955871</v>
      </c>
      <c r="C127" s="318">
        <v>0.9518224020892927</v>
      </c>
      <c r="D127" s="318">
        <v>0.90204771716358056</v>
      </c>
      <c r="E127" s="318">
        <v>1.034882000874271</v>
      </c>
      <c r="F127" s="318">
        <v>0.95091754042833865</v>
      </c>
      <c r="G127" s="318">
        <v>0.81058687456777967</v>
      </c>
      <c r="H127" s="318">
        <v>0.8243876591097502</v>
      </c>
      <c r="I127" s="318">
        <v>0.75651059015195865</v>
      </c>
      <c r="J127" s="318">
        <v>0.87697606750166923</v>
      </c>
      <c r="K127" s="318">
        <v>0.47980417396166292</v>
      </c>
      <c r="L127" s="318">
        <v>0.53925735980489864</v>
      </c>
      <c r="M127" s="318">
        <v>0.64187641010068408</v>
      </c>
      <c r="N127" s="318">
        <v>0.77114907222479723</v>
      </c>
      <c r="O127" s="318">
        <v>0.81654800200519084</v>
      </c>
      <c r="P127" s="318">
        <v>1.076590093826522</v>
      </c>
      <c r="Q127" s="318">
        <v>1.1596931247674731</v>
      </c>
      <c r="R127" s="318">
        <v>1.3316111646698441</v>
      </c>
      <c r="S127" s="318">
        <v>1.189781240706695</v>
      </c>
      <c r="T127" s="318">
        <v>1.381844836310516</v>
      </c>
      <c r="U127" s="318">
        <v>1.23765615086128</v>
      </c>
      <c r="V127" s="318">
        <v>1.250366981114206</v>
      </c>
      <c r="W127" s="318">
        <v>1.214494669893075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1.0000000000000002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1</v>
      </c>
      <c r="J132" s="234">
        <f t="shared" si="6"/>
        <v>0.99999999999999989</v>
      </c>
      <c r="K132" s="234">
        <f t="shared" si="6"/>
        <v>1.0000000000000002</v>
      </c>
      <c r="L132" s="234">
        <f t="shared" si="6"/>
        <v>1.0000000000000002</v>
      </c>
      <c r="M132" s="234">
        <f t="shared" si="6"/>
        <v>1.0000000000000004</v>
      </c>
      <c r="N132" s="234">
        <f t="shared" si="6"/>
        <v>1.0000000000000004</v>
      </c>
      <c r="O132" s="234">
        <f t="shared" si="6"/>
        <v>1</v>
      </c>
      <c r="P132" s="234">
        <f t="shared" si="6"/>
        <v>0.99999999999999967</v>
      </c>
      <c r="Q132" s="234">
        <f t="shared" si="6"/>
        <v>1</v>
      </c>
      <c r="R132" s="234">
        <f t="shared" si="6"/>
        <v>1.0000000000000002</v>
      </c>
      <c r="S132" s="234">
        <f t="shared" si="6"/>
        <v>1.0000000000000002</v>
      </c>
      <c r="T132" s="234">
        <f t="shared" si="6"/>
        <v>0.99999999999999956</v>
      </c>
      <c r="U132" s="234">
        <f t="shared" si="6"/>
        <v>0.99999999999999978</v>
      </c>
      <c r="V132" s="234">
        <f t="shared" si="6"/>
        <v>0.99999999999999978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4.780769181604503E-3</v>
      </c>
      <c r="C133" s="268">
        <f t="shared" si="7"/>
        <v>4.7807691816079845E-3</v>
      </c>
      <c r="D133" s="268">
        <f t="shared" si="7"/>
        <v>4.7807691816049982E-3</v>
      </c>
      <c r="E133" s="268">
        <f t="shared" si="7"/>
        <v>4.7807691816046886E-3</v>
      </c>
      <c r="F133" s="268">
        <f t="shared" si="7"/>
        <v>4.7807691816055152E-3</v>
      </c>
      <c r="G133" s="268">
        <f t="shared" si="7"/>
        <v>4.780769181608492E-3</v>
      </c>
      <c r="H133" s="268">
        <f t="shared" si="7"/>
        <v>4.7807691816120317E-3</v>
      </c>
      <c r="I133" s="268">
        <f t="shared" si="7"/>
        <v>4.7807691816101304E-3</v>
      </c>
      <c r="J133" s="268">
        <f t="shared" si="7"/>
        <v>4.7807691816095822E-3</v>
      </c>
      <c r="K133" s="268">
        <f t="shared" si="7"/>
        <v>4.7807691816070834E-3</v>
      </c>
      <c r="L133" s="268">
        <f t="shared" si="7"/>
        <v>4.7807691816055681E-3</v>
      </c>
      <c r="M133" s="268">
        <f t="shared" si="7"/>
        <v>4.7807691816093975E-3</v>
      </c>
      <c r="N133" s="268">
        <f t="shared" si="7"/>
        <v>4.7807691816104982E-3</v>
      </c>
      <c r="O133" s="268">
        <f t="shared" si="7"/>
        <v>4.7807691816114887E-3</v>
      </c>
      <c r="P133" s="268">
        <f t="shared" si="7"/>
        <v>4.7807691816098823E-3</v>
      </c>
      <c r="Q133" s="268">
        <f t="shared" si="7"/>
        <v>4.7807691816255105E-3</v>
      </c>
      <c r="R133" s="268">
        <f t="shared" si="7"/>
        <v>4.7807691816243629E-3</v>
      </c>
      <c r="S133" s="268">
        <f t="shared" si="7"/>
        <v>4.7807691816240169E-3</v>
      </c>
      <c r="T133" s="268">
        <f t="shared" si="7"/>
        <v>4.780769181624716E-3</v>
      </c>
      <c r="U133" s="268">
        <f t="shared" si="7"/>
        <v>4.7807691816241704E-3</v>
      </c>
      <c r="V133" s="268">
        <f t="shared" si="7"/>
        <v>4.780769181623996E-3</v>
      </c>
      <c r="W133" s="268">
        <f t="shared" si="7"/>
        <v>4.7807691816223012E-3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1.9115468250795872E-3</v>
      </c>
      <c r="C134" s="269">
        <f t="shared" si="8"/>
        <v>1.9115468250809793E-3</v>
      </c>
      <c r="D134" s="269">
        <f t="shared" si="8"/>
        <v>1.9115468250797837E-3</v>
      </c>
      <c r="E134" s="269">
        <f t="shared" si="8"/>
        <v>1.9115468250796609E-3</v>
      </c>
      <c r="F134" s="269">
        <f t="shared" si="8"/>
        <v>1.911546825079991E-3</v>
      </c>
      <c r="G134" s="269">
        <f t="shared" si="8"/>
        <v>1.9115468250811823E-3</v>
      </c>
      <c r="H134" s="269">
        <f t="shared" si="8"/>
        <v>1.9115468250825969E-3</v>
      </c>
      <c r="I134" s="269">
        <f t="shared" si="8"/>
        <v>1.9115468250818358E-3</v>
      </c>
      <c r="J134" s="269">
        <f t="shared" si="8"/>
        <v>1.9115468250816186E-3</v>
      </c>
      <c r="K134" s="269">
        <f t="shared" si="8"/>
        <v>1.9115468250806185E-3</v>
      </c>
      <c r="L134" s="269">
        <f t="shared" si="8"/>
        <v>1.9115468250800135E-3</v>
      </c>
      <c r="M134" s="269">
        <f t="shared" si="8"/>
        <v>1.911546825081544E-3</v>
      </c>
      <c r="N134" s="269">
        <f t="shared" si="8"/>
        <v>1.9115468250819835E-3</v>
      </c>
      <c r="O134" s="269">
        <f t="shared" si="8"/>
        <v>1.9115468250823803E-3</v>
      </c>
      <c r="P134" s="269">
        <f t="shared" si="8"/>
        <v>1.9115468250817372E-3</v>
      </c>
      <c r="Q134" s="269">
        <f t="shared" si="8"/>
        <v>1.9115468250879872E-3</v>
      </c>
      <c r="R134" s="269">
        <f t="shared" si="8"/>
        <v>1.9115468250875281E-3</v>
      </c>
      <c r="S134" s="269">
        <f t="shared" si="8"/>
        <v>1.9115468250873895E-3</v>
      </c>
      <c r="T134" s="269">
        <f t="shared" si="8"/>
        <v>1.911546825087668E-3</v>
      </c>
      <c r="U134" s="269">
        <f t="shared" si="8"/>
        <v>1.9115468250874513E-3</v>
      </c>
      <c r="V134" s="269">
        <f t="shared" si="8"/>
        <v>1.9115468250873809E-3</v>
      </c>
      <c r="W134" s="269">
        <f t="shared" si="8"/>
        <v>1.911546825086703E-3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5.5341422702916863E-3</v>
      </c>
      <c r="C135" s="269">
        <f t="shared" si="9"/>
        <v>5.3922815460104735E-3</v>
      </c>
      <c r="D135" s="269">
        <f t="shared" si="9"/>
        <v>7.5513892468014416E-3</v>
      </c>
      <c r="E135" s="269">
        <f t="shared" si="9"/>
        <v>7.570618685339708E-3</v>
      </c>
      <c r="F135" s="269">
        <f t="shared" si="9"/>
        <v>6.523800812328842E-3</v>
      </c>
      <c r="G135" s="269">
        <f t="shared" si="9"/>
        <v>6.2447478211877178E-3</v>
      </c>
      <c r="H135" s="269">
        <f t="shared" si="9"/>
        <v>6.1532774473557804E-3</v>
      </c>
      <c r="I135" s="269">
        <f t="shared" si="9"/>
        <v>6.3520091855244582E-3</v>
      </c>
      <c r="J135" s="269">
        <f t="shared" si="9"/>
        <v>7.2566639004118761E-3</v>
      </c>
      <c r="K135" s="269">
        <f t="shared" si="9"/>
        <v>6.6381897380210176E-3</v>
      </c>
      <c r="L135" s="269">
        <f t="shared" si="9"/>
        <v>7.9489407674060101E-3</v>
      </c>
      <c r="M135" s="269">
        <f t="shared" si="9"/>
        <v>7.114257847312456E-3</v>
      </c>
      <c r="N135" s="269">
        <f t="shared" si="9"/>
        <v>6.7936932062374594E-3</v>
      </c>
      <c r="O135" s="269">
        <f t="shared" si="9"/>
        <v>6.9372789071631222E-3</v>
      </c>
      <c r="P135" s="269">
        <f t="shared" si="9"/>
        <v>7.7683117899307579E-3</v>
      </c>
      <c r="Q135" s="269">
        <f t="shared" si="9"/>
        <v>9.689473185726688E-3</v>
      </c>
      <c r="R135" s="269">
        <f t="shared" si="9"/>
        <v>1.0808070781661714E-2</v>
      </c>
      <c r="S135" s="269">
        <f t="shared" si="9"/>
        <v>1.1522286926919638E-2</v>
      </c>
      <c r="T135" s="269">
        <f t="shared" si="9"/>
        <v>1.1132925687155251E-2</v>
      </c>
      <c r="U135" s="269">
        <f t="shared" si="9"/>
        <v>9.4753627033748247E-3</v>
      </c>
      <c r="V135" s="269">
        <f t="shared" si="9"/>
        <v>1.1220575944743322E-2</v>
      </c>
      <c r="W135" s="269">
        <f t="shared" si="9"/>
        <v>1.0316940148120027E-2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9.5387129363425928E-4</v>
      </c>
      <c r="C136" s="269">
        <f t="shared" si="10"/>
        <v>9.5387129363495437E-4</v>
      </c>
      <c r="D136" s="269">
        <f t="shared" si="10"/>
        <v>9.5387129363435784E-4</v>
      </c>
      <c r="E136" s="269">
        <f t="shared" si="10"/>
        <v>9.5387129363429647E-4</v>
      </c>
      <c r="F136" s="269">
        <f t="shared" si="10"/>
        <v>9.5387129363446116E-4</v>
      </c>
      <c r="G136" s="269">
        <f t="shared" si="10"/>
        <v>9.5387129363505552E-4</v>
      </c>
      <c r="H136" s="269">
        <f t="shared" si="10"/>
        <v>9.5387129363576134E-4</v>
      </c>
      <c r="I136" s="269">
        <f t="shared" si="10"/>
        <v>9.5387129363538198E-4</v>
      </c>
      <c r="J136" s="269">
        <f t="shared" si="10"/>
        <v>9.538712936352728E-4</v>
      </c>
      <c r="K136" s="269">
        <f t="shared" si="10"/>
        <v>9.5387129363477385E-4</v>
      </c>
      <c r="L136" s="269">
        <f t="shared" si="10"/>
        <v>9.538712936344719E-4</v>
      </c>
      <c r="M136" s="269">
        <f t="shared" si="10"/>
        <v>9.5387129363523593E-4</v>
      </c>
      <c r="N136" s="269">
        <f t="shared" si="10"/>
        <v>9.5387129363545505E-4</v>
      </c>
      <c r="O136" s="269">
        <f t="shared" si="10"/>
        <v>9.5387129363565292E-4</v>
      </c>
      <c r="P136" s="269">
        <f t="shared" si="10"/>
        <v>9.5387129363533243E-4</v>
      </c>
      <c r="Q136" s="269">
        <f t="shared" si="10"/>
        <v>9.5387129363845092E-4</v>
      </c>
      <c r="R136" s="269">
        <f t="shared" si="10"/>
        <v>9.5387129363822183E-4</v>
      </c>
      <c r="S136" s="269">
        <f t="shared" si="10"/>
        <v>9.5387129363815352E-4</v>
      </c>
      <c r="T136" s="269">
        <f t="shared" si="10"/>
        <v>9.5387129363829187E-4</v>
      </c>
      <c r="U136" s="269">
        <f t="shared" si="10"/>
        <v>9.5387129363818323E-4</v>
      </c>
      <c r="V136" s="269">
        <f t="shared" si="10"/>
        <v>9.5387129363814864E-4</v>
      </c>
      <c r="W136" s="269">
        <f t="shared" si="10"/>
        <v>9.5387129363781026E-4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3.8205593250719033E-3</v>
      </c>
      <c r="C137" s="270">
        <f t="shared" si="11"/>
        <v>3.8160729123846329E-3</v>
      </c>
      <c r="D137" s="270">
        <f t="shared" si="11"/>
        <v>3.9465938762063843E-3</v>
      </c>
      <c r="E137" s="270">
        <f t="shared" si="11"/>
        <v>3.9347102807441806E-3</v>
      </c>
      <c r="F137" s="270">
        <f t="shared" si="11"/>
        <v>3.7907459494863514E-3</v>
      </c>
      <c r="G137" s="270">
        <f t="shared" si="11"/>
        <v>3.8148670653740963E-3</v>
      </c>
      <c r="H137" s="270">
        <f t="shared" si="11"/>
        <v>3.7651354998164081E-3</v>
      </c>
      <c r="I137" s="270">
        <f t="shared" si="11"/>
        <v>3.782138544818266E-3</v>
      </c>
      <c r="J137" s="270">
        <f t="shared" si="11"/>
        <v>3.9103296222079186E-3</v>
      </c>
      <c r="K137" s="270">
        <f t="shared" si="11"/>
        <v>3.7646230528721246E-3</v>
      </c>
      <c r="L137" s="270">
        <f t="shared" si="11"/>
        <v>4.0170910421498361E-3</v>
      </c>
      <c r="M137" s="270">
        <f t="shared" si="11"/>
        <v>3.8733040209968342E-3</v>
      </c>
      <c r="N137" s="270">
        <f t="shared" si="11"/>
        <v>3.8127595138542475E-3</v>
      </c>
      <c r="O137" s="270">
        <f t="shared" si="11"/>
        <v>3.8118458471728413E-3</v>
      </c>
      <c r="P137" s="270">
        <f t="shared" si="11"/>
        <v>3.9777141269610556E-3</v>
      </c>
      <c r="Q137" s="270">
        <f t="shared" si="11"/>
        <v>4.408536418821901E-3</v>
      </c>
      <c r="R137" s="270">
        <f t="shared" si="11"/>
        <v>4.6680166750514389E-3</v>
      </c>
      <c r="S137" s="270">
        <f t="shared" si="11"/>
        <v>4.8596063857021072E-3</v>
      </c>
      <c r="T137" s="270">
        <f t="shared" si="11"/>
        <v>5.1002485927460137E-3</v>
      </c>
      <c r="U137" s="270">
        <f t="shared" si="11"/>
        <v>4.704543486394994E-3</v>
      </c>
      <c r="V137" s="270">
        <f t="shared" si="11"/>
        <v>5.2166131953768659E-3</v>
      </c>
      <c r="W137" s="270">
        <f t="shared" si="11"/>
        <v>5.370247597063625E-3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2.1928321948857278E-2</v>
      </c>
      <c r="C138" s="271">
        <f t="shared" si="12"/>
        <v>2.1366217203080184E-2</v>
      </c>
      <c r="D138" s="271">
        <f t="shared" si="12"/>
        <v>2.992140181395684E-2</v>
      </c>
      <c r="E138" s="271">
        <f t="shared" si="12"/>
        <v>2.9997595973515503E-2</v>
      </c>
      <c r="F138" s="271">
        <f t="shared" si="12"/>
        <v>2.5849715738410807E-2</v>
      </c>
      <c r="G138" s="271">
        <f t="shared" si="12"/>
        <v>2.4744004404717228E-2</v>
      </c>
      <c r="H138" s="271">
        <f t="shared" si="12"/>
        <v>2.4381564895900029E-2</v>
      </c>
      <c r="I138" s="271">
        <f t="shared" si="12"/>
        <v>2.5169013668117638E-2</v>
      </c>
      <c r="J138" s="271">
        <f t="shared" si="12"/>
        <v>2.875359080251744E-2</v>
      </c>
      <c r="K138" s="271">
        <f t="shared" si="12"/>
        <v>2.6302967040500967E-2</v>
      </c>
      <c r="L138" s="271">
        <f t="shared" si="12"/>
        <v>3.1496648222397158E-2</v>
      </c>
      <c r="M138" s="271">
        <f t="shared" si="12"/>
        <v>2.818932526193068E-2</v>
      </c>
      <c r="N138" s="271">
        <f t="shared" si="12"/>
        <v>2.6919129392076073E-2</v>
      </c>
      <c r="O138" s="271">
        <f t="shared" si="12"/>
        <v>2.7488069134383095E-2</v>
      </c>
      <c r="P138" s="271">
        <f t="shared" si="12"/>
        <v>3.0780929294708402E-2</v>
      </c>
      <c r="Q138" s="271">
        <f t="shared" si="12"/>
        <v>3.8393282491495422E-2</v>
      </c>
      <c r="R138" s="271">
        <f t="shared" si="12"/>
        <v>4.2825580581581986E-2</v>
      </c>
      <c r="S138" s="271">
        <f t="shared" si="12"/>
        <v>4.5655569549946894E-2</v>
      </c>
      <c r="T138" s="271">
        <f t="shared" si="12"/>
        <v>4.4112776068508365E-2</v>
      </c>
      <c r="U138" s="271">
        <f t="shared" si="12"/>
        <v>3.7544897437348769E-2</v>
      </c>
      <c r="V138" s="271">
        <f t="shared" si="12"/>
        <v>4.4460078861501086E-2</v>
      </c>
      <c r="W138" s="271">
        <f t="shared" si="12"/>
        <v>4.0879539058749803E-2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0.13942510917773684</v>
      </c>
      <c r="C139" s="271">
        <f t="shared" si="13"/>
        <v>0.13965161903004861</v>
      </c>
      <c r="D139" s="271">
        <f t="shared" si="13"/>
        <v>0.13664939756368705</v>
      </c>
      <c r="E139" s="271">
        <f t="shared" si="13"/>
        <v>0.13665991024439883</v>
      </c>
      <c r="F139" s="271">
        <f t="shared" si="13"/>
        <v>0.13825405043104164</v>
      </c>
      <c r="G139" s="271">
        <f t="shared" si="13"/>
        <v>0.13877147809781629</v>
      </c>
      <c r="H139" s="271">
        <f t="shared" si="13"/>
        <v>0.13868378965519268</v>
      </c>
      <c r="I139" s="271">
        <f t="shared" si="13"/>
        <v>0.13851823564247115</v>
      </c>
      <c r="J139" s="271">
        <f t="shared" si="13"/>
        <v>0.1371118430956958</v>
      </c>
      <c r="K139" s="271">
        <f t="shared" si="13"/>
        <v>0.13841363205562066</v>
      </c>
      <c r="L139" s="271">
        <f t="shared" si="13"/>
        <v>0.13631528823952327</v>
      </c>
      <c r="M139" s="271">
        <f t="shared" si="13"/>
        <v>0.13768646903676832</v>
      </c>
      <c r="N139" s="271">
        <f t="shared" si="13"/>
        <v>0.13820103428990727</v>
      </c>
      <c r="O139" s="271">
        <f t="shared" si="13"/>
        <v>0.13806818636906609</v>
      </c>
      <c r="P139" s="271">
        <f t="shared" si="13"/>
        <v>0.13681269675807431</v>
      </c>
      <c r="Q139" s="271">
        <f t="shared" si="13"/>
        <v>0.13364837842353275</v>
      </c>
      <c r="R139" s="271">
        <f t="shared" si="13"/>
        <v>0.13182858747867038</v>
      </c>
      <c r="S139" s="271">
        <f t="shared" si="13"/>
        <v>0.13118622284431342</v>
      </c>
      <c r="T139" s="271">
        <f t="shared" si="13"/>
        <v>0.13162022933090664</v>
      </c>
      <c r="U139" s="271">
        <f t="shared" si="13"/>
        <v>0.13421238544280759</v>
      </c>
      <c r="V139" s="271">
        <f t="shared" si="13"/>
        <v>0.13157611008248243</v>
      </c>
      <c r="W139" s="271">
        <f t="shared" si="13"/>
        <v>0.13287930707591564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0.76437849387641099</v>
      </c>
      <c r="C140" s="271">
        <f t="shared" si="14"/>
        <v>0.76562030219041766</v>
      </c>
      <c r="D140" s="271">
        <f t="shared" si="14"/>
        <v>0.7491610464919668</v>
      </c>
      <c r="E140" s="271">
        <f t="shared" si="14"/>
        <v>0.74921868078105858</v>
      </c>
      <c r="F140" s="271">
        <f t="shared" si="14"/>
        <v>0.75795832948623232</v>
      </c>
      <c r="G140" s="271">
        <f t="shared" si="14"/>
        <v>0.76079505368140599</v>
      </c>
      <c r="H140" s="271">
        <f t="shared" si="14"/>
        <v>0.76031431416398121</v>
      </c>
      <c r="I140" s="271">
        <f t="shared" si="14"/>
        <v>0.75940668764214692</v>
      </c>
      <c r="J140" s="271">
        <f t="shared" si="14"/>
        <v>0.75169633888902032</v>
      </c>
      <c r="K140" s="271">
        <f t="shared" si="14"/>
        <v>0.75883321323253494</v>
      </c>
      <c r="L140" s="271">
        <f t="shared" si="14"/>
        <v>0.74732933925142331</v>
      </c>
      <c r="M140" s="271">
        <f t="shared" si="14"/>
        <v>0.75484664455469086</v>
      </c>
      <c r="N140" s="271">
        <f t="shared" si="14"/>
        <v>0.75766767597087592</v>
      </c>
      <c r="O140" s="271">
        <f t="shared" si="14"/>
        <v>0.75693935598428275</v>
      </c>
      <c r="P140" s="271">
        <f t="shared" si="14"/>
        <v>0.75005631129034545</v>
      </c>
      <c r="Q140" s="271">
        <f t="shared" si="14"/>
        <v>0.73270838237734748</v>
      </c>
      <c r="R140" s="271">
        <f t="shared" si="14"/>
        <v>0.72273163522034434</v>
      </c>
      <c r="S140" s="271">
        <f t="shared" si="14"/>
        <v>0.71920996172390583</v>
      </c>
      <c r="T140" s="271">
        <f t="shared" si="14"/>
        <v>0.72158934106605732</v>
      </c>
      <c r="U140" s="271">
        <f t="shared" si="14"/>
        <v>0.7358004713021582</v>
      </c>
      <c r="V140" s="271">
        <f t="shared" si="14"/>
        <v>0.72134746350999623</v>
      </c>
      <c r="W140" s="271">
        <f t="shared" si="14"/>
        <v>0.72849205719860421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5.7267186101313032E-2</v>
      </c>
      <c r="C141" s="271">
        <f t="shared" si="15"/>
        <v>5.6507319817734582E-2</v>
      </c>
      <c r="D141" s="271">
        <f t="shared" si="15"/>
        <v>6.5123983707062433E-2</v>
      </c>
      <c r="E141" s="271">
        <f t="shared" si="15"/>
        <v>6.4972296734624665E-2</v>
      </c>
      <c r="F141" s="271">
        <f t="shared" si="15"/>
        <v>5.9977170282180248E-2</v>
      </c>
      <c r="G141" s="271">
        <f t="shared" si="15"/>
        <v>5.7983661629174107E-2</v>
      </c>
      <c r="H141" s="271">
        <f t="shared" si="15"/>
        <v>5.9055731037423384E-2</v>
      </c>
      <c r="I141" s="271">
        <f t="shared" si="15"/>
        <v>5.9125728016594249E-2</v>
      </c>
      <c r="J141" s="271">
        <f t="shared" si="15"/>
        <v>6.3625046389819973E-2</v>
      </c>
      <c r="K141" s="271">
        <f t="shared" si="15"/>
        <v>5.8401187580127925E-2</v>
      </c>
      <c r="L141" s="271">
        <f t="shared" si="15"/>
        <v>6.5246505176780614E-2</v>
      </c>
      <c r="M141" s="271">
        <f t="shared" si="15"/>
        <v>6.0643811977975068E-2</v>
      </c>
      <c r="N141" s="271">
        <f t="shared" si="15"/>
        <v>5.895952032672145E-2</v>
      </c>
      <c r="O141" s="271">
        <f t="shared" si="15"/>
        <v>5.910907645760255E-2</v>
      </c>
      <c r="P141" s="271">
        <f t="shared" si="15"/>
        <v>6.2957849439652783E-2</v>
      </c>
      <c r="Q141" s="271">
        <f t="shared" si="15"/>
        <v>7.3505759802723766E-2</v>
      </c>
      <c r="R141" s="271">
        <f t="shared" si="15"/>
        <v>7.9491921962340298E-2</v>
      </c>
      <c r="S141" s="271">
        <f t="shared" si="15"/>
        <v>7.9920165268862697E-2</v>
      </c>
      <c r="T141" s="271">
        <f t="shared" si="15"/>
        <v>7.8798291954275249E-2</v>
      </c>
      <c r="U141" s="271">
        <f t="shared" si="15"/>
        <v>7.0616152327565601E-2</v>
      </c>
      <c r="V141" s="271">
        <f t="shared" si="15"/>
        <v>7.8532971105550353E-2</v>
      </c>
      <c r="W141" s="271">
        <f t="shared" si="15"/>
        <v>7.4415721621199651E-2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2.6624474083336194E-2</v>
      </c>
      <c r="C142" s="320">
        <f t="shared" si="16"/>
        <v>2.5941989428515531E-2</v>
      </c>
      <c r="D142" s="320">
        <f t="shared" si="16"/>
        <v>3.6329345628487386E-2</v>
      </c>
      <c r="E142" s="320">
        <f t="shared" si="16"/>
        <v>3.6421857469165493E-2</v>
      </c>
      <c r="F142" s="320">
        <f t="shared" si="16"/>
        <v>3.1385670474196561E-2</v>
      </c>
      <c r="G142" s="320">
        <f t="shared" si="16"/>
        <v>3.0043160873314392E-2</v>
      </c>
      <c r="H142" s="320">
        <f t="shared" si="16"/>
        <v>2.960310160513208E-2</v>
      </c>
      <c r="I142" s="320">
        <f t="shared" si="16"/>
        <v>3.0559189785374936E-2</v>
      </c>
      <c r="J142" s="320">
        <f t="shared" si="16"/>
        <v>3.4911437131849174E-2</v>
      </c>
      <c r="K142" s="320">
        <f t="shared" si="16"/>
        <v>3.193598971767915E-2</v>
      </c>
      <c r="L142" s="320">
        <f t="shared" si="16"/>
        <v>3.824194556541842E-2</v>
      </c>
      <c r="M142" s="320">
        <f t="shared" si="16"/>
        <v>3.4226328928106543E-2</v>
      </c>
      <c r="N142" s="320">
        <f t="shared" si="16"/>
        <v>3.2684108912522214E-2</v>
      </c>
      <c r="O142" s="320">
        <f t="shared" si="16"/>
        <v>3.3374892341339155E-2</v>
      </c>
      <c r="P142" s="320">
        <f t="shared" si="16"/>
        <v>3.7372948836637922E-2</v>
      </c>
      <c r="Q142" s="320">
        <f t="shared" si="16"/>
        <v>4.6615557590456359E-2</v>
      </c>
      <c r="R142" s="320">
        <f t="shared" si="16"/>
        <v>5.1997073143919832E-2</v>
      </c>
      <c r="S142" s="320">
        <f t="shared" si="16"/>
        <v>5.5433130317838031E-2</v>
      </c>
      <c r="T142" s="320">
        <f t="shared" si="16"/>
        <v>5.3559933401161039E-2</v>
      </c>
      <c r="U142" s="320">
        <f t="shared" si="16"/>
        <v>4.5585483062204821E-2</v>
      </c>
      <c r="V142" s="320">
        <f t="shared" si="16"/>
        <v>5.3981614286395696E-2</v>
      </c>
      <c r="W142" s="320">
        <f t="shared" si="16"/>
        <v>4.9634268903331738E-2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3.0642712017976838E-2</v>
      </c>
      <c r="C143" s="328">
        <f t="shared" si="17"/>
        <v>3.0565330389219051E-2</v>
      </c>
      <c r="D143" s="328">
        <f t="shared" si="17"/>
        <v>2.879463807857505E-2</v>
      </c>
      <c r="E143" s="328">
        <f t="shared" si="17"/>
        <v>2.8550439265459169E-2</v>
      </c>
      <c r="F143" s="328">
        <f t="shared" si="17"/>
        <v>2.8591499807983693E-2</v>
      </c>
      <c r="G143" s="328">
        <f t="shared" si="17"/>
        <v>2.7940500755859719E-2</v>
      </c>
      <c r="H143" s="328">
        <f t="shared" si="17"/>
        <v>2.9452629432291304E-2</v>
      </c>
      <c r="I143" s="328">
        <f t="shared" si="17"/>
        <v>2.8566538231219317E-2</v>
      </c>
      <c r="J143" s="328">
        <f t="shared" si="17"/>
        <v>2.8713609257970799E-2</v>
      </c>
      <c r="K143" s="328">
        <f t="shared" si="17"/>
        <v>2.6465197862448775E-2</v>
      </c>
      <c r="L143" s="328">
        <f t="shared" si="17"/>
        <v>2.7004559611362191E-2</v>
      </c>
      <c r="M143" s="328">
        <f t="shared" si="17"/>
        <v>2.6417483049868528E-2</v>
      </c>
      <c r="N143" s="328">
        <f t="shared" si="17"/>
        <v>2.6275411414199243E-2</v>
      </c>
      <c r="O143" s="328">
        <f t="shared" si="17"/>
        <v>2.5734184116263398E-2</v>
      </c>
      <c r="P143" s="328">
        <f t="shared" si="17"/>
        <v>2.5584900603014857E-2</v>
      </c>
      <c r="Q143" s="328">
        <f t="shared" si="17"/>
        <v>2.6890202212267421E-2</v>
      </c>
      <c r="R143" s="328">
        <f t="shared" si="17"/>
        <v>2.7494848818420459E-2</v>
      </c>
      <c r="S143" s="328">
        <f t="shared" si="17"/>
        <v>2.4487034951024677E-2</v>
      </c>
      <c r="T143" s="328">
        <f t="shared" si="17"/>
        <v>2.5238358553114203E-2</v>
      </c>
      <c r="U143" s="328">
        <f t="shared" si="17"/>
        <v>2.5030669265360787E-2</v>
      </c>
      <c r="V143" s="328">
        <f t="shared" si="17"/>
        <v>2.4551356819154671E-2</v>
      </c>
      <c r="W143" s="328">
        <f t="shared" si="17"/>
        <v>2.4781452717867917E-2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</v>
      </c>
      <c r="D146" s="234">
        <f t="shared" si="18"/>
        <v>1</v>
      </c>
      <c r="E146" s="234">
        <f t="shared" si="18"/>
        <v>1.0000000000000002</v>
      </c>
      <c r="F146" s="234">
        <f t="shared" si="18"/>
        <v>1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1</v>
      </c>
      <c r="J146" s="234">
        <f t="shared" si="18"/>
        <v>1</v>
      </c>
      <c r="K146" s="234">
        <f t="shared" si="18"/>
        <v>1.0000000000000002</v>
      </c>
      <c r="L146" s="234">
        <f t="shared" si="18"/>
        <v>1.0000000000000002</v>
      </c>
      <c r="M146" s="234">
        <f t="shared" si="18"/>
        <v>0.99999999999999989</v>
      </c>
      <c r="N146" s="234">
        <f t="shared" si="18"/>
        <v>1</v>
      </c>
      <c r="O146" s="234">
        <f t="shared" si="18"/>
        <v>1</v>
      </c>
      <c r="P146" s="234">
        <f t="shared" si="18"/>
        <v>0.99999999999999989</v>
      </c>
      <c r="Q146" s="234">
        <f t="shared" si="18"/>
        <v>0.99999999999999989</v>
      </c>
      <c r="R146" s="234">
        <f t="shared" si="18"/>
        <v>0.99999999999999978</v>
      </c>
      <c r="S146" s="234">
        <f t="shared" si="18"/>
        <v>1</v>
      </c>
      <c r="T146" s="234">
        <f t="shared" si="18"/>
        <v>0.99999999999999967</v>
      </c>
      <c r="U146" s="234">
        <f t="shared" si="18"/>
        <v>0.99999999999999989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7.1955502283718503E-3</v>
      </c>
      <c r="C147" s="268">
        <f t="shared" si="19"/>
        <v>7.1955502283713264E-3</v>
      </c>
      <c r="D147" s="268">
        <f t="shared" si="19"/>
        <v>7.1955502283758046E-3</v>
      </c>
      <c r="E147" s="268">
        <f t="shared" si="19"/>
        <v>7.1955502283753995E-3</v>
      </c>
      <c r="F147" s="268">
        <f t="shared" si="19"/>
        <v>7.1955502283759503E-3</v>
      </c>
      <c r="G147" s="268">
        <f t="shared" si="19"/>
        <v>7.195550228375135E-3</v>
      </c>
      <c r="H147" s="268">
        <f t="shared" si="19"/>
        <v>7.195550228374252E-3</v>
      </c>
      <c r="I147" s="268">
        <f t="shared" si="19"/>
        <v>7.1955502283755062E-3</v>
      </c>
      <c r="J147" s="268">
        <f t="shared" si="19"/>
        <v>7.1955502283775662E-3</v>
      </c>
      <c r="K147" s="268">
        <f t="shared" si="19"/>
        <v>7.1955502283760023E-3</v>
      </c>
      <c r="L147" s="268">
        <f t="shared" si="19"/>
        <v>7.1955502283831503E-3</v>
      </c>
      <c r="M147" s="268">
        <f t="shared" si="19"/>
        <v>7.1955502283787215E-3</v>
      </c>
      <c r="N147" s="268">
        <f t="shared" si="19"/>
        <v>7.1955502283768367E-3</v>
      </c>
      <c r="O147" s="268">
        <f t="shared" si="19"/>
        <v>7.1955502283762409E-3</v>
      </c>
      <c r="P147" s="268">
        <f t="shared" si="19"/>
        <v>7.1955502283760934E-3</v>
      </c>
      <c r="Q147" s="268">
        <f t="shared" si="19"/>
        <v>7.1955502283634178E-3</v>
      </c>
      <c r="R147" s="268">
        <f t="shared" si="19"/>
        <v>7.1955502283628349E-3</v>
      </c>
      <c r="S147" s="268">
        <f t="shared" si="19"/>
        <v>7.195550228360245E-3</v>
      </c>
      <c r="T147" s="268">
        <f t="shared" si="19"/>
        <v>7.1955502283615764E-3</v>
      </c>
      <c r="U147" s="268">
        <f t="shared" si="19"/>
        <v>7.1955502283641091E-3</v>
      </c>
      <c r="V147" s="268">
        <f t="shared" si="19"/>
        <v>7.1955502283607975E-3</v>
      </c>
      <c r="W147" s="268">
        <f t="shared" si="19"/>
        <v>7.1955502283643528E-3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8.0564402695832669E-3</v>
      </c>
      <c r="C148" s="269">
        <f t="shared" si="20"/>
        <v>8.0564402695826754E-3</v>
      </c>
      <c r="D148" s="269">
        <f t="shared" si="20"/>
        <v>8.0564402695876888E-3</v>
      </c>
      <c r="E148" s="269">
        <f t="shared" si="20"/>
        <v>8.056440269587236E-3</v>
      </c>
      <c r="F148" s="269">
        <f t="shared" si="20"/>
        <v>8.0564402695878553E-3</v>
      </c>
      <c r="G148" s="269">
        <f t="shared" si="20"/>
        <v>8.0564402695869411E-3</v>
      </c>
      <c r="H148" s="269">
        <f t="shared" si="20"/>
        <v>8.0564402695859488E-3</v>
      </c>
      <c r="I148" s="269">
        <f t="shared" si="20"/>
        <v>8.0564402695873592E-3</v>
      </c>
      <c r="J148" s="269">
        <f t="shared" si="20"/>
        <v>8.0564402695896629E-3</v>
      </c>
      <c r="K148" s="269">
        <f t="shared" si="20"/>
        <v>8.0564402695879143E-3</v>
      </c>
      <c r="L148" s="269">
        <f t="shared" si="20"/>
        <v>8.0564402695959183E-3</v>
      </c>
      <c r="M148" s="269">
        <f t="shared" si="20"/>
        <v>8.0564402695909587E-3</v>
      </c>
      <c r="N148" s="269">
        <f t="shared" si="20"/>
        <v>8.056440269588851E-3</v>
      </c>
      <c r="O148" s="269">
        <f t="shared" si="20"/>
        <v>8.0564402695881797E-3</v>
      </c>
      <c r="P148" s="269">
        <f t="shared" si="20"/>
        <v>8.0564402695880132E-3</v>
      </c>
      <c r="Q148" s="269">
        <f t="shared" si="20"/>
        <v>8.0564402695738231E-3</v>
      </c>
      <c r="R148" s="269">
        <f t="shared" si="20"/>
        <v>8.0564402695731709E-3</v>
      </c>
      <c r="S148" s="269">
        <f t="shared" si="20"/>
        <v>8.0564402695702704E-3</v>
      </c>
      <c r="T148" s="269">
        <f t="shared" si="20"/>
        <v>8.0564402695717605E-3</v>
      </c>
      <c r="U148" s="269">
        <f t="shared" si="20"/>
        <v>8.0564402695745951E-3</v>
      </c>
      <c r="V148" s="269">
        <f t="shared" si="20"/>
        <v>8.056440269570888E-3</v>
      </c>
      <c r="W148" s="269">
        <f t="shared" si="20"/>
        <v>8.0564402695748692E-3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7.041299647781574E-3</v>
      </c>
      <c r="C149" s="269">
        <f t="shared" si="21"/>
        <v>6.8700767138768788E-3</v>
      </c>
      <c r="D149" s="269">
        <f t="shared" si="21"/>
        <v>9.4469261825345045E-3</v>
      </c>
      <c r="E149" s="269">
        <f t="shared" si="21"/>
        <v>9.4813486494716749E-3</v>
      </c>
      <c r="F149" s="269">
        <f t="shared" si="21"/>
        <v>8.2426360907212528E-3</v>
      </c>
      <c r="G149" s="269">
        <f t="shared" si="21"/>
        <v>7.907434362611843E-3</v>
      </c>
      <c r="H149" s="269">
        <f t="shared" si="21"/>
        <v>7.797794839608207E-3</v>
      </c>
      <c r="I149" s="269">
        <f t="shared" si="21"/>
        <v>8.0460990397375944E-3</v>
      </c>
      <c r="J149" s="269">
        <f t="shared" si="21"/>
        <v>9.10556209323715E-3</v>
      </c>
      <c r="K149" s="269">
        <f t="shared" si="21"/>
        <v>8.4098678966356699E-3</v>
      </c>
      <c r="L149" s="269">
        <f t="shared" si="21"/>
        <v>9.909567110442467E-3</v>
      </c>
      <c r="M149" s="269">
        <f t="shared" si="21"/>
        <v>8.9354246876756013E-3</v>
      </c>
      <c r="N149" s="269">
        <f t="shared" si="21"/>
        <v>8.5559394301470571E-3</v>
      </c>
      <c r="O149" s="269">
        <f t="shared" si="21"/>
        <v>8.7250580032361483E-3</v>
      </c>
      <c r="P149" s="269">
        <f t="shared" si="21"/>
        <v>9.7008913526549206E-3</v>
      </c>
      <c r="Q149" s="269">
        <f t="shared" si="21"/>
        <v>1.1887806587580235E-2</v>
      </c>
      <c r="R149" s="269">
        <f t="shared" si="21"/>
        <v>1.3131976987347766E-2</v>
      </c>
      <c r="S149" s="269">
        <f t="shared" si="21"/>
        <v>1.391041186601356E-2</v>
      </c>
      <c r="T149" s="269">
        <f t="shared" si="21"/>
        <v>1.3491162491444582E-2</v>
      </c>
      <c r="U149" s="269">
        <f t="shared" si="21"/>
        <v>1.1651375959142597E-2</v>
      </c>
      <c r="V149" s="269">
        <f t="shared" si="21"/>
        <v>1.3586452080317692E-2</v>
      </c>
      <c r="W149" s="269">
        <f t="shared" si="21"/>
        <v>1.2585192923895872E-2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5.9256386055757167E-3</v>
      </c>
      <c r="C150" s="269">
        <f t="shared" si="22"/>
        <v>5.9256386055752839E-3</v>
      </c>
      <c r="D150" s="269">
        <f t="shared" si="22"/>
        <v>5.9256386055789719E-3</v>
      </c>
      <c r="E150" s="269">
        <f t="shared" si="22"/>
        <v>5.9256386055786389E-3</v>
      </c>
      <c r="F150" s="269">
        <f t="shared" si="22"/>
        <v>5.9256386055790916E-3</v>
      </c>
      <c r="G150" s="269">
        <f t="shared" si="22"/>
        <v>5.9256386055784203E-3</v>
      </c>
      <c r="H150" s="269">
        <f t="shared" si="22"/>
        <v>5.9256386055776917E-3</v>
      </c>
      <c r="I150" s="269">
        <f t="shared" si="22"/>
        <v>5.9256386055787274E-3</v>
      </c>
      <c r="J150" s="269">
        <f t="shared" si="22"/>
        <v>5.9256386055804213E-3</v>
      </c>
      <c r="K150" s="269">
        <f t="shared" si="22"/>
        <v>5.9256386055791367E-3</v>
      </c>
      <c r="L150" s="269">
        <f t="shared" si="22"/>
        <v>5.9256386055850244E-3</v>
      </c>
      <c r="M150" s="269">
        <f t="shared" si="22"/>
        <v>5.9256386055813754E-3</v>
      </c>
      <c r="N150" s="269">
        <f t="shared" si="22"/>
        <v>5.9256386055798246E-3</v>
      </c>
      <c r="O150" s="269">
        <f t="shared" si="22"/>
        <v>5.9256386055793336E-3</v>
      </c>
      <c r="P150" s="269">
        <f t="shared" si="22"/>
        <v>5.9256386055792113E-3</v>
      </c>
      <c r="Q150" s="269">
        <f t="shared" si="22"/>
        <v>5.9256386055687709E-3</v>
      </c>
      <c r="R150" s="269">
        <f t="shared" si="22"/>
        <v>5.9256386055682921E-3</v>
      </c>
      <c r="S150" s="269">
        <f t="shared" si="22"/>
        <v>5.9256386055661593E-3</v>
      </c>
      <c r="T150" s="269">
        <f t="shared" si="22"/>
        <v>5.9256386055672565E-3</v>
      </c>
      <c r="U150" s="269">
        <f t="shared" si="22"/>
        <v>5.9256386055693382E-3</v>
      </c>
      <c r="V150" s="269">
        <f t="shared" si="22"/>
        <v>5.9256386055666138E-3</v>
      </c>
      <c r="W150" s="269">
        <f t="shared" si="22"/>
        <v>5.9256386055695377E-3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7.8873459495695849E-3</v>
      </c>
      <c r="C151" s="270">
        <f t="shared" si="23"/>
        <v>7.8887306198462404E-3</v>
      </c>
      <c r="D151" s="270">
        <f t="shared" si="23"/>
        <v>8.0110148693386465E-3</v>
      </c>
      <c r="E151" s="270">
        <f t="shared" si="23"/>
        <v>7.9956346249669269E-3</v>
      </c>
      <c r="F151" s="270">
        <f t="shared" si="23"/>
        <v>7.7712619628588706E-3</v>
      </c>
      <c r="G151" s="270">
        <f t="shared" si="23"/>
        <v>7.83793278673371E-3</v>
      </c>
      <c r="H151" s="270">
        <f t="shared" si="23"/>
        <v>7.7418963537329438E-3</v>
      </c>
      <c r="I151" s="270">
        <f t="shared" si="23"/>
        <v>7.7734377605056309E-3</v>
      </c>
      <c r="J151" s="270">
        <f t="shared" si="23"/>
        <v>7.9613103659860983E-3</v>
      </c>
      <c r="K151" s="270">
        <f t="shared" si="23"/>
        <v>7.7386008214309519E-3</v>
      </c>
      <c r="L151" s="270">
        <f t="shared" si="23"/>
        <v>8.125657869804348E-3</v>
      </c>
      <c r="M151" s="270">
        <f t="shared" si="23"/>
        <v>7.8934819337809388E-3</v>
      </c>
      <c r="N151" s="270">
        <f t="shared" si="23"/>
        <v>7.791168904376468E-3</v>
      </c>
      <c r="O151" s="270">
        <f t="shared" si="23"/>
        <v>7.778859586264209E-3</v>
      </c>
      <c r="P151" s="270">
        <f t="shared" si="23"/>
        <v>8.0597207669665261E-3</v>
      </c>
      <c r="Q151" s="270">
        <f t="shared" si="23"/>
        <v>8.7760165527454685E-3</v>
      </c>
      <c r="R151" s="270">
        <f t="shared" si="23"/>
        <v>9.2027106460030907E-3</v>
      </c>
      <c r="S151" s="270">
        <f t="shared" si="23"/>
        <v>9.5192741127831521E-3</v>
      </c>
      <c r="T151" s="270">
        <f t="shared" si="23"/>
        <v>1.0028427592079841E-2</v>
      </c>
      <c r="U151" s="270">
        <f t="shared" si="23"/>
        <v>9.3864267568945624E-3</v>
      </c>
      <c r="V151" s="270">
        <f t="shared" si="23"/>
        <v>1.0248987958803484E-2</v>
      </c>
      <c r="W151" s="270">
        <f t="shared" si="23"/>
        <v>1.0629301140618462E-2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3.002671006005533E-2</v>
      </c>
      <c r="C152" s="271">
        <f t="shared" si="24"/>
        <v>2.9296552042478569E-2</v>
      </c>
      <c r="D152" s="271">
        <f t="shared" si="24"/>
        <v>4.0285192738684097E-2</v>
      </c>
      <c r="E152" s="271">
        <f t="shared" si="24"/>
        <v>4.0431982889079121E-2</v>
      </c>
      <c r="F152" s="271">
        <f t="shared" si="24"/>
        <v>3.5149653672899996E-2</v>
      </c>
      <c r="G152" s="271">
        <f t="shared" si="24"/>
        <v>3.372022933292864E-2</v>
      </c>
      <c r="H152" s="271">
        <f t="shared" si="24"/>
        <v>3.3252685792242928E-2</v>
      </c>
      <c r="I152" s="271">
        <f t="shared" si="24"/>
        <v>3.4311546882798569E-2</v>
      </c>
      <c r="J152" s="271">
        <f t="shared" si="24"/>
        <v>3.8829489807837229E-2</v>
      </c>
      <c r="K152" s="271">
        <f t="shared" si="24"/>
        <v>3.5862792042262517E-2</v>
      </c>
      <c r="L152" s="271">
        <f t="shared" si="24"/>
        <v>4.2258065034863665E-2</v>
      </c>
      <c r="M152" s="271">
        <f t="shared" si="24"/>
        <v>3.8103960885236106E-2</v>
      </c>
      <c r="N152" s="271">
        <f t="shared" si="24"/>
        <v>3.6485695171538629E-2</v>
      </c>
      <c r="O152" s="271">
        <f t="shared" si="24"/>
        <v>3.7206879415063392E-2</v>
      </c>
      <c r="P152" s="271">
        <f t="shared" si="24"/>
        <v>4.1368194302317425E-2</v>
      </c>
      <c r="Q152" s="271">
        <f t="shared" si="24"/>
        <v>5.0694010979599267E-2</v>
      </c>
      <c r="R152" s="271">
        <f t="shared" si="24"/>
        <v>5.5999614451664667E-2</v>
      </c>
      <c r="S152" s="271">
        <f t="shared" si="24"/>
        <v>5.9319149135818657E-2</v>
      </c>
      <c r="T152" s="271">
        <f t="shared" si="24"/>
        <v>5.753131449693797E-2</v>
      </c>
      <c r="U152" s="271">
        <f t="shared" si="24"/>
        <v>4.9685783197154311E-2</v>
      </c>
      <c r="V152" s="271">
        <f t="shared" si="24"/>
        <v>5.7937664602736458E-2</v>
      </c>
      <c r="W152" s="271">
        <f t="shared" si="24"/>
        <v>5.3667924655747309E-2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0.16421028379724131</v>
      </c>
      <c r="C153" s="271">
        <f t="shared" si="25"/>
        <v>0.16451596306890012</v>
      </c>
      <c r="D153" s="271">
        <f t="shared" si="25"/>
        <v>0.15653244213443365</v>
      </c>
      <c r="E153" s="271">
        <f t="shared" si="25"/>
        <v>0.15568609737262154</v>
      </c>
      <c r="F153" s="271">
        <f t="shared" si="25"/>
        <v>0.15893155903485273</v>
      </c>
      <c r="G153" s="271">
        <f t="shared" si="25"/>
        <v>0.15929437002242258</v>
      </c>
      <c r="H153" s="271">
        <f t="shared" si="25"/>
        <v>0.16082519132423234</v>
      </c>
      <c r="I153" s="271">
        <f t="shared" si="25"/>
        <v>0.15890360218470581</v>
      </c>
      <c r="J153" s="271">
        <f t="shared" si="25"/>
        <v>0.15710513692628722</v>
      </c>
      <c r="K153" s="271">
        <f t="shared" si="25"/>
        <v>0.15513138910854757</v>
      </c>
      <c r="L153" s="271">
        <f t="shared" si="25"/>
        <v>0.15397223103816915</v>
      </c>
      <c r="M153" s="271">
        <f t="shared" si="25"/>
        <v>0.15583185910673975</v>
      </c>
      <c r="N153" s="271">
        <f t="shared" si="25"/>
        <v>0.15670804577505873</v>
      </c>
      <c r="O153" s="271">
        <f t="shared" si="25"/>
        <v>0.15591579055547433</v>
      </c>
      <c r="P153" s="271">
        <f t="shared" si="25"/>
        <v>0.15330472830875949</v>
      </c>
      <c r="Q153" s="271">
        <f t="shared" si="25"/>
        <v>0.14935289334965432</v>
      </c>
      <c r="R153" s="271">
        <f t="shared" si="25"/>
        <v>0.1467698237667879</v>
      </c>
      <c r="S153" s="271">
        <f t="shared" si="25"/>
        <v>0.14263340798630869</v>
      </c>
      <c r="T153" s="271">
        <f t="shared" si="25"/>
        <v>0.14376143251074194</v>
      </c>
      <c r="U153" s="271">
        <f t="shared" si="25"/>
        <v>0.1480005738705627</v>
      </c>
      <c r="V153" s="271">
        <f t="shared" si="25"/>
        <v>0.14293971337276923</v>
      </c>
      <c r="W153" s="271">
        <f t="shared" si="25"/>
        <v>0.14543533508133599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0.13322950175606127</v>
      </c>
      <c r="C154" s="320">
        <f t="shared" si="26"/>
        <v>0.13357165392090534</v>
      </c>
      <c r="D154" s="320">
        <f t="shared" si="26"/>
        <v>0.12790793887344842</v>
      </c>
      <c r="E154" s="320">
        <f t="shared" si="26"/>
        <v>0.12727328594884832</v>
      </c>
      <c r="F154" s="320">
        <f t="shared" si="26"/>
        <v>0.13022606397043632</v>
      </c>
      <c r="G154" s="320">
        <f t="shared" si="26"/>
        <v>0.13118069982550951</v>
      </c>
      <c r="H154" s="320">
        <f t="shared" si="26"/>
        <v>0.13116649548164305</v>
      </c>
      <c r="I154" s="320">
        <f t="shared" si="26"/>
        <v>0.13014984896220699</v>
      </c>
      <c r="J154" s="320">
        <f t="shared" si="26"/>
        <v>0.12847521211015614</v>
      </c>
      <c r="K154" s="320">
        <f t="shared" si="26"/>
        <v>0.12848874475742203</v>
      </c>
      <c r="L154" s="320">
        <f t="shared" si="26"/>
        <v>0.1272209125717178</v>
      </c>
      <c r="M154" s="320">
        <f t="shared" si="26"/>
        <v>0.1294661349260513</v>
      </c>
      <c r="N154" s="320">
        <f t="shared" si="26"/>
        <v>0.13041299793187944</v>
      </c>
      <c r="O154" s="320">
        <f t="shared" si="26"/>
        <v>0.13019689935478601</v>
      </c>
      <c r="P154" s="320">
        <f t="shared" si="26"/>
        <v>0.12791655837939953</v>
      </c>
      <c r="Q154" s="320">
        <f t="shared" si="26"/>
        <v>0.1231373838059218</v>
      </c>
      <c r="R154" s="320">
        <f t="shared" si="26"/>
        <v>0.12022401638766646</v>
      </c>
      <c r="S154" s="320">
        <f t="shared" si="26"/>
        <v>0.11914247996031933</v>
      </c>
      <c r="T154" s="320">
        <f t="shared" si="26"/>
        <v>0.11945821136140924</v>
      </c>
      <c r="U154" s="320">
        <f t="shared" si="26"/>
        <v>0.12354282368981631</v>
      </c>
      <c r="V154" s="320">
        <f t="shared" si="26"/>
        <v>0.11931703810300934</v>
      </c>
      <c r="W154" s="320">
        <f t="shared" si="26"/>
        <v>0.12141393049933429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3.0980782041180054E-2</v>
      </c>
      <c r="C155" s="320">
        <f t="shared" si="27"/>
        <v>3.0944309147994772E-2</v>
      </c>
      <c r="D155" s="320">
        <f t="shared" si="27"/>
        <v>2.8624503260985215E-2</v>
      </c>
      <c r="E155" s="320">
        <f t="shared" si="27"/>
        <v>2.8412811423773221E-2</v>
      </c>
      <c r="F155" s="320">
        <f t="shared" si="27"/>
        <v>2.8705495064416428E-2</v>
      </c>
      <c r="G155" s="320">
        <f t="shared" si="27"/>
        <v>2.8113670196913073E-2</v>
      </c>
      <c r="H155" s="320">
        <f t="shared" si="27"/>
        <v>2.9658695842589303E-2</v>
      </c>
      <c r="I155" s="320">
        <f t="shared" si="27"/>
        <v>2.8753753222498794E-2</v>
      </c>
      <c r="J155" s="320">
        <f t="shared" si="27"/>
        <v>2.8629924816131077E-2</v>
      </c>
      <c r="K155" s="320">
        <f t="shared" si="27"/>
        <v>2.6642644351125549E-2</v>
      </c>
      <c r="L155" s="320">
        <f t="shared" si="27"/>
        <v>2.6751318466451315E-2</v>
      </c>
      <c r="M155" s="320">
        <f t="shared" si="27"/>
        <v>2.6365724180688433E-2</v>
      </c>
      <c r="N155" s="320">
        <f t="shared" si="27"/>
        <v>2.6295047843179292E-2</v>
      </c>
      <c r="O155" s="320">
        <f t="shared" si="27"/>
        <v>2.5718891200688324E-2</v>
      </c>
      <c r="P155" s="320">
        <f t="shared" si="27"/>
        <v>2.5388169929359976E-2</v>
      </c>
      <c r="Q155" s="320">
        <f t="shared" si="27"/>
        <v>2.6215509543732529E-2</v>
      </c>
      <c r="R155" s="320">
        <f t="shared" si="27"/>
        <v>2.6545807379121458E-2</v>
      </c>
      <c r="S155" s="320">
        <f t="shared" si="27"/>
        <v>2.3490928025989358E-2</v>
      </c>
      <c r="T155" s="320">
        <f t="shared" si="27"/>
        <v>2.4303221149332706E-2</v>
      </c>
      <c r="U155" s="320">
        <f t="shared" si="27"/>
        <v>2.4457750180746387E-2</v>
      </c>
      <c r="V155" s="320">
        <f t="shared" si="27"/>
        <v>2.362267526975987E-2</v>
      </c>
      <c r="W155" s="320">
        <f t="shared" si="27"/>
        <v>2.4021404582001717E-2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0.66725199407565505</v>
      </c>
      <c r="C157" s="271">
        <f t="shared" si="29"/>
        <v>0.66842813959430536</v>
      </c>
      <c r="D157" s="271">
        <f t="shared" si="29"/>
        <v>0.65424163539086366</v>
      </c>
      <c r="E157" s="271">
        <f t="shared" si="29"/>
        <v>0.65510665781319855</v>
      </c>
      <c r="F157" s="271">
        <f t="shared" si="29"/>
        <v>0.66256146126677384</v>
      </c>
      <c r="G157" s="271">
        <f t="shared" si="29"/>
        <v>0.66488390796571473</v>
      </c>
      <c r="H157" s="271">
        <f t="shared" si="29"/>
        <v>0.66452316364120034</v>
      </c>
      <c r="I157" s="271">
        <f t="shared" si="29"/>
        <v>0.66453958016317594</v>
      </c>
      <c r="J157" s="271">
        <f t="shared" si="29"/>
        <v>0.6567368927915741</v>
      </c>
      <c r="K157" s="271">
        <f t="shared" si="29"/>
        <v>0.66569321595908892</v>
      </c>
      <c r="L157" s="271">
        <f t="shared" si="29"/>
        <v>0.65255308735768724</v>
      </c>
      <c r="M157" s="271">
        <f t="shared" si="29"/>
        <v>0.65920500026506657</v>
      </c>
      <c r="N157" s="271">
        <f t="shared" si="29"/>
        <v>0.66161794591803091</v>
      </c>
      <c r="O157" s="271">
        <f t="shared" si="29"/>
        <v>0.66089261200510607</v>
      </c>
      <c r="P157" s="271">
        <f t="shared" si="29"/>
        <v>0.65494571059277307</v>
      </c>
      <c r="Q157" s="271">
        <f t="shared" si="29"/>
        <v>0.63945517016380715</v>
      </c>
      <c r="R157" s="271">
        <f t="shared" si="29"/>
        <v>0.63106156731307483</v>
      </c>
      <c r="S157" s="271">
        <f t="shared" si="29"/>
        <v>0.62788573470498454</v>
      </c>
      <c r="T157" s="271">
        <f t="shared" si="29"/>
        <v>0.63015841644649118</v>
      </c>
      <c r="U157" s="271">
        <f t="shared" si="29"/>
        <v>0.64228085144455493</v>
      </c>
      <c r="V157" s="271">
        <f t="shared" si="29"/>
        <v>0.62990789908870604</v>
      </c>
      <c r="W157" s="271">
        <f t="shared" si="29"/>
        <v>0.63565412256751841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0.63753695997819904</v>
      </c>
      <c r="C158" s="320">
        <f t="shared" si="30"/>
        <v>0.63943568450551969</v>
      </c>
      <c r="D158" s="320">
        <f t="shared" si="30"/>
        <v>0.6143746012250042</v>
      </c>
      <c r="E158" s="320">
        <f t="shared" si="30"/>
        <v>0.61509435717240935</v>
      </c>
      <c r="F158" s="320">
        <f t="shared" si="30"/>
        <v>0.62777665949145522</v>
      </c>
      <c r="G158" s="320">
        <f t="shared" si="30"/>
        <v>0.63151369316702555</v>
      </c>
      <c r="H158" s="320">
        <f t="shared" si="30"/>
        <v>0.63161563930129716</v>
      </c>
      <c r="I158" s="320">
        <f t="shared" si="30"/>
        <v>0.63058418566542329</v>
      </c>
      <c r="J158" s="320">
        <f t="shared" si="30"/>
        <v>0.61831045142257335</v>
      </c>
      <c r="K158" s="320">
        <f t="shared" si="30"/>
        <v>0.63020267816009579</v>
      </c>
      <c r="L158" s="320">
        <f t="shared" si="30"/>
        <v>0.61073365922546741</v>
      </c>
      <c r="M158" s="320">
        <f t="shared" si="30"/>
        <v>0.62149655685956773</v>
      </c>
      <c r="N158" s="320">
        <f t="shared" si="30"/>
        <v>0.62551097069752759</v>
      </c>
      <c r="O158" s="320">
        <f t="shared" si="30"/>
        <v>0.62407193840259478</v>
      </c>
      <c r="P158" s="320">
        <f t="shared" si="30"/>
        <v>0.6140069163730616</v>
      </c>
      <c r="Q158" s="320">
        <f t="shared" si="30"/>
        <v>0.58928736084394651</v>
      </c>
      <c r="R158" s="320">
        <f t="shared" si="30"/>
        <v>0.57564322645763522</v>
      </c>
      <c r="S158" s="320">
        <f t="shared" si="30"/>
        <v>0.56918231579304002</v>
      </c>
      <c r="T158" s="320">
        <f t="shared" si="30"/>
        <v>0.57322427452655467</v>
      </c>
      <c r="U158" s="320">
        <f t="shared" si="30"/>
        <v>0.59311080454599951</v>
      </c>
      <c r="V158" s="320">
        <f t="shared" si="30"/>
        <v>0.5725716249596412</v>
      </c>
      <c r="W158" s="320">
        <f t="shared" si="30"/>
        <v>0.58254326866791917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2.9715034097455979E-2</v>
      </c>
      <c r="C159" s="320">
        <f t="shared" si="31"/>
        <v>2.8992455088785694E-2</v>
      </c>
      <c r="D159" s="320">
        <f t="shared" si="31"/>
        <v>3.9867034165859495E-2</v>
      </c>
      <c r="E159" s="320">
        <f t="shared" si="31"/>
        <v>4.0012300640789172E-2</v>
      </c>
      <c r="F159" s="320">
        <f t="shared" si="31"/>
        <v>3.4784801775318681E-2</v>
      </c>
      <c r="G159" s="320">
        <f t="shared" si="31"/>
        <v>3.3370214798689235E-2</v>
      </c>
      <c r="H159" s="320">
        <f t="shared" si="31"/>
        <v>3.2907524339903238E-2</v>
      </c>
      <c r="I159" s="320">
        <f t="shared" si="31"/>
        <v>3.39553944977527E-2</v>
      </c>
      <c r="J159" s="320">
        <f t="shared" si="31"/>
        <v>3.8426441369000794E-2</v>
      </c>
      <c r="K159" s="320">
        <f t="shared" si="31"/>
        <v>3.5490537798993194E-2</v>
      </c>
      <c r="L159" s="320">
        <f t="shared" si="31"/>
        <v>4.1819428132219803E-2</v>
      </c>
      <c r="M159" s="320">
        <f t="shared" si="31"/>
        <v>3.7708443405498858E-2</v>
      </c>
      <c r="N159" s="320">
        <f t="shared" si="31"/>
        <v>3.6106975220503296E-2</v>
      </c>
      <c r="O159" s="320">
        <f t="shared" si="31"/>
        <v>3.6820673602511345E-2</v>
      </c>
      <c r="P159" s="320">
        <f t="shared" si="31"/>
        <v>4.0938794219711493E-2</v>
      </c>
      <c r="Q159" s="320">
        <f t="shared" si="31"/>
        <v>5.016780931986068E-2</v>
      </c>
      <c r="R159" s="320">
        <f t="shared" si="31"/>
        <v>5.5418340855439605E-2</v>
      </c>
      <c r="S159" s="320">
        <f t="shared" si="31"/>
        <v>5.8703418911944527E-2</v>
      </c>
      <c r="T159" s="320">
        <f t="shared" si="31"/>
        <v>5.6934141919936496E-2</v>
      </c>
      <c r="U159" s="320">
        <f t="shared" si="31"/>
        <v>4.9170046898555371E-2</v>
      </c>
      <c r="V159" s="320">
        <f t="shared" si="31"/>
        <v>5.7336274129064856E-2</v>
      </c>
      <c r="W159" s="320">
        <f t="shared" si="31"/>
        <v>5.3110853899599353E-2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0.10240473736616644</v>
      </c>
      <c r="C160" s="271">
        <f t="shared" si="32"/>
        <v>0.10182290885706352</v>
      </c>
      <c r="D160" s="271">
        <f t="shared" si="32"/>
        <v>0.11030515958060287</v>
      </c>
      <c r="E160" s="271">
        <f t="shared" si="32"/>
        <v>0.11012064954712104</v>
      </c>
      <c r="F160" s="271">
        <f t="shared" si="32"/>
        <v>0.10616579886835022</v>
      </c>
      <c r="G160" s="271">
        <f t="shared" si="32"/>
        <v>0.10517849642604794</v>
      </c>
      <c r="H160" s="271">
        <f t="shared" si="32"/>
        <v>0.10468163894544542</v>
      </c>
      <c r="I160" s="271">
        <f t="shared" si="32"/>
        <v>0.1052481048655349</v>
      </c>
      <c r="J160" s="271">
        <f t="shared" si="32"/>
        <v>0.10908397891153054</v>
      </c>
      <c r="K160" s="271">
        <f t="shared" si="32"/>
        <v>0.10598650506849128</v>
      </c>
      <c r="L160" s="271">
        <f t="shared" si="32"/>
        <v>0.11200376248546924</v>
      </c>
      <c r="M160" s="271">
        <f t="shared" si="32"/>
        <v>0.10885264401794992</v>
      </c>
      <c r="N160" s="271">
        <f t="shared" si="32"/>
        <v>0.10766357569730273</v>
      </c>
      <c r="O160" s="271">
        <f t="shared" si="32"/>
        <v>0.10830317133131212</v>
      </c>
      <c r="P160" s="271">
        <f t="shared" si="32"/>
        <v>0.11144312557298515</v>
      </c>
      <c r="Q160" s="271">
        <f t="shared" si="32"/>
        <v>0.11865647326310742</v>
      </c>
      <c r="R160" s="271">
        <f t="shared" si="32"/>
        <v>0.12265667773161719</v>
      </c>
      <c r="S160" s="271">
        <f t="shared" si="32"/>
        <v>0.12555439309059474</v>
      </c>
      <c r="T160" s="271">
        <f t="shared" si="32"/>
        <v>0.1238516173588036</v>
      </c>
      <c r="U160" s="271">
        <f t="shared" si="32"/>
        <v>0.11781735966818277</v>
      </c>
      <c r="V160" s="271">
        <f t="shared" si="32"/>
        <v>0.12420165379316905</v>
      </c>
      <c r="W160" s="271">
        <f t="shared" si="32"/>
        <v>0.1208504945273753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7.0981436140527057E-2</v>
      </c>
      <c r="C161" s="320">
        <f t="shared" si="33"/>
        <v>7.1163726487027734E-2</v>
      </c>
      <c r="D161" s="320">
        <f t="shared" si="33"/>
        <v>6.8146236947096178E-2</v>
      </c>
      <c r="E161" s="320">
        <f t="shared" si="33"/>
        <v>6.7808109314363735E-2</v>
      </c>
      <c r="F161" s="320">
        <f t="shared" si="33"/>
        <v>6.9381277582757098E-2</v>
      </c>
      <c r="G161" s="320">
        <f t="shared" si="33"/>
        <v>6.9889884333448143E-2</v>
      </c>
      <c r="H161" s="320">
        <f t="shared" si="33"/>
        <v>6.9882316604726019E-2</v>
      </c>
      <c r="I161" s="320">
        <f t="shared" si="33"/>
        <v>6.9340672081210752E-2</v>
      </c>
      <c r="J161" s="320">
        <f t="shared" si="33"/>
        <v>6.8448466321933327E-2</v>
      </c>
      <c r="K161" s="320">
        <f t="shared" si="33"/>
        <v>6.8455676187053685E-2</v>
      </c>
      <c r="L161" s="320">
        <f t="shared" si="33"/>
        <v>6.7780206053635036E-2</v>
      </c>
      <c r="M161" s="320">
        <f t="shared" si="33"/>
        <v>6.8976405882237621E-2</v>
      </c>
      <c r="N161" s="320">
        <f t="shared" si="33"/>
        <v>6.9480871448018039E-2</v>
      </c>
      <c r="O161" s="320">
        <f t="shared" si="33"/>
        <v>6.9365739385315456E-2</v>
      </c>
      <c r="P161" s="320">
        <f t="shared" si="33"/>
        <v>6.8150829210094729E-2</v>
      </c>
      <c r="Q161" s="320">
        <f t="shared" si="33"/>
        <v>6.5604601307712715E-2</v>
      </c>
      <c r="R161" s="320">
        <f t="shared" si="33"/>
        <v>6.4052430049642395E-2</v>
      </c>
      <c r="S161" s="320">
        <f t="shared" si="33"/>
        <v>6.3476213762412276E-2</v>
      </c>
      <c r="T161" s="320">
        <f t="shared" si="33"/>
        <v>6.3644427768984616E-2</v>
      </c>
      <c r="U161" s="320">
        <f t="shared" si="33"/>
        <v>6.5820609810695596E-2</v>
      </c>
      <c r="V161" s="320">
        <f t="shared" si="33"/>
        <v>6.3569214092630777E-2</v>
      </c>
      <c r="W161" s="320">
        <f t="shared" si="33"/>
        <v>6.4686387329500064E-2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3.1423301225639397E-2</v>
      </c>
      <c r="C162" s="328">
        <f t="shared" si="34"/>
        <v>3.0659182370035787E-2</v>
      </c>
      <c r="D162" s="328">
        <f t="shared" si="34"/>
        <v>4.2158922633506707E-2</v>
      </c>
      <c r="E162" s="328">
        <f t="shared" si="34"/>
        <v>4.2312540232757309E-2</v>
      </c>
      <c r="F162" s="328">
        <f t="shared" si="34"/>
        <v>3.6784521285593112E-2</v>
      </c>
      <c r="G162" s="328">
        <f t="shared" si="34"/>
        <v>3.52886120925998E-2</v>
      </c>
      <c r="H162" s="328">
        <f t="shared" si="34"/>
        <v>3.4799322340719405E-2</v>
      </c>
      <c r="I162" s="328">
        <f t="shared" si="34"/>
        <v>3.5907432784324157E-2</v>
      </c>
      <c r="J162" s="328">
        <f t="shared" si="34"/>
        <v>4.063551258959721E-2</v>
      </c>
      <c r="K162" s="328">
        <f t="shared" si="34"/>
        <v>3.7530828881437592E-2</v>
      </c>
      <c r="L162" s="328">
        <f t="shared" si="34"/>
        <v>4.4223556431834198E-2</v>
      </c>
      <c r="M162" s="328">
        <f t="shared" si="34"/>
        <v>3.9876238135712297E-2</v>
      </c>
      <c r="N162" s="328">
        <f t="shared" si="34"/>
        <v>3.8182704249284688E-2</v>
      </c>
      <c r="O162" s="328">
        <f t="shared" si="34"/>
        <v>3.8937431945996664E-2</v>
      </c>
      <c r="P162" s="328">
        <f t="shared" si="34"/>
        <v>4.3292296362890427E-2</v>
      </c>
      <c r="Q162" s="328">
        <f t="shared" si="34"/>
        <v>5.3051871955394701E-2</v>
      </c>
      <c r="R162" s="328">
        <f t="shared" si="34"/>
        <v>5.8604247681974801E-2</v>
      </c>
      <c r="S162" s="328">
        <f t="shared" si="34"/>
        <v>6.2078179328182458E-2</v>
      </c>
      <c r="T162" s="328">
        <f t="shared" si="34"/>
        <v>6.0207189589818973E-2</v>
      </c>
      <c r="U162" s="328">
        <f t="shared" si="34"/>
        <v>5.1996749857487173E-2</v>
      </c>
      <c r="V162" s="328">
        <f t="shared" si="34"/>
        <v>6.0632439700538276E-2</v>
      </c>
      <c r="W162" s="328">
        <f t="shared" si="34"/>
        <v>5.6164107197875242E-2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0.99999999999999967</v>
      </c>
      <c r="D165" s="234">
        <f t="shared" si="35"/>
        <v>1</v>
      </c>
      <c r="E165" s="234">
        <f t="shared" si="35"/>
        <v>1.0000000000000004</v>
      </c>
      <c r="F165" s="234">
        <f t="shared" si="35"/>
        <v>1.0000000000000002</v>
      </c>
      <c r="G165" s="234">
        <f t="shared" si="35"/>
        <v>1</v>
      </c>
      <c r="H165" s="234">
        <f t="shared" si="35"/>
        <v>0.99999999999999989</v>
      </c>
      <c r="I165" s="234">
        <f t="shared" si="35"/>
        <v>0.99999999999999989</v>
      </c>
      <c r="J165" s="234">
        <f t="shared" si="35"/>
        <v>1.0000000000000002</v>
      </c>
      <c r="K165" s="234">
        <f t="shared" si="35"/>
        <v>1</v>
      </c>
      <c r="L165" s="234">
        <f t="shared" si="35"/>
        <v>1</v>
      </c>
      <c r="M165" s="234">
        <f t="shared" si="35"/>
        <v>1</v>
      </c>
      <c r="N165" s="234">
        <f t="shared" si="35"/>
        <v>1</v>
      </c>
      <c r="O165" s="234">
        <f t="shared" si="35"/>
        <v>1.0000000000000004</v>
      </c>
      <c r="P165" s="234">
        <f t="shared" si="35"/>
        <v>1</v>
      </c>
      <c r="Q165" s="234">
        <f t="shared" si="35"/>
        <v>0.99999999999999956</v>
      </c>
      <c r="R165" s="234">
        <f t="shared" si="35"/>
        <v>1.0000000000000002</v>
      </c>
      <c r="S165" s="234">
        <f t="shared" si="35"/>
        <v>1</v>
      </c>
      <c r="T165" s="234">
        <f t="shared" si="35"/>
        <v>1.0000000000000004</v>
      </c>
      <c r="U165" s="234">
        <f t="shared" si="35"/>
        <v>1.0000000000000007</v>
      </c>
      <c r="V165" s="234">
        <f t="shared" si="35"/>
        <v>1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8.4901072430892174E-3</v>
      </c>
      <c r="C166" s="268">
        <f t="shared" si="36"/>
        <v>8.4901072430757351E-3</v>
      </c>
      <c r="D166" s="268">
        <f t="shared" si="36"/>
        <v>8.4901072430982518E-3</v>
      </c>
      <c r="E166" s="268">
        <f t="shared" si="36"/>
        <v>8.4901072430982241E-3</v>
      </c>
      <c r="F166" s="268">
        <f t="shared" si="36"/>
        <v>8.4901072430985484E-3</v>
      </c>
      <c r="G166" s="268">
        <f t="shared" si="36"/>
        <v>8.4901072430862527E-3</v>
      </c>
      <c r="H166" s="268">
        <f t="shared" si="36"/>
        <v>8.4901072430716377E-3</v>
      </c>
      <c r="I166" s="268">
        <f t="shared" si="36"/>
        <v>8.490107243082249E-3</v>
      </c>
      <c r="J166" s="268">
        <f t="shared" si="36"/>
        <v>8.4901072430899199E-3</v>
      </c>
      <c r="K166" s="268">
        <f t="shared" si="36"/>
        <v>8.4901072430940867E-3</v>
      </c>
      <c r="L166" s="268">
        <f t="shared" si="36"/>
        <v>8.4901072431197121E-3</v>
      </c>
      <c r="M166" s="268">
        <f t="shared" si="36"/>
        <v>8.4901072430940399E-3</v>
      </c>
      <c r="N166" s="268">
        <f t="shared" si="36"/>
        <v>8.490107243084492E-3</v>
      </c>
      <c r="O166" s="268">
        <f t="shared" si="36"/>
        <v>8.4901072430791005E-3</v>
      </c>
      <c r="P166" s="268">
        <f t="shared" si="36"/>
        <v>8.4901072430831094E-3</v>
      </c>
      <c r="Q166" s="268">
        <f t="shared" si="36"/>
        <v>8.4901072429952977E-3</v>
      </c>
      <c r="R166" s="268">
        <f t="shared" si="36"/>
        <v>8.4901072429978564E-3</v>
      </c>
      <c r="S166" s="268">
        <f t="shared" si="36"/>
        <v>8.4901072429919809E-3</v>
      </c>
      <c r="T166" s="268">
        <f t="shared" si="36"/>
        <v>8.4901072429935092E-3</v>
      </c>
      <c r="U166" s="268">
        <f t="shared" si="36"/>
        <v>8.4901072430013814E-3</v>
      </c>
      <c r="V166" s="268">
        <f t="shared" si="36"/>
        <v>8.4901072429933409E-3</v>
      </c>
      <c r="W166" s="268">
        <f t="shared" si="36"/>
        <v>8.4901072430084972E-3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9.5190184159027087E-3</v>
      </c>
      <c r="C167" s="269">
        <f t="shared" si="37"/>
        <v>9.5190184158875941E-3</v>
      </c>
      <c r="D167" s="269">
        <f t="shared" si="37"/>
        <v>9.5190184159128412E-3</v>
      </c>
      <c r="E167" s="269">
        <f t="shared" si="37"/>
        <v>9.5190184159128083E-3</v>
      </c>
      <c r="F167" s="269">
        <f t="shared" si="37"/>
        <v>9.5190184159131708E-3</v>
      </c>
      <c r="G167" s="269">
        <f t="shared" si="37"/>
        <v>9.5190184158993954E-3</v>
      </c>
      <c r="H167" s="269">
        <f t="shared" si="37"/>
        <v>9.5190184158830005E-3</v>
      </c>
      <c r="I167" s="269">
        <f t="shared" si="37"/>
        <v>9.5190184158949042E-3</v>
      </c>
      <c r="J167" s="269">
        <f t="shared" si="37"/>
        <v>9.5190184159034946E-3</v>
      </c>
      <c r="K167" s="269">
        <f t="shared" si="37"/>
        <v>9.5190184159081696E-3</v>
      </c>
      <c r="L167" s="269">
        <f t="shared" si="37"/>
        <v>9.5190184159369001E-3</v>
      </c>
      <c r="M167" s="269">
        <f t="shared" si="37"/>
        <v>9.5190184159081176E-3</v>
      </c>
      <c r="N167" s="269">
        <f t="shared" si="37"/>
        <v>9.5190184158974091E-3</v>
      </c>
      <c r="O167" s="269">
        <f t="shared" si="37"/>
        <v>9.5190184158913654E-3</v>
      </c>
      <c r="P167" s="269">
        <f t="shared" si="37"/>
        <v>9.5190184158958652E-3</v>
      </c>
      <c r="Q167" s="269">
        <f t="shared" si="37"/>
        <v>9.5190184157973989E-3</v>
      </c>
      <c r="R167" s="269">
        <f t="shared" si="37"/>
        <v>9.5190184158002785E-3</v>
      </c>
      <c r="S167" s="269">
        <f t="shared" si="37"/>
        <v>9.5190184157936918E-3</v>
      </c>
      <c r="T167" s="269">
        <f t="shared" si="37"/>
        <v>9.5190184157954039E-3</v>
      </c>
      <c r="U167" s="269">
        <f t="shared" si="37"/>
        <v>9.5190184158042302E-3</v>
      </c>
      <c r="V167" s="269">
        <f t="shared" si="37"/>
        <v>9.5190184157952183E-3</v>
      </c>
      <c r="W167" s="269">
        <f t="shared" si="37"/>
        <v>9.5190184158122117E-3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1.2233190078889834E-2</v>
      </c>
      <c r="C168" s="269">
        <f t="shared" si="38"/>
        <v>1.196588137124696E-2</v>
      </c>
      <c r="D168" s="269">
        <f t="shared" si="38"/>
        <v>1.5896493398431688E-2</v>
      </c>
      <c r="E168" s="269">
        <f t="shared" si="38"/>
        <v>1.5999672638862643E-2</v>
      </c>
      <c r="F168" s="269">
        <f t="shared" si="38"/>
        <v>1.4123423476948407E-2</v>
      </c>
      <c r="G168" s="269">
        <f t="shared" si="38"/>
        <v>1.3591309651537365E-2</v>
      </c>
      <c r="H168" s="269">
        <f t="shared" si="38"/>
        <v>1.3444388355941226E-2</v>
      </c>
      <c r="I168" s="269">
        <f t="shared" si="38"/>
        <v>1.3864883821996214E-2</v>
      </c>
      <c r="J168" s="269">
        <f t="shared" si="38"/>
        <v>1.5408234619023209E-2</v>
      </c>
      <c r="K168" s="269">
        <f t="shared" si="38"/>
        <v>1.4496172624205078E-2</v>
      </c>
      <c r="L168" s="269">
        <f t="shared" si="38"/>
        <v>1.6540940511809845E-2</v>
      </c>
      <c r="M168" s="269">
        <f t="shared" si="38"/>
        <v>1.510052233607119E-2</v>
      </c>
      <c r="N168" s="269">
        <f t="shared" si="38"/>
        <v>1.4523640629627868E-2</v>
      </c>
      <c r="O168" s="269">
        <f t="shared" si="38"/>
        <v>1.4764367434616545E-2</v>
      </c>
      <c r="P168" s="269">
        <f t="shared" si="38"/>
        <v>1.6215417848308045E-2</v>
      </c>
      <c r="Q168" s="269">
        <f t="shared" si="38"/>
        <v>1.9304443333702022E-2</v>
      </c>
      <c r="R168" s="269">
        <f t="shared" si="38"/>
        <v>2.1006747732152255E-2</v>
      </c>
      <c r="S168" s="269">
        <f t="shared" si="38"/>
        <v>2.1955689828088282E-2</v>
      </c>
      <c r="T168" s="269">
        <f t="shared" si="38"/>
        <v>2.1465383701150361E-2</v>
      </c>
      <c r="U168" s="269">
        <f t="shared" si="38"/>
        <v>1.8978121402820809E-2</v>
      </c>
      <c r="V168" s="269">
        <f t="shared" si="38"/>
        <v>2.157882513387897E-2</v>
      </c>
      <c r="W168" s="269">
        <f t="shared" si="38"/>
        <v>2.0243445464457274E-2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7.6201889365177574E-3</v>
      </c>
      <c r="C169" s="269">
        <f t="shared" si="39"/>
        <v>7.6201889365056542E-3</v>
      </c>
      <c r="D169" s="269">
        <f t="shared" si="39"/>
        <v>7.6201889365258646E-3</v>
      </c>
      <c r="E169" s="269">
        <f t="shared" si="39"/>
        <v>7.6201889365258377E-3</v>
      </c>
      <c r="F169" s="269">
        <f t="shared" si="39"/>
        <v>7.6201889365261335E-3</v>
      </c>
      <c r="G169" s="269">
        <f t="shared" si="39"/>
        <v>7.6201889365151007E-3</v>
      </c>
      <c r="H169" s="269">
        <f t="shared" si="39"/>
        <v>7.6201889365019818E-3</v>
      </c>
      <c r="I169" s="269">
        <f t="shared" si="39"/>
        <v>7.6201889365115046E-3</v>
      </c>
      <c r="J169" s="269">
        <f t="shared" si="39"/>
        <v>7.6201889365183897E-3</v>
      </c>
      <c r="K169" s="269">
        <f t="shared" si="39"/>
        <v>7.6201889365221272E-3</v>
      </c>
      <c r="L169" s="269">
        <f t="shared" si="39"/>
        <v>7.620188936545127E-3</v>
      </c>
      <c r="M169" s="269">
        <f t="shared" si="39"/>
        <v>7.6201889365220838E-3</v>
      </c>
      <c r="N169" s="269">
        <f t="shared" si="39"/>
        <v>7.6201889365135169E-3</v>
      </c>
      <c r="O169" s="269">
        <f t="shared" si="39"/>
        <v>7.620188936508677E-3</v>
      </c>
      <c r="P169" s="269">
        <f t="shared" si="39"/>
        <v>7.6201889365122722E-3</v>
      </c>
      <c r="Q169" s="269">
        <f t="shared" si="39"/>
        <v>7.6201889364334603E-3</v>
      </c>
      <c r="R169" s="269">
        <f t="shared" si="39"/>
        <v>7.6201889364357579E-3</v>
      </c>
      <c r="S169" s="269">
        <f t="shared" si="39"/>
        <v>7.6201889364304904E-3</v>
      </c>
      <c r="T169" s="269">
        <f t="shared" si="39"/>
        <v>7.6201889364318556E-3</v>
      </c>
      <c r="U169" s="269">
        <f t="shared" si="39"/>
        <v>7.620188936438922E-3</v>
      </c>
      <c r="V169" s="269">
        <f t="shared" si="39"/>
        <v>7.620188936431703E-3</v>
      </c>
      <c r="W169" s="269">
        <f t="shared" si="39"/>
        <v>7.6201889364453075E-3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8.045797783708104E-3</v>
      </c>
      <c r="C170" s="270">
        <f t="shared" si="40"/>
        <v>8.0675480075828795E-3</v>
      </c>
      <c r="D170" s="270">
        <f t="shared" si="40"/>
        <v>7.9149773397262681E-3</v>
      </c>
      <c r="E170" s="270">
        <f t="shared" si="40"/>
        <v>7.9221898520949255E-3</v>
      </c>
      <c r="F170" s="270">
        <f t="shared" si="40"/>
        <v>7.8183791859623552E-3</v>
      </c>
      <c r="G170" s="270">
        <f t="shared" si="40"/>
        <v>7.9100380427202851E-3</v>
      </c>
      <c r="H170" s="270">
        <f t="shared" si="40"/>
        <v>7.8373261983903948E-3</v>
      </c>
      <c r="I170" s="270">
        <f t="shared" si="40"/>
        <v>7.8649381609949606E-3</v>
      </c>
      <c r="J170" s="270">
        <f t="shared" si="40"/>
        <v>7.9101005333337398E-3</v>
      </c>
      <c r="K170" s="270">
        <f t="shared" si="40"/>
        <v>7.8320950440749267E-3</v>
      </c>
      <c r="L170" s="270">
        <f t="shared" si="40"/>
        <v>7.9637088644846313E-3</v>
      </c>
      <c r="M170" s="270">
        <f t="shared" si="40"/>
        <v>7.8324335034653594E-3</v>
      </c>
      <c r="N170" s="270">
        <f t="shared" si="40"/>
        <v>7.7653625719295754E-3</v>
      </c>
      <c r="O170" s="270">
        <f t="shared" si="40"/>
        <v>7.7288304480337515E-3</v>
      </c>
      <c r="P170" s="270">
        <f t="shared" si="40"/>
        <v>7.9102065740028031E-3</v>
      </c>
      <c r="Q170" s="270">
        <f t="shared" si="40"/>
        <v>8.36766551647403E-3</v>
      </c>
      <c r="R170" s="270">
        <f t="shared" si="40"/>
        <v>8.6436226710131757E-3</v>
      </c>
      <c r="S170" s="270">
        <f t="shared" si="40"/>
        <v>8.8219025556551048E-3</v>
      </c>
      <c r="T170" s="270">
        <f t="shared" si="40"/>
        <v>9.3685731450433973E-3</v>
      </c>
      <c r="U170" s="270">
        <f t="shared" si="40"/>
        <v>8.9769256025404292E-3</v>
      </c>
      <c r="V170" s="270">
        <f t="shared" si="40"/>
        <v>9.5577142693427045E-3</v>
      </c>
      <c r="W170" s="270">
        <f t="shared" si="40"/>
        <v>1.0038772023718095E-2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0.78369006481426096</v>
      </c>
      <c r="C171" s="271">
        <f t="shared" si="41"/>
        <v>0.78603126002853485</v>
      </c>
      <c r="D171" s="271">
        <f t="shared" si="41"/>
        <v>0.75145106190218269</v>
      </c>
      <c r="E171" s="271">
        <f t="shared" si="41"/>
        <v>0.75053297392427798</v>
      </c>
      <c r="F171" s="271">
        <f t="shared" si="41"/>
        <v>0.76720258844593991</v>
      </c>
      <c r="G171" s="271">
        <f t="shared" si="41"/>
        <v>0.77181842152361346</v>
      </c>
      <c r="H171" s="271">
        <f t="shared" si="41"/>
        <v>0.77318334882619688</v>
      </c>
      <c r="I171" s="271">
        <f t="shared" si="41"/>
        <v>0.76944342816990197</v>
      </c>
      <c r="J171" s="271">
        <f t="shared" si="41"/>
        <v>0.75576858799616775</v>
      </c>
      <c r="K171" s="271">
        <f t="shared" si="41"/>
        <v>0.76389725780177631</v>
      </c>
      <c r="L171" s="271">
        <f t="shared" si="41"/>
        <v>0.74571337844562502</v>
      </c>
      <c r="M171" s="271">
        <f t="shared" si="41"/>
        <v>0.7585584325405621</v>
      </c>
      <c r="N171" s="271">
        <f t="shared" si="41"/>
        <v>0.76371620224136438</v>
      </c>
      <c r="O171" s="271">
        <f t="shared" si="41"/>
        <v>0.76162345896546169</v>
      </c>
      <c r="P171" s="271">
        <f t="shared" si="41"/>
        <v>0.74863825078432422</v>
      </c>
      <c r="Q171" s="271">
        <f t="shared" si="41"/>
        <v>0.72092924063519381</v>
      </c>
      <c r="R171" s="271">
        <f t="shared" si="41"/>
        <v>0.705637302615443</v>
      </c>
      <c r="S171" s="271">
        <f t="shared" si="41"/>
        <v>0.69709031703475477</v>
      </c>
      <c r="T171" s="271">
        <f t="shared" si="41"/>
        <v>0.70091694491349799</v>
      </c>
      <c r="U171" s="271">
        <f t="shared" si="41"/>
        <v>0.7232495575564527</v>
      </c>
      <c r="V171" s="271">
        <f t="shared" si="41"/>
        <v>0.69974031720228624</v>
      </c>
      <c r="W171" s="271">
        <f t="shared" si="41"/>
        <v>0.71109243724065774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0.72220756992075441</v>
      </c>
      <c r="C172" s="320">
        <f t="shared" si="42"/>
        <v>0.72589222551998567</v>
      </c>
      <c r="D172" s="320">
        <f t="shared" si="42"/>
        <v>0.67155725923166676</v>
      </c>
      <c r="E172" s="320">
        <f t="shared" si="42"/>
        <v>0.67012060519846461</v>
      </c>
      <c r="F172" s="320">
        <f t="shared" si="42"/>
        <v>0.69622001511874487</v>
      </c>
      <c r="G172" s="320">
        <f t="shared" si="42"/>
        <v>0.70351018623438077</v>
      </c>
      <c r="H172" s="320">
        <f t="shared" si="42"/>
        <v>0.70561352173204528</v>
      </c>
      <c r="I172" s="320">
        <f t="shared" si="42"/>
        <v>0.69976024305729845</v>
      </c>
      <c r="J172" s="320">
        <f t="shared" si="42"/>
        <v>0.67832871334590661</v>
      </c>
      <c r="K172" s="320">
        <f t="shared" si="42"/>
        <v>0.69104129352790455</v>
      </c>
      <c r="L172" s="320">
        <f t="shared" si="42"/>
        <v>0.66258066457517761</v>
      </c>
      <c r="M172" s="320">
        <f t="shared" si="42"/>
        <v>0.6826650816296741</v>
      </c>
      <c r="N172" s="320">
        <f t="shared" si="42"/>
        <v>0.69072218718169998</v>
      </c>
      <c r="O172" s="320">
        <f t="shared" si="42"/>
        <v>0.68741958086410493</v>
      </c>
      <c r="P172" s="320">
        <f t="shared" si="42"/>
        <v>0.66714157341518199</v>
      </c>
      <c r="Q172" s="320">
        <f t="shared" si="42"/>
        <v>0.62390750460131428</v>
      </c>
      <c r="R172" s="320">
        <f t="shared" si="42"/>
        <v>0.60005999597324611</v>
      </c>
      <c r="S172" s="320">
        <f t="shared" si="42"/>
        <v>0.58674374520568728</v>
      </c>
      <c r="T172" s="320">
        <f t="shared" si="42"/>
        <v>0.59303459081924148</v>
      </c>
      <c r="U172" s="320">
        <f t="shared" si="42"/>
        <v>0.62786787504251851</v>
      </c>
      <c r="V172" s="320">
        <f t="shared" si="42"/>
        <v>0.59128782054803763</v>
      </c>
      <c r="W172" s="320">
        <f t="shared" si="42"/>
        <v>0.60935139305110941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6.1482494893506608E-2</v>
      </c>
      <c r="C173" s="320">
        <f t="shared" si="43"/>
        <v>6.013903450854919E-2</v>
      </c>
      <c r="D173" s="320">
        <f t="shared" si="43"/>
        <v>7.989380267051599E-2</v>
      </c>
      <c r="E173" s="320">
        <f t="shared" si="43"/>
        <v>8.041236872581331E-2</v>
      </c>
      <c r="F173" s="320">
        <f t="shared" si="43"/>
        <v>7.0982573327195028E-2</v>
      </c>
      <c r="G173" s="320">
        <f t="shared" si="43"/>
        <v>6.8308235289232688E-2</v>
      </c>
      <c r="H173" s="320">
        <f t="shared" si="43"/>
        <v>6.7569827094151561E-2</v>
      </c>
      <c r="I173" s="320">
        <f t="shared" si="43"/>
        <v>6.9683185112603574E-2</v>
      </c>
      <c r="J173" s="320">
        <f t="shared" si="43"/>
        <v>7.7439874650261101E-2</v>
      </c>
      <c r="K173" s="320">
        <f t="shared" si="43"/>
        <v>7.2855964273871712E-2</v>
      </c>
      <c r="L173" s="320">
        <f t="shared" si="43"/>
        <v>8.3132713870447503E-2</v>
      </c>
      <c r="M173" s="320">
        <f t="shared" si="43"/>
        <v>7.5893350910887974E-2</v>
      </c>
      <c r="N173" s="320">
        <f t="shared" si="43"/>
        <v>7.2994015059664338E-2</v>
      </c>
      <c r="O173" s="320">
        <f t="shared" si="43"/>
        <v>7.4203878101356716E-2</v>
      </c>
      <c r="P173" s="320">
        <f t="shared" si="43"/>
        <v>8.1496677369142179E-2</v>
      </c>
      <c r="Q173" s="320">
        <f t="shared" si="43"/>
        <v>9.7021736033879438E-2</v>
      </c>
      <c r="R173" s="320">
        <f t="shared" si="43"/>
        <v>0.10557730664219692</v>
      </c>
      <c r="S173" s="320">
        <f t="shared" si="43"/>
        <v>0.11034657182906757</v>
      </c>
      <c r="T173" s="320">
        <f t="shared" si="43"/>
        <v>0.10788235409425646</v>
      </c>
      <c r="U173" s="320">
        <f t="shared" si="43"/>
        <v>9.5381682513934182E-2</v>
      </c>
      <c r="V173" s="320">
        <f t="shared" si="43"/>
        <v>0.10845249665424857</v>
      </c>
      <c r="W173" s="320">
        <f t="shared" si="43"/>
        <v>0.10174104418954827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5.0371389625926952E-2</v>
      </c>
      <c r="C174" s="271">
        <f t="shared" si="44"/>
        <v>4.9270719156797461E-2</v>
      </c>
      <c r="D174" s="271">
        <f t="shared" si="44"/>
        <v>6.545540921825066E-2</v>
      </c>
      <c r="E174" s="271">
        <f t="shared" si="44"/>
        <v>6.5880260110580402E-2</v>
      </c>
      <c r="F174" s="271">
        <f t="shared" si="44"/>
        <v>5.8154615617146868E-2</v>
      </c>
      <c r="G174" s="271">
        <f t="shared" si="44"/>
        <v>5.5963583461815999E-2</v>
      </c>
      <c r="H174" s="271">
        <f t="shared" si="44"/>
        <v>5.5358620261122329E-2</v>
      </c>
      <c r="I174" s="271">
        <f t="shared" si="44"/>
        <v>5.7090052603790048E-2</v>
      </c>
      <c r="J174" s="271">
        <f t="shared" si="44"/>
        <v>6.3444954622412689E-2</v>
      </c>
      <c r="K174" s="271">
        <f t="shared" si="44"/>
        <v>5.9689447693499424E-2</v>
      </c>
      <c r="L174" s="271">
        <f t="shared" si="44"/>
        <v>6.8108984976653436E-2</v>
      </c>
      <c r="M174" s="271">
        <f t="shared" si="44"/>
        <v>6.2177918371254699E-2</v>
      </c>
      <c r="N174" s="271">
        <f t="shared" si="44"/>
        <v>5.9802549966453199E-2</v>
      </c>
      <c r="O174" s="271">
        <f t="shared" si="44"/>
        <v>6.0793766779834842E-2</v>
      </c>
      <c r="P174" s="271">
        <f t="shared" si="44"/>
        <v>6.6768612693579504E-2</v>
      </c>
      <c r="Q174" s="271">
        <f t="shared" si="44"/>
        <v>7.9487985586976007E-2</v>
      </c>
      <c r="R174" s="271">
        <f t="shared" si="44"/>
        <v>8.6497395034821969E-2</v>
      </c>
      <c r="S174" s="271">
        <f t="shared" si="44"/>
        <v>9.0404759486660533E-2</v>
      </c>
      <c r="T174" s="271">
        <f t="shared" si="44"/>
        <v>8.8385874731604822E-2</v>
      </c>
      <c r="U174" s="271">
        <f t="shared" si="44"/>
        <v>7.8144322240138397E-2</v>
      </c>
      <c r="V174" s="271">
        <f t="shared" si="44"/>
        <v>8.8852981232104333E-2</v>
      </c>
      <c r="W174" s="271">
        <f t="shared" si="44"/>
        <v>8.3354421233183304E-2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7.5083464666261937E-2</v>
      </c>
      <c r="C175" s="271">
        <f t="shared" si="45"/>
        <v>7.5070635131226082E-2</v>
      </c>
      <c r="D175" s="271">
        <f t="shared" si="45"/>
        <v>7.524637839727874E-2</v>
      </c>
      <c r="E175" s="271">
        <f t="shared" si="45"/>
        <v>7.52501260107451E-2</v>
      </c>
      <c r="F175" s="271">
        <f t="shared" si="45"/>
        <v>7.517986782008762E-2</v>
      </c>
      <c r="G175" s="271">
        <f t="shared" si="45"/>
        <v>7.5150596712730167E-2</v>
      </c>
      <c r="H175" s="271">
        <f t="shared" si="45"/>
        <v>7.5150079068352443E-2</v>
      </c>
      <c r="I175" s="271">
        <f t="shared" si="45"/>
        <v>7.5165489555215181E-2</v>
      </c>
      <c r="J175" s="271">
        <f t="shared" si="45"/>
        <v>7.5226386585859478E-2</v>
      </c>
      <c r="K175" s="271">
        <f t="shared" si="45"/>
        <v>7.5194358914412646E-2</v>
      </c>
      <c r="L175" s="271">
        <f t="shared" si="45"/>
        <v>7.5269501395888325E-2</v>
      </c>
      <c r="M175" s="271">
        <f t="shared" si="45"/>
        <v>7.5219543798771923E-2</v>
      </c>
      <c r="N175" s="271">
        <f t="shared" si="45"/>
        <v>7.5200654640448297E-2</v>
      </c>
      <c r="O175" s="271">
        <f t="shared" si="45"/>
        <v>7.5213516034567773E-2</v>
      </c>
      <c r="P175" s="271">
        <f t="shared" si="45"/>
        <v>7.5260050793100247E-2</v>
      </c>
      <c r="Q175" s="271">
        <f t="shared" si="45"/>
        <v>7.5353609347125816E-2</v>
      </c>
      <c r="R175" s="271">
        <f t="shared" si="45"/>
        <v>7.5403326397186901E-2</v>
      </c>
      <c r="S175" s="271">
        <f t="shared" si="45"/>
        <v>7.5429154188450975E-2</v>
      </c>
      <c r="T175" s="271">
        <f t="shared" si="45"/>
        <v>7.5366512999127833E-2</v>
      </c>
      <c r="U175" s="271">
        <f t="shared" si="45"/>
        <v>7.5292978757756951E-2</v>
      </c>
      <c r="V175" s="271">
        <f t="shared" si="45"/>
        <v>7.5356648929289602E-2</v>
      </c>
      <c r="W175" s="271">
        <f t="shared" si="45"/>
        <v>7.526381818849244E-2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6.0394937242388237E-2</v>
      </c>
      <c r="C176" s="320">
        <f t="shared" si="46"/>
        <v>6.0703068246470315E-2</v>
      </c>
      <c r="D176" s="320">
        <f t="shared" si="46"/>
        <v>5.6159281922809431E-2</v>
      </c>
      <c r="E176" s="320">
        <f t="shared" si="46"/>
        <v>5.603914107440517E-2</v>
      </c>
      <c r="F176" s="320">
        <f t="shared" si="46"/>
        <v>5.822171612602315E-2</v>
      </c>
      <c r="G176" s="320">
        <f t="shared" si="46"/>
        <v>5.8831360008686162E-2</v>
      </c>
      <c r="H176" s="320">
        <f t="shared" si="46"/>
        <v>5.9007252398453093E-2</v>
      </c>
      <c r="I176" s="320">
        <f t="shared" si="46"/>
        <v>5.8517769301145856E-2</v>
      </c>
      <c r="J176" s="320">
        <f t="shared" si="46"/>
        <v>5.6725547859781129E-2</v>
      </c>
      <c r="K176" s="320">
        <f t="shared" si="46"/>
        <v>5.7788643172344591E-2</v>
      </c>
      <c r="L176" s="320">
        <f t="shared" si="46"/>
        <v>5.5408610102811055E-2</v>
      </c>
      <c r="M176" s="320">
        <f t="shared" si="46"/>
        <v>5.708817863418128E-2</v>
      </c>
      <c r="N176" s="320">
        <f t="shared" si="46"/>
        <v>5.7761957758683251E-2</v>
      </c>
      <c r="O176" s="320">
        <f t="shared" si="46"/>
        <v>5.7485775799929528E-2</v>
      </c>
      <c r="P176" s="320">
        <f t="shared" si="46"/>
        <v>5.5790018183580058E-2</v>
      </c>
      <c r="Q176" s="320">
        <f t="shared" si="46"/>
        <v>5.2174549471402001E-2</v>
      </c>
      <c r="R176" s="320">
        <f t="shared" si="46"/>
        <v>5.0180290691841531E-2</v>
      </c>
      <c r="S176" s="320">
        <f t="shared" si="46"/>
        <v>4.9066713151386158E-2</v>
      </c>
      <c r="T176" s="320">
        <f t="shared" si="46"/>
        <v>4.9592787983409631E-2</v>
      </c>
      <c r="U176" s="320">
        <f t="shared" si="46"/>
        <v>5.2505737254824665E-2</v>
      </c>
      <c r="V176" s="320">
        <f t="shared" si="46"/>
        <v>4.9446713523240489E-2</v>
      </c>
      <c r="W176" s="320">
        <f t="shared" si="46"/>
        <v>5.095728800782541E-2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1.4688527423873698E-2</v>
      </c>
      <c r="C177" s="320">
        <f t="shared" si="47"/>
        <v>1.436756688475577E-2</v>
      </c>
      <c r="D177" s="320">
        <f t="shared" si="47"/>
        <v>1.9087096474469305E-2</v>
      </c>
      <c r="E177" s="320">
        <f t="shared" si="47"/>
        <v>1.921098493633993E-2</v>
      </c>
      <c r="F177" s="320">
        <f t="shared" si="47"/>
        <v>1.6958151694064474E-2</v>
      </c>
      <c r="G177" s="320">
        <f t="shared" si="47"/>
        <v>1.6319236704044001E-2</v>
      </c>
      <c r="H177" s="320">
        <f t="shared" si="47"/>
        <v>1.614282666989935E-2</v>
      </c>
      <c r="I177" s="320">
        <f t="shared" si="47"/>
        <v>1.6647720254069329E-2</v>
      </c>
      <c r="J177" s="320">
        <f t="shared" si="47"/>
        <v>1.8500838726078349E-2</v>
      </c>
      <c r="K177" s="320">
        <f t="shared" si="47"/>
        <v>1.7405715742068058E-2</v>
      </c>
      <c r="L177" s="320">
        <f t="shared" si="47"/>
        <v>1.9860891293077276E-2</v>
      </c>
      <c r="M177" s="320">
        <f t="shared" si="47"/>
        <v>1.8131365164590643E-2</v>
      </c>
      <c r="N177" s="320">
        <f t="shared" si="47"/>
        <v>1.743869688176505E-2</v>
      </c>
      <c r="O177" s="320">
        <f t="shared" si="47"/>
        <v>1.7727740234638259E-2</v>
      </c>
      <c r="P177" s="320">
        <f t="shared" si="47"/>
        <v>1.9470032609520183E-2</v>
      </c>
      <c r="Q177" s="320">
        <f t="shared" si="47"/>
        <v>2.3179059875723811E-2</v>
      </c>
      <c r="R177" s="320">
        <f t="shared" si="47"/>
        <v>2.522303570534537E-2</v>
      </c>
      <c r="S177" s="320">
        <f t="shared" si="47"/>
        <v>2.6362441037064824E-2</v>
      </c>
      <c r="T177" s="320">
        <f t="shared" si="47"/>
        <v>2.5773725015718205E-2</v>
      </c>
      <c r="U177" s="320">
        <f t="shared" si="47"/>
        <v>2.2787241502932286E-2</v>
      </c>
      <c r="V177" s="320">
        <f t="shared" si="47"/>
        <v>2.5909935406049103E-2</v>
      </c>
      <c r="W177" s="320">
        <f t="shared" si="47"/>
        <v>2.4306530180667037E-2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4.4946778435442633E-2</v>
      </c>
      <c r="C178" s="321">
        <f t="shared" si="48"/>
        <v>4.3964641709142424E-2</v>
      </c>
      <c r="D178" s="321">
        <f t="shared" si="48"/>
        <v>5.8406365148593035E-2</v>
      </c>
      <c r="E178" s="321">
        <f t="shared" si="48"/>
        <v>5.8785462867902628E-2</v>
      </c>
      <c r="F178" s="321">
        <f t="shared" si="48"/>
        <v>5.1891810858377289E-2</v>
      </c>
      <c r="G178" s="321">
        <f t="shared" si="48"/>
        <v>4.9936736012082039E-2</v>
      </c>
      <c r="H178" s="321">
        <f t="shared" si="48"/>
        <v>4.9396922694540019E-2</v>
      </c>
      <c r="I178" s="321">
        <f t="shared" si="48"/>
        <v>5.0941893092612746E-2</v>
      </c>
      <c r="J178" s="321">
        <f t="shared" si="48"/>
        <v>5.6612421047691396E-2</v>
      </c>
      <c r="K178" s="321">
        <f t="shared" si="48"/>
        <v>5.3261353326507256E-2</v>
      </c>
      <c r="L178" s="321">
        <f t="shared" si="48"/>
        <v>6.0774171209937028E-2</v>
      </c>
      <c r="M178" s="321">
        <f t="shared" si="48"/>
        <v>5.5481834854350452E-2</v>
      </c>
      <c r="N178" s="321">
        <f t="shared" si="48"/>
        <v>5.336227535468141E-2</v>
      </c>
      <c r="O178" s="321">
        <f t="shared" si="48"/>
        <v>5.424674574200658E-2</v>
      </c>
      <c r="P178" s="321">
        <f t="shared" si="48"/>
        <v>5.9578146711194151E-2</v>
      </c>
      <c r="Q178" s="321">
        <f t="shared" si="48"/>
        <v>7.0927740985301801E-2</v>
      </c>
      <c r="R178" s="321">
        <f t="shared" si="48"/>
        <v>7.7182290954148983E-2</v>
      </c>
      <c r="S178" s="321">
        <f t="shared" si="48"/>
        <v>8.0668862311174122E-2</v>
      </c>
      <c r="T178" s="321">
        <f t="shared" si="48"/>
        <v>7.8867395914355209E-2</v>
      </c>
      <c r="U178" s="321">
        <f t="shared" si="48"/>
        <v>6.9728779845046718E-2</v>
      </c>
      <c r="V178" s="321">
        <f t="shared" si="48"/>
        <v>7.9284198637877917E-2</v>
      </c>
      <c r="W178" s="321">
        <f t="shared" si="48"/>
        <v>7.4377791254225195E-2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138.59999999999994</v>
      </c>
      <c r="C183" s="322">
        <f t="shared" si="49"/>
        <v>132.5335379689364</v>
      </c>
      <c r="D183" s="322">
        <f t="shared" si="49"/>
        <v>133.11033031379034</v>
      </c>
      <c r="E183" s="322">
        <f t="shared" si="49"/>
        <v>136.59455701210726</v>
      </c>
      <c r="F183" s="322">
        <f t="shared" si="49"/>
        <v>125.63658177276359</v>
      </c>
      <c r="G183" s="322">
        <f t="shared" si="49"/>
        <v>123.19601810442543</v>
      </c>
      <c r="H183" s="322">
        <f t="shared" si="49"/>
        <v>113.1165954563912</v>
      </c>
      <c r="I183" s="322">
        <f t="shared" si="49"/>
        <v>112.80948711319284</v>
      </c>
      <c r="J183" s="322">
        <f t="shared" si="49"/>
        <v>110.77436421499038</v>
      </c>
      <c r="K183" s="322">
        <f t="shared" si="49"/>
        <v>111.3324500715641</v>
      </c>
      <c r="L183" s="322">
        <f t="shared" si="49"/>
        <v>104.3567718466673</v>
      </c>
      <c r="M183" s="322">
        <f t="shared" si="49"/>
        <v>102.90706999160879</v>
      </c>
      <c r="N183" s="322">
        <f t="shared" si="49"/>
        <v>110.43741866163727</v>
      </c>
      <c r="O183" s="322">
        <f t="shared" si="49"/>
        <v>112.51637497933336</v>
      </c>
      <c r="P183" s="322">
        <f t="shared" si="49"/>
        <v>114.97614394111855</v>
      </c>
      <c r="Q183" s="322">
        <f t="shared" si="49"/>
        <v>111.23765944023418</v>
      </c>
      <c r="R183" s="322">
        <f t="shared" si="49"/>
        <v>110.16094879586461</v>
      </c>
      <c r="S183" s="322">
        <f t="shared" si="49"/>
        <v>107.53699799535947</v>
      </c>
      <c r="T183" s="322">
        <f t="shared" si="49"/>
        <v>106.28109185418421</v>
      </c>
      <c r="U183" s="322">
        <f t="shared" si="49"/>
        <v>102.55393970541465</v>
      </c>
      <c r="V183" s="322">
        <f t="shared" si="49"/>
        <v>97.027972076135214</v>
      </c>
      <c r="W183" s="322">
        <f t="shared" si="49"/>
        <v>97.631846115100146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0.66261460857038379</v>
      </c>
      <c r="C184" s="275">
        <f>IF(C$6=0,0,C$6/NMM!C$9*1000)</f>
        <v>0.63361225385136277</v>
      </c>
      <c r="D184" s="275">
        <f>IF(D$6=0,0,D$6/NMM!D$9*1000)</f>
        <v>0.63636976491743036</v>
      </c>
      <c r="E184" s="275">
        <f>IF(E$6=0,0,E$6/NMM!E$9*1000)</f>
        <v>0.65302704853842697</v>
      </c>
      <c r="F184" s="275">
        <f>IF(F$6=0,0,F$6/NMM!F$9*1000)</f>
        <v>0.60063949822148932</v>
      </c>
      <c r="G184" s="275">
        <f>IF(G$6=0,0,G$6/NMM!G$9*1000)</f>
        <v>0.58897172665051889</v>
      </c>
      <c r="H184" s="275">
        <f>IF(H$6=0,0,H$6/NMM!H$9*1000)</f>
        <v>0.54078433348679067</v>
      </c>
      <c r="I184" s="275">
        <f>IF(I$6=0,0,I$6/NMM!I$9*1000)</f>
        <v>0.53931611938399748</v>
      </c>
      <c r="J184" s="275">
        <f>IF(J$6=0,0,J$6/NMM!J$9*1000)</f>
        <v>0.5295866665514215</v>
      </c>
      <c r="K184" s="275">
        <f>IF(K$6=0,0,K$6/NMM!K$9*1000)</f>
        <v>0.53225474621494284</v>
      </c>
      <c r="L184" s="275">
        <f>IF(L$6=0,0,L$6/NMM!L$9*1000)</f>
        <v>0.49890563873639049</v>
      </c>
      <c r="M184" s="275">
        <f>IF(M$6=0,0,M$6/NMM!M$9*1000)</f>
        <v>0.49197494878560427</v>
      </c>
      <c r="N184" s="275">
        <f>IF(N$6=0,0,N$6/NMM!N$9*1000)</f>
        <v>0.5279758076341714</v>
      </c>
      <c r="O184" s="275">
        <f>IF(O$6=0,0,O$6/NMM!O$9*1000)</f>
        <v>0.53791481792783902</v>
      </c>
      <c r="P184" s="275">
        <f>IF(P$6=0,0,P$6/NMM!P$9*1000)</f>
        <v>0.54967440557404157</v>
      </c>
      <c r="Q184" s="275">
        <f>IF(Q$6=0,0,Q$6/NMM!Q$9*1000)</f>
        <v>0.53180157408802564</v>
      </c>
      <c r="R184" s="275">
        <f>IF(R$6=0,0,R$6/NMM!R$9*1000)</f>
        <v>0.52665406902176892</v>
      </c>
      <c r="S184" s="275">
        <f>IF(S$6=0,0,S$6/NMM!S$9*1000)</f>
        <v>0.51410956590057821</v>
      </c>
      <c r="T184" s="275">
        <f>IF(T$6=0,0,T$6/NMM!T$9*1000)</f>
        <v>0.50810536852590982</v>
      </c>
      <c r="U184" s="275">
        <f>IF(U$6=0,0,U$6/NMM!U$9*1000)</f>
        <v>0.49028671439778987</v>
      </c>
      <c r="V184" s="275">
        <f>IF(V$6=0,0,V$6/NMM!V$9*1000)</f>
        <v>0.46386833865706095</v>
      </c>
      <c r="W184" s="275">
        <f>IF(W$6=0,0,W$6/NMM!W$9*1000)</f>
        <v>0.46675532105196177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0.2649403899560307</v>
      </c>
      <c r="C185" s="276">
        <f>IF(C$7=0,0,C$7/NMM!C$9*1000)</f>
        <v>0.25334406372126977</v>
      </c>
      <c r="D185" s="276">
        <f>IF(D$7=0,0,D$7/NMM!D$9*1000)</f>
        <v>0.25444662929664719</v>
      </c>
      <c r="E185" s="276">
        <f>IF(E$7=0,0,E$7/NMM!E$9*1000)</f>
        <v>0.2611068917796564</v>
      </c>
      <c r="F185" s="276">
        <f>IF(F$7=0,0,F$7/NMM!F$9*1000)</f>
        <v>0.24016020900162882</v>
      </c>
      <c r="G185" s="276">
        <f>IF(G$7=0,0,G$7/NMM!G$9*1000)</f>
        <v>0.23549495727015826</v>
      </c>
      <c r="H185" s="276">
        <f>IF(H$7=0,0,H$7/NMM!H$9*1000)</f>
        <v>0.21622766890881714</v>
      </c>
      <c r="I185" s="276">
        <f>IF(I$7=0,0,I$7/NMM!I$9*1000)</f>
        <v>0.21564061693033404</v>
      </c>
      <c r="J185" s="276">
        <f>IF(J$7=0,0,J$7/NMM!J$9*1000)</f>
        <v>0.21175038421559983</v>
      </c>
      <c r="K185" s="276">
        <f>IF(K$7=0,0,K$7/NMM!K$9*1000)</f>
        <v>0.21281719146274478</v>
      </c>
      <c r="L185" s="276">
        <f>IF(L$7=0,0,L$7/NMM!L$9*1000)</f>
        <v>0.19948285589909615</v>
      </c>
      <c r="M185" s="276">
        <f>IF(M$7=0,0,M$7/NMM!M$9*1000)</f>
        <v>0.19671168292090391</v>
      </c>
      <c r="N185" s="276">
        <f>IF(N$7=0,0,N$7/NMM!N$9*1000)</f>
        <v>0.21110629701290246</v>
      </c>
      <c r="O185" s="276">
        <f>IF(O$7=0,0,O$7/NMM!O$9*1000)</f>
        <v>0.2150803193615233</v>
      </c>
      <c r="P185" s="276">
        <f>IF(P$7=0,0,P$7/NMM!P$9*1000)</f>
        <v>0.21978228291078605</v>
      </c>
      <c r="Q185" s="276">
        <f>IF(Q$7=0,0,Q$7/NMM!Q$9*1000)</f>
        <v>0.21263599473319839</v>
      </c>
      <c r="R185" s="276">
        <f>IF(R$7=0,0,R$7/NMM!R$9*1000)</f>
        <v>0.2105778119193647</v>
      </c>
      <c r="S185" s="276">
        <f>IF(S$7=0,0,S$7/NMM!S$9*1000)</f>
        <v>0.20556200709745837</v>
      </c>
      <c r="T185" s="276">
        <f>IF(T$7=0,0,T$7/NMM!T$9*1000)</f>
        <v>0.2031612837007167</v>
      </c>
      <c r="U185" s="276">
        <f>IF(U$7=0,0,U$7/NMM!U$9*1000)</f>
        <v>0.19603665784409535</v>
      </c>
      <c r="V185" s="276">
        <f>IF(V$7=0,0,V$7/NMM!V$9*1000)</f>
        <v>0.18547351196680334</v>
      </c>
      <c r="W185" s="276">
        <f>IF(W$7=0,0,W$7/NMM!W$9*1000)</f>
        <v>0.18662784546867325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0.76703211866242738</v>
      </c>
      <c r="C186" s="276">
        <f>IF(C$8=0,0,C$8/NMM!C$9*1000)</f>
        <v>0.71465815101737418</v>
      </c>
      <c r="D186" s="276">
        <f>IF(D$8=0,0,D$8/NMM!D$9*1000)</f>
        <v>1.0051679169697443</v>
      </c>
      <c r="E186" s="276">
        <f>IF(E$8=0,0,E$8/NMM!E$9*1000)</f>
        <v>1.0341053056315594</v>
      </c>
      <c r="F186" s="276">
        <f>IF(F$8=0,0,F$8/NMM!F$9*1000)</f>
        <v>0.81962803422737396</v>
      </c>
      <c r="G186" s="276">
        <f>IF(G$8=0,0,G$8/NMM!G$9*1000)</f>
        <v>0.76932806563661327</v>
      </c>
      <c r="H186" s="276">
        <f>IF(H$8=0,0,H$8/NMM!H$9*1000)</f>
        <v>0.69603779574347935</v>
      </c>
      <c r="I186" s="276">
        <f>IF(I$8=0,0,I$8/NMM!I$9*1000)</f>
        <v>0.71656689835730392</v>
      </c>
      <c r="J186" s="276">
        <f>IF(J$8=0,0,J$8/NMM!J$9*1000)</f>
        <v>0.80385232988999822</v>
      </c>
      <c r="K186" s="276">
        <f>IF(K$8=0,0,K$8/NMM!K$9*1000)</f>
        <v>0.73904592757379395</v>
      </c>
      <c r="L186" s="276">
        <f>IF(L$8=0,0,L$8/NMM!L$9*1000)</f>
        <v>0.82952579808686133</v>
      </c>
      <c r="M186" s="276">
        <f>IF(M$8=0,0,M$8/NMM!M$9*1000)</f>
        <v>0.73210743023173452</v>
      </c>
      <c r="N186" s="276">
        <f>IF(N$8=0,0,N$8/NMM!N$9*1000)</f>
        <v>0.750277940875967</v>
      </c>
      <c r="O186" s="276">
        <f>IF(O$8=0,0,O$8/NMM!O$9*1000)</f>
        <v>0.78055747485458582</v>
      </c>
      <c r="P186" s="276">
        <f>IF(P$8=0,0,P$8/NMM!P$9*1000)</f>
        <v>0.89317053453856721</v>
      </c>
      <c r="Q186" s="276">
        <f>IF(Q$8=0,0,Q$8/NMM!Q$9*1000)</f>
        <v>1.0778343183891461</v>
      </c>
      <c r="R186" s="276">
        <f>IF(R$8=0,0,R$8/NMM!R$9*1000)</f>
        <v>1.1906273319607161</v>
      </c>
      <c r="S186" s="276">
        <f>IF(S$8=0,0,S$8/NMM!S$9*1000)</f>
        <v>1.2390721461621135</v>
      </c>
      <c r="T186" s="276">
        <f>IF(T$8=0,0,T$8/NMM!T$9*1000)</f>
        <v>1.1832194975623547</v>
      </c>
      <c r="U186" s="276">
        <f>IF(U$8=0,0,U$8/NMM!U$9*1000)</f>
        <v>0.97173577536883682</v>
      </c>
      <c r="V186" s="276">
        <f>IF(V$8=0,0,V$8/NMM!V$9*1000)</f>
        <v>1.0887097294447097</v>
      </c>
      <c r="W186" s="276">
        <f>IF(W$8=0,0,W$8/NMM!W$9*1000)</f>
        <v>1.0072619129199529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0.1322065612977083</v>
      </c>
      <c r="C187" s="276">
        <f>IF(C$9=0,0,C$9/NMM!C$9*1000)</f>
        <v>0.12641993731244669</v>
      </c>
      <c r="D187" s="276">
        <f>IF(D$9=0,0,D$9/NMM!D$9*1000)</f>
        <v>0.12697012297251187</v>
      </c>
      <c r="E187" s="276">
        <f>IF(E$9=0,0,E$9/NMM!E$9*1000)</f>
        <v>0.13029362680054243</v>
      </c>
      <c r="F187" s="276">
        <f>IF(F$9=0,0,F$9/NMM!F$9*1000)</f>
        <v>0.11984112878339774</v>
      </c>
      <c r="G187" s="276">
        <f>IF(G$9=0,0,G$9/NMM!G$9*1000)</f>
        <v>0.11751314515995601</v>
      </c>
      <c r="H187" s="276">
        <f>IF(H$9=0,0,H$9/NMM!H$9*1000)</f>
        <v>0.10789867323966096</v>
      </c>
      <c r="I187" s="276">
        <f>IF(I$9=0,0,I$9/NMM!I$9*1000)</f>
        <v>0.1076057314070052</v>
      </c>
      <c r="J187" s="276">
        <f>IF(J$9=0,0,J$9/NMM!J$9*1000)</f>
        <v>0.10566448609537779</v>
      </c>
      <c r="K187" s="276">
        <f>IF(K$9=0,0,K$9/NMM!K$9*1000)</f>
        <v>0.10619682817329171</v>
      </c>
      <c r="L187" s="276">
        <f>IF(L$9=0,0,L$9/NMM!L$9*1000)</f>
        <v>9.9542928960897961E-2</v>
      </c>
      <c r="M187" s="276">
        <f>IF(M$9=0,0,M$9/NMM!M$9*1000)</f>
        <v>9.816009997710759E-2</v>
      </c>
      <c r="N187" s="276">
        <f>IF(N$9=0,0,N$9/NMM!N$9*1000)</f>
        <v>0.10534308340453626</v>
      </c>
      <c r="O187" s="276">
        <f>IF(O$9=0,0,O$9/NMM!O$9*1000)</f>
        <v>0.10732614015673093</v>
      </c>
      <c r="P187" s="276">
        <f>IF(P$9=0,0,P$9/NMM!P$9*1000)</f>
        <v>0.10967244315831697</v>
      </c>
      <c r="Q187" s="276">
        <f>IF(Q$9=0,0,Q$9/NMM!Q$9*1000)</f>
        <v>0.10610641011156961</v>
      </c>
      <c r="R187" s="276">
        <f>IF(R$9=0,0,R$9/NMM!R$9*1000)</f>
        <v>0.10507936673632527</v>
      </c>
      <c r="S187" s="276">
        <f>IF(S$9=0,0,S$9/NMM!S$9*1000)</f>
        <v>0.10257645539179704</v>
      </c>
      <c r="T187" s="276">
        <f>IF(T$9=0,0,T$9/NMM!T$9*1000)</f>
        <v>0.10137848257624087</v>
      </c>
      <c r="U187" s="276">
        <f>IF(U$9=0,0,U$9/NMM!U$9*1000)</f>
        <v>9.7823259134496146E-2</v>
      </c>
      <c r="V187" s="276">
        <f>IF(V$9=0,0,V$9/NMM!V$9*1000)</f>
        <v>9.2552197243349274E-2</v>
      </c>
      <c r="W187" s="276">
        <f>IF(W$9=0,0,W$9/NMM!W$9*1000)</f>
        <v>9.31282153540582E-2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0.52952952245496565</v>
      </c>
      <c r="C188" s="277">
        <f>IF(C$10=0,0,C$10/NMM!C$9*1000)</f>
        <v>0.50575764422575842</v>
      </c>
      <c r="D188" s="277">
        <f>IF(D$10=0,0,D$10/NMM!D$9*1000)</f>
        <v>0.52533241447621393</v>
      </c>
      <c r="E188" s="277">
        <f>IF(E$10=0,0,E$10/NMM!E$9*1000)</f>
        <v>0.53746000776923553</v>
      </c>
      <c r="F188" s="277">
        <f>IF(F$10=0,0,F$10/NMM!F$9*1000)</f>
        <v>0.47625636346241423</v>
      </c>
      <c r="G188" s="277">
        <f>IF(G$10=0,0,G$10/NMM!G$9*1000)</f>
        <v>0.46997643205180351</v>
      </c>
      <c r="H188" s="277">
        <f>IF(H$10=0,0,H$10/NMM!H$9*1000)</f>
        <v>0.42589930917122992</v>
      </c>
      <c r="I188" s="277">
        <f>IF(I$10=0,0,I$10/NMM!I$9*1000)</f>
        <v>0.42666110943198604</v>
      </c>
      <c r="J188" s="277">
        <f>IF(J$10=0,0,J$10/NMM!J$9*1000)</f>
        <v>0.43316427777112593</v>
      </c>
      <c r="K188" s="277">
        <f>IF(K$10=0,0,K$10/NMM!K$9*1000)</f>
        <v>0.41912470807214491</v>
      </c>
      <c r="L188" s="277">
        <f>IF(L$10=0,0,L$10/NMM!L$9*1000)</f>
        <v>0.41921065337292129</v>
      </c>
      <c r="M188" s="277">
        <f>IF(M$10=0,0,M$10/NMM!M$9*1000)</f>
        <v>0.39859036798750075</v>
      </c>
      <c r="N188" s="277">
        <f>IF(N$10=0,0,N$10/NMM!N$9*1000)</f>
        <v>0.42107131868766201</v>
      </c>
      <c r="O188" s="277">
        <f>IF(O$10=0,0,O$10/NMM!O$9*1000)</f>
        <v>0.42889507670391408</v>
      </c>
      <c r="P188" s="277">
        <f>IF(P$10=0,0,P$10/NMM!P$9*1000)</f>
        <v>0.45734223201809521</v>
      </c>
      <c r="Q188" s="277">
        <f>IF(Q$10=0,0,Q$10/NMM!Q$9*1000)</f>
        <v>0.49039527278678019</v>
      </c>
      <c r="R188" s="277">
        <f>IF(R$10=0,0,R$10/NMM!R$9*1000)</f>
        <v>0.5142331459185836</v>
      </c>
      <c r="S188" s="277">
        <f>IF(S$10=0,0,S$10/NMM!S$9*1000)</f>
        <v>0.52258748215748352</v>
      </c>
      <c r="T188" s="277">
        <f>IF(T$10=0,0,T$10/NMM!T$9*1000)</f>
        <v>0.54205998916481313</v>
      </c>
      <c r="U188" s="277">
        <f>IF(U$10=0,0,U$10/NMM!U$9*1000)</f>
        <v>0.48246946904525362</v>
      </c>
      <c r="V188" s="277">
        <f>IF(V$10=0,0,V$10/NMM!V$9*1000)</f>
        <v>0.50615739945302518</v>
      </c>
      <c r="W188" s="277">
        <f>IF(W$10=0,0,W$10/NMM!W$9*1000)</f>
        <v>0.52430718699650214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3.0392654221116175</v>
      </c>
      <c r="C189" s="278">
        <f>IF(C$16=0,0,C$16/NMM!C$9*1000)</f>
        <v>2.8317403589369698</v>
      </c>
      <c r="D189" s="278">
        <f>IF(D$16=0,0,D$16/NMM!D$9*1000)</f>
        <v>3.9828476789074401</v>
      </c>
      <c r="E189" s="278">
        <f>IF(E$16=0,0,E$16/NMM!E$9*1000)</f>
        <v>4.0975083334305227</v>
      </c>
      <c r="F189" s="278">
        <f>IF(F$16=0,0,F$16/NMM!F$9*1000)</f>
        <v>3.2476699251715426</v>
      </c>
      <c r="G189" s="278">
        <f>IF(G$16=0,0,G$16/NMM!G$9*1000)</f>
        <v>3.0483628146195265</v>
      </c>
      <c r="H189" s="278">
        <f>IF(H$16=0,0,H$16/NMM!H$9*1000)</f>
        <v>2.7579596129232726</v>
      </c>
      <c r="I189" s="278">
        <f>IF(I$16=0,0,I$16/NMM!I$9*1000)</f>
        <v>2.8393035230452908</v>
      </c>
      <c r="J189" s="278">
        <f>IF(J$16=0,0,J$16/NMM!J$9*1000)</f>
        <v>3.1851607400468662</v>
      </c>
      <c r="K189" s="278">
        <f>IF(K$16=0,0,K$16/NMM!K$9*1000)</f>
        <v>2.9283737647705697</v>
      </c>
      <c r="L189" s="278">
        <f>IF(L$16=0,0,L$16/NMM!L$9*1000)</f>
        <v>3.286888532479439</v>
      </c>
      <c r="M189" s="278">
        <f>IF(M$16=0,0,M$16/NMM!M$9*1000)</f>
        <v>2.900880867745725</v>
      </c>
      <c r="N189" s="278">
        <f>IF(N$16=0,0,N$16/NMM!N$9*1000)</f>
        <v>2.9728791626794897</v>
      </c>
      <c r="O189" s="278">
        <f>IF(O$16=0,0,O$16/NMM!O$9*1000)</f>
        <v>3.0928578941820879</v>
      </c>
      <c r="P189" s="278">
        <f>IF(P$16=0,0,P$16/NMM!P$9*1000)</f>
        <v>3.5390725572297868</v>
      </c>
      <c r="Q189" s="278">
        <f>IF(Q$16=0,0,Q$16/NMM!Q$9*1000)</f>
        <v>4.2707788825816735</v>
      </c>
      <c r="R189" s="278">
        <f>IF(R$16=0,0,R$16/NMM!R$9*1000)</f>
        <v>4.7177065896008257</v>
      </c>
      <c r="S189" s="278">
        <f>IF(S$16=0,0,S$16/NMM!S$9*1000)</f>
        <v>4.9096628911696332</v>
      </c>
      <c r="T189" s="278">
        <f>IF(T$16=0,0,T$16/NMM!T$9*1000)</f>
        <v>4.6883540052801997</v>
      </c>
      <c r="U189" s="278">
        <f>IF(U$16=0,0,U$16/NMM!U$9*1000)</f>
        <v>3.850377148035844</v>
      </c>
      <c r="V189" s="278">
        <f>IF(V$16=0,0,V$16/NMM!V$9*1000)</f>
        <v>4.3138712902764977</v>
      </c>
      <c r="W189" s="278">
        <f>IF(W$16=0,0,W$16/NMM!W$9*1000)</f>
        <v>3.9911448666400871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19.324320132034316</v>
      </c>
      <c r="C190" s="278">
        <f>IF(C$17=0,0,C$17/NMM!C$9*1000)</f>
        <v>18.508523153142388</v>
      </c>
      <c r="D190" s="278">
        <f>IF(D$17=0,0,D$17/NMM!D$9*1000)</f>
        <v>18.18944644688284</v>
      </c>
      <c r="E190" s="278">
        <f>IF(E$17=0,0,E$17/NMM!E$9*1000)</f>
        <v>18.666999901147996</v>
      </c>
      <c r="F190" s="278">
        <f>IF(F$17=0,0,F$17/NMM!F$9*1000)</f>
        <v>17.369766312395338</v>
      </c>
      <c r="G190" s="278">
        <f>IF(G$17=0,0,G$17/NMM!G$9*1000)</f>
        <v>17.096093528116452</v>
      </c>
      <c r="H190" s="278">
        <f>IF(H$17=0,0,H$17/NMM!H$9*1000)</f>
        <v>15.687438130785683</v>
      </c>
      <c r="I190" s="278">
        <f>IF(I$17=0,0,I$17/NMM!I$9*1000)</f>
        <v>15.626171118651559</v>
      </c>
      <c r="J190" s="278">
        <f>IF(J$17=0,0,J$17/NMM!J$9*1000)</f>
        <v>15.188477245271228</v>
      </c>
      <c r="K190" s="278">
        <f>IF(K$17=0,0,K$17/NMM!K$9*1000)</f>
        <v>15.40992878005623</v>
      </c>
      <c r="L190" s="278">
        <f>IF(L$17=0,0,L$17/NMM!L$9*1000)</f>
        <v>14.225423434024618</v>
      </c>
      <c r="M190" s="278">
        <f>IF(M$17=0,0,M$17/NMM!M$9*1000)</f>
        <v>14.168911106064186</v>
      </c>
      <c r="N190" s="278">
        <f>IF(N$17=0,0,N$17/NMM!N$9*1000)</f>
        <v>15.262565483345774</v>
      </c>
      <c r="O190" s="278">
        <f>IF(O$17=0,0,O$17/NMM!O$9*1000)</f>
        <v>15.534931830218325</v>
      </c>
      <c r="P190" s="278">
        <f>IF(P$17=0,0,P$17/NMM!P$9*1000)</f>
        <v>15.730196315428959</v>
      </c>
      <c r="Q190" s="278">
        <f>IF(Q$17=0,0,Q$17/NMM!Q$9*1000)</f>
        <v>14.866732803816477</v>
      </c>
      <c r="R190" s="278">
        <f>IF(R$17=0,0,R$17/NMM!R$9*1000)</f>
        <v>14.522362275068964</v>
      </c>
      <c r="S190" s="278">
        <f>IF(S$17=0,0,S$17/NMM!S$9*1000)</f>
        <v>14.107372583027709</v>
      </c>
      <c r="T190" s="278">
        <f>IF(T$17=0,0,T$17/NMM!T$9*1000)</f>
        <v>13.988741683386886</v>
      </c>
      <c r="U190" s="278">
        <f>IF(U$17=0,0,U$17/NMM!U$9*1000)</f>
        <v>13.764008884421566</v>
      </c>
      <c r="V190" s="278">
        <f>IF(V$17=0,0,V$17/NMM!V$9*1000)</f>
        <v>12.7665631349696</v>
      </c>
      <c r="W190" s="278">
        <f>IF(W$17=0,0,W$17/NMM!W$9*1000)</f>
        <v>12.973252060316934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105.94285925127052</v>
      </c>
      <c r="C191" s="278">
        <f>IF(C$25=0,0,C$25/NMM!C$9*1000)</f>
        <v>101.47036739014227</v>
      </c>
      <c r="D191" s="278">
        <f>IF(D$25=0,0,D$25/NMM!D$9*1000)</f>
        <v>99.721074356770544</v>
      </c>
      <c r="E191" s="278">
        <f>IF(E$25=0,0,E$25/NMM!E$9*1000)</f>
        <v>102.33919380648409</v>
      </c>
      <c r="F191" s="278">
        <f>IF(F$25=0,0,F$25/NMM!F$9*1000)</f>
        <v>95.227293642844302</v>
      </c>
      <c r="G191" s="278">
        <f>IF(G$25=0,0,G$25/NMM!G$9*1000)</f>
        <v>93.726921207091806</v>
      </c>
      <c r="H191" s="278">
        <f>IF(H$25=0,0,H$25/NMM!H$9*1000)</f>
        <v>86.004166694990602</v>
      </c>
      <c r="I191" s="278">
        <f>IF(I$25=0,0,I$25/NMM!I$9*1000)</f>
        <v>85.66827894323923</v>
      </c>
      <c r="J191" s="278">
        <f>IF(J$25=0,0,J$25/NMM!J$9*1000)</f>
        <v>83.268684023167197</v>
      </c>
      <c r="K191" s="278">
        <f>IF(K$25=0,0,K$25/NMM!K$9*1000)</f>
        <v>84.482760824855731</v>
      </c>
      <c r="L191" s="278">
        <f>IF(L$25=0,0,L$25/NMM!L$9*1000)</f>
        <v>77.988877350581376</v>
      </c>
      <c r="M191" s="278">
        <f>IF(M$25=0,0,M$25/NMM!M$9*1000)</f>
        <v>77.679056484120579</v>
      </c>
      <c r="N191" s="278">
        <f>IF(N$25=0,0,N$25/NMM!N$9*1000)</f>
        <v>83.674862337585324</v>
      </c>
      <c r="O191" s="278">
        <f>IF(O$25=0,0,O$25/NMM!O$9*1000)</f>
        <v>85.168072414542664</v>
      </c>
      <c r="P191" s="278">
        <f>IF(P$25=0,0,P$25/NMM!P$9*1000)</f>
        <v>86.238582410863202</v>
      </c>
      <c r="Q191" s="278">
        <f>IF(Q$25=0,0,Q$25/NMM!Q$9*1000)</f>
        <v>81.504765507896266</v>
      </c>
      <c r="R191" s="278">
        <f>IF(R$25=0,0,R$25/NMM!R$9*1000)</f>
        <v>79.616802660659829</v>
      </c>
      <c r="S191" s="278">
        <f>IF(S$25=0,0,S$25/NMM!S$9*1000)</f>
        <v>77.341680212146215</v>
      </c>
      <c r="T191" s="278">
        <f>IF(T$25=0,0,T$25/NMM!T$9*1000)</f>
        <v>76.691303038841937</v>
      </c>
      <c r="U191" s="278">
        <f>IF(U$25=0,0,U$25/NMM!U$9*1000)</f>
        <v>75.459237169137225</v>
      </c>
      <c r="V191" s="278">
        <f>IF(V$25=0,0,V$25/NMM!V$9*1000)</f>
        <v>69.990881546638889</v>
      </c>
      <c r="W191" s="278">
        <f>IF(W$25=0,0,W$25/NMM!W$9*1000)</f>
        <v>71.124024424486876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7.9372319936419826</v>
      </c>
      <c r="C192" s="279">
        <f>IF(C$33=0,0,C$33/NMM!C$9*1000)</f>
        <v>7.4891150165865579</v>
      </c>
      <c r="D192" s="279">
        <f>IF(D$33=0,0,D$33/NMM!D$9*1000)</f>
        <v>8.6686749825969809</v>
      </c>
      <c r="E192" s="279">
        <f>IF(E$33=0,0,E$33/NMM!E$9*1000)</f>
        <v>8.8748620905252391</v>
      </c>
      <c r="F192" s="279">
        <f>IF(F$33=0,0,F$33/NMM!F$9*1000)</f>
        <v>7.5353266586561025</v>
      </c>
      <c r="G192" s="279">
        <f>IF(G$33=0,0,G$33/NMM!G$9*1000)</f>
        <v>7.1433562278286109</v>
      </c>
      <c r="H192" s="279">
        <f>IF(H$33=0,0,H$33/NMM!H$9*1000)</f>
        <v>6.6801832371416676</v>
      </c>
      <c r="I192" s="279">
        <f>IF(I$33=0,0,I$33/NMM!I$9*1000)</f>
        <v>6.6699430527461336</v>
      </c>
      <c r="J192" s="279">
        <f>IF(J$33=0,0,J$33/NMM!J$9*1000)</f>
        <v>7.0480240619815797</v>
      </c>
      <c r="K192" s="279">
        <f>IF(K$33=0,0,K$33/NMM!K$9*1000)</f>
        <v>6.5019473003846402</v>
      </c>
      <c r="L192" s="279">
        <f>IF(L$33=0,0,L$33/NMM!L$9*1000)</f>
        <v>6.8089146545256902</v>
      </c>
      <c r="M192" s="279">
        <f>IF(M$33=0,0,M$33/NMM!M$9*1000)</f>
        <v>6.2406770037754411</v>
      </c>
      <c r="N192" s="279">
        <f>IF(N$33=0,0,N$33/NMM!N$9*1000)</f>
        <v>6.5113372304114474</v>
      </c>
      <c r="O192" s="279">
        <f>IF(O$33=0,0,O$33/NMM!O$9*1000)</f>
        <v>6.6507390113856948</v>
      </c>
      <c r="P192" s="279">
        <f>IF(P$33=0,0,P$33/NMM!P$9*1000)</f>
        <v>7.2386507593967897</v>
      </c>
      <c r="Q192" s="279">
        <f>IF(Q$33=0,0,Q$33/NMM!Q$9*1000)</f>
        <v>8.1766086758310426</v>
      </c>
      <c r="R192" s="279">
        <f>IF(R$33=0,0,R$33/NMM!R$9*1000)</f>
        <v>8.7569055449782329</v>
      </c>
      <c r="S192" s="279">
        <f>IF(S$33=0,0,S$33/NMM!S$9*1000)</f>
        <v>8.5943746523064846</v>
      </c>
      <c r="T192" s="279">
        <f>IF(T$33=0,0,T$33/NMM!T$9*1000)</f>
        <v>8.3747685051451555</v>
      </c>
      <c r="U192" s="279">
        <f>IF(U$33=0,0,U$33/NMM!U$9*1000)</f>
        <v>7.2419646280295416</v>
      </c>
      <c r="V192" s="279">
        <f>IF(V$33=0,0,V$33/NMM!V$9*1000)</f>
        <v>7.6198949274852747</v>
      </c>
      <c r="W192" s="279">
        <f>IF(W$33=0,0,W$33/NMM!W$9*1000)</f>
        <v>7.2653442818650964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51.067226724847721</v>
      </c>
      <c r="C194" s="322">
        <f t="shared" si="50"/>
        <v>45.899605579369805</v>
      </c>
      <c r="D194" s="322">
        <f t="shared" si="50"/>
        <v>47.929297051592236</v>
      </c>
      <c r="E194" s="322">
        <f t="shared" si="50"/>
        <v>49.183869375355926</v>
      </c>
      <c r="F194" s="322">
        <f t="shared" si="50"/>
        <v>47.087990097158752</v>
      </c>
      <c r="G194" s="322">
        <f t="shared" si="50"/>
        <v>45.941008587097045</v>
      </c>
      <c r="H194" s="322">
        <f t="shared" si="50"/>
        <v>42.653735031688186</v>
      </c>
      <c r="I194" s="322">
        <f t="shared" si="50"/>
        <v>42.690566755989813</v>
      </c>
      <c r="J194" s="322">
        <f t="shared" si="50"/>
        <v>41.920413888836237</v>
      </c>
      <c r="K194" s="322">
        <f t="shared" si="50"/>
        <v>42.131610678444218</v>
      </c>
      <c r="L194" s="322">
        <f t="shared" si="50"/>
        <v>39.491800281740169</v>
      </c>
      <c r="M194" s="322">
        <f t="shared" si="50"/>
        <v>38.943188676427575</v>
      </c>
      <c r="N194" s="322">
        <f t="shared" si="50"/>
        <v>41.792903366391215</v>
      </c>
      <c r="O194" s="322">
        <f t="shared" si="50"/>
        <v>42.579644142673061</v>
      </c>
      <c r="P194" s="322">
        <f t="shared" si="50"/>
        <v>43.510496092758032</v>
      </c>
      <c r="Q194" s="322">
        <f t="shared" si="50"/>
        <v>42.095738998870218</v>
      </c>
      <c r="R194" s="322">
        <f t="shared" si="50"/>
        <v>39.932572449043519</v>
      </c>
      <c r="S194" s="322">
        <f t="shared" si="50"/>
        <v>39.633531977699107</v>
      </c>
      <c r="T194" s="322">
        <f t="shared" si="50"/>
        <v>40.339870612885505</v>
      </c>
      <c r="U194" s="322">
        <f t="shared" si="50"/>
        <v>39.134148861856467</v>
      </c>
      <c r="V194" s="322">
        <f t="shared" si="50"/>
        <v>37.025463028516384</v>
      </c>
      <c r="W194" s="322">
        <f t="shared" si="50"/>
        <v>38.09160712028725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0.3674567949222951</v>
      </c>
      <c r="C195" s="275">
        <f>IF(C$49=0,0,C$49/NMM!C$10*1000)</f>
        <v>0.33027291740878828</v>
      </c>
      <c r="D195" s="275">
        <f>IF(D$49=0,0,D$49/NMM!D$10*1000)</f>
        <v>0.34487766434547629</v>
      </c>
      <c r="E195" s="275">
        <f>IF(E$49=0,0,E$49/NMM!E$10*1000)</f>
        <v>0.35390500251622808</v>
      </c>
      <c r="F195" s="275">
        <f>IF(F$49=0,0,F$49/NMM!F$10*1000)</f>
        <v>0.33882399789737522</v>
      </c>
      <c r="G195" s="275">
        <f>IF(G$49=0,0,G$49/NMM!G$10*1000)</f>
        <v>0.33057083483067018</v>
      </c>
      <c r="H195" s="275">
        <f>IF(H$49=0,0,H$49/NMM!H$10*1000)</f>
        <v>0.30691709284827873</v>
      </c>
      <c r="I195" s="275">
        <f>IF(I$49=0,0,I$49/NMM!I$10*1000)</f>
        <v>0.3071821173705423</v>
      </c>
      <c r="J195" s="275">
        <f>IF(J$49=0,0,J$49/NMM!J$10*1000)</f>
        <v>0.30164044373149768</v>
      </c>
      <c r="K195" s="275">
        <f>IF(K$49=0,0,K$49/NMM!K$10*1000)</f>
        <v>0.30316012083912813</v>
      </c>
      <c r="L195" s="275">
        <f>IF(L$49=0,0,L$49/NMM!L$10*1000)</f>
        <v>0.28416523253653714</v>
      </c>
      <c r="M195" s="275">
        <f>IF(M$49=0,0,M$49/NMM!M$10*1000)</f>
        <v>0.28021767017446403</v>
      </c>
      <c r="N195" s="275">
        <f>IF(N$49=0,0,N$49/NMM!N$10*1000)</f>
        <v>0.30072293536256733</v>
      </c>
      <c r="O195" s="275">
        <f>IF(O$49=0,0,O$49/NMM!O$10*1000)</f>
        <v>0.30638396813499025</v>
      </c>
      <c r="P195" s="275">
        <f>IF(P$49=0,0,P$49/NMM!P$10*1000)</f>
        <v>0.31308196009700229</v>
      </c>
      <c r="Q195" s="275">
        <f>IF(Q$49=0,0,Q$49/NMM!Q$10*1000)</f>
        <v>0.30290200436644743</v>
      </c>
      <c r="R195" s="275">
        <f>IF(R$49=0,0,R$49/NMM!R$10*1000)</f>
        <v>0.28733683080483063</v>
      </c>
      <c r="S195" s="275">
        <f>IF(S$49=0,0,S$49/NMM!S$10*1000)</f>
        <v>0.28518507007285587</v>
      </c>
      <c r="T195" s="275">
        <f>IF(T$49=0,0,T$49/NMM!T$10*1000)</f>
        <v>0.29026756520062486</v>
      </c>
      <c r="U195" s="275">
        <f>IF(U$49=0,0,U$49/NMM!U$10*1000)</f>
        <v>0.28159173377976637</v>
      </c>
      <c r="V195" s="275">
        <f>IF(V$49=0,0,V$49/NMM!V$10*1000)</f>
        <v>0.26641857895000526</v>
      </c>
      <c r="W195" s="275">
        <f>IF(W$49=0,0,W$49/NMM!W$10*1000)</f>
        <v>0.27409007231314808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0.41142006184200192</v>
      </c>
      <c r="C196" s="276">
        <f>IF(C$50=0,0,C$50/NMM!C$10*1000)</f>
        <v>0.36978743074759657</v>
      </c>
      <c r="D196" s="276">
        <f>IF(D$50=0,0,D$50/NMM!D$10*1000)</f>
        <v>0.38613951885947817</v>
      </c>
      <c r="E196" s="276">
        <f>IF(E$50=0,0,E$50/NMM!E$10*1000)</f>
        <v>0.39624690584973576</v>
      </c>
      <c r="F196" s="276">
        <f>IF(F$50=0,0,F$50/NMM!F$10*1000)</f>
        <v>0.37936157963270395</v>
      </c>
      <c r="G196" s="276">
        <f>IF(G$50=0,0,G$50/NMM!G$10*1000)</f>
        <v>0.37012099160652806</v>
      </c>
      <c r="H196" s="276">
        <f>IF(H$50=0,0,H$50/NMM!H$10*1000)</f>
        <v>0.34363726855754162</v>
      </c>
      <c r="I196" s="276">
        <f>IF(I$50=0,0,I$50/NMM!I$10*1000)</f>
        <v>0.34393400114446371</v>
      </c>
      <c r="J196" s="276">
        <f>IF(J$50=0,0,J$50/NMM!J$10*1000)</f>
        <v>0.33772931057188604</v>
      </c>
      <c r="K196" s="276">
        <f>IF(K$50=0,0,K$50/NMM!K$10*1000)</f>
        <v>0.33943080489241817</v>
      </c>
      <c r="L196" s="276">
        <f>IF(L$50=0,0,L$50/NMM!L$10*1000)</f>
        <v>0.31816333010865083</v>
      </c>
      <c r="M196" s="276">
        <f>IF(M$50=0,0,M$50/NMM!M$10*1000)</f>
        <v>0.31374347347904963</v>
      </c>
      <c r="N196" s="276">
        <f>IF(N$50=0,0,N$50/NMM!N$10*1000)</f>
        <v>0.33670202966402962</v>
      </c>
      <c r="O196" s="276">
        <f>IF(O$50=0,0,O$50/NMM!O$10*1000)</f>
        <v>0.3430403597357658</v>
      </c>
      <c r="P196" s="276">
        <f>IF(P$50=0,0,P$50/NMM!P$10*1000)</f>
        <v>0.35053971287144781</v>
      </c>
      <c r="Q196" s="276">
        <f>IF(Q$50=0,0,Q$50/NMM!Q$10*1000)</f>
        <v>0.3391418068479673</v>
      </c>
      <c r="R196" s="276">
        <f>IF(R$50=0,0,R$50/NMM!R$10*1000)</f>
        <v>0.32171438474612252</v>
      </c>
      <c r="S196" s="276">
        <f>IF(S$50=0,0,S$50/NMM!S$10*1000)</f>
        <v>0.31930518305043604</v>
      </c>
      <c r="T196" s="276">
        <f>IF(T$50=0,0,T$50/NMM!T$10*1000)</f>
        <v>0.32499575807496539</v>
      </c>
      <c r="U196" s="276">
        <f>IF(U$50=0,0,U$50/NMM!U$10*1000)</f>
        <v>0.31528193280618727</v>
      </c>
      <c r="V196" s="276">
        <f>IF(V$50=0,0,V$50/NMM!V$10*1000)</f>
        <v>0.2982934313424474</v>
      </c>
      <c r="W196" s="276">
        <f>IF(W$50=0,0,W$50/NMM!W$10*1000)</f>
        <v>0.30688275753670696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0.35957964555085203</v>
      </c>
      <c r="C197" s="276">
        <f>IF(C$51=0,0,C$51/NMM!C$10*1000)</f>
        <v>0.31533381146696182</v>
      </c>
      <c r="D197" s="276">
        <f>IF(D$51=0,0,D$51/NMM!D$10*1000)</f>
        <v>0.45278453122716061</v>
      </c>
      <c r="E197" s="276">
        <f>IF(E$51=0,0,E$51/NMM!E$10*1000)</f>
        <v>0.46632941347782209</v>
      </c>
      <c r="F197" s="276">
        <f>IF(F$51=0,0,F$51/NMM!F$10*1000)</f>
        <v>0.38812916661436569</v>
      </c>
      <c r="G197" s="276">
        <f>IF(G$51=0,0,G$51/NMM!G$10*1000)</f>
        <v>0.36327550995465691</v>
      </c>
      <c r="H197" s="276">
        <f>IF(H$51=0,0,H$51/NMM!H$10*1000)</f>
        <v>0.33260507492011393</v>
      </c>
      <c r="I197" s="276">
        <f>IF(I$51=0,0,I$51/NMM!I$10*1000)</f>
        <v>0.34349252818122328</v>
      </c>
      <c r="J197" s="276">
        <f>IF(J$51=0,0,J$51/NMM!J$10*1000)</f>
        <v>0.38170893163899944</v>
      </c>
      <c r="K197" s="276">
        <f>IF(K$51=0,0,K$51/NMM!K$10*1000)</f>
        <v>0.35432128007820057</v>
      </c>
      <c r="L197" s="276">
        <f>IF(L$51=0,0,L$51/NMM!L$10*1000)</f>
        <v>0.39134664520409485</v>
      </c>
      <c r="M197" s="276">
        <f>IF(M$51=0,0,M$51/NMM!M$10*1000)</f>
        <v>0.34797392951615985</v>
      </c>
      <c r="N197" s="276">
        <f>IF(N$51=0,0,N$51/NMM!N$10*1000)</f>
        <v>0.35757754981283224</v>
      </c>
      <c r="O197" s="276">
        <f>IF(O$51=0,0,O$51/NMM!O$10*1000)</f>
        <v>0.37150986490197679</v>
      </c>
      <c r="P197" s="276">
        <f>IF(P$51=0,0,P$51/NMM!P$10*1000)</f>
        <v>0.42209059529596216</v>
      </c>
      <c r="Q197" s="276">
        <f>IF(Q$51=0,0,Q$51/NMM!Q$10*1000)</f>
        <v>0.50042600337982768</v>
      </c>
      <c r="R197" s="276">
        <f>IF(R$51=0,0,R$51/NMM!R$10*1000)</f>
        <v>0.52439362244643717</v>
      </c>
      <c r="S197" s="276">
        <f>IF(S$51=0,0,S$51/NMM!S$10*1000)</f>
        <v>0.55131875351461357</v>
      </c>
      <c r="T197" s="276">
        <f>IF(T$51=0,0,T$51/NMM!T$10*1000)</f>
        <v>0.54423174932228868</v>
      </c>
      <c r="U197" s="276">
        <f>IF(U$51=0,0,U$51/NMM!U$10*1000)</f>
        <v>0.45596668123054213</v>
      </c>
      <c r="V197" s="276">
        <f>IF(V$51=0,0,V$51/NMM!V$10*1000)</f>
        <v>0.50304467918851214</v>
      </c>
      <c r="W197" s="276">
        <f>IF(W$51=0,0,W$51/NMM!W$10*1000)</f>
        <v>0.47939022439006057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0.30260593016044557</v>
      </c>
      <c r="C198" s="276">
        <f>IF(C$52=0,0,C$52/NMM!C$10*1000)</f>
        <v>0.27198447480179244</v>
      </c>
      <c r="D198" s="276">
        <f>IF(D$52=0,0,D$52/NMM!D$10*1000)</f>
        <v>0.28401169294717737</v>
      </c>
      <c r="E198" s="276">
        <f>IF(E$52=0,0,E$52/NMM!E$10*1000)</f>
        <v>0.29144583514234595</v>
      </c>
      <c r="F198" s="276">
        <f>IF(F$52=0,0,F$52/NMM!F$10*1000)</f>
        <v>0.27902641197884992</v>
      </c>
      <c r="G198" s="276">
        <f>IF(G$52=0,0,G$52/NMM!G$10*1000)</f>
        <v>0.27222981406291197</v>
      </c>
      <c r="H198" s="276">
        <f>IF(H$52=0,0,H$52/NMM!H$10*1000)</f>
        <v>0.25275061897585316</v>
      </c>
      <c r="I198" s="276">
        <f>IF(I$52=0,0,I$52/NMM!I$10*1000)</f>
        <v>0.25296887046332905</v>
      </c>
      <c r="J198" s="276">
        <f>IF(J$52=0,0,J$52/NMM!J$10*1000)</f>
        <v>0.24840522290159767</v>
      </c>
      <c r="K198" s="276">
        <f>IF(K$52=0,0,K$52/NMM!K$10*1000)</f>
        <v>0.24965669875141927</v>
      </c>
      <c r="L198" s="276">
        <f>IF(L$52=0,0,L$52/NMM!L$10*1000)</f>
        <v>0.23401413635353302</v>
      </c>
      <c r="M198" s="276">
        <f>IF(M$52=0,0,M$52/NMM!M$10*1000)</f>
        <v>0.23076326224547869</v>
      </c>
      <c r="N198" s="276">
        <f>IF(N$52=0,0,N$52/NMM!N$10*1000)</f>
        <v>0.24764964162715475</v>
      </c>
      <c r="O198" s="276">
        <f>IF(O$52=0,0,O$52/NMM!O$10*1000)</f>
        <v>0.25231158314365343</v>
      </c>
      <c r="P198" s="276">
        <f>IF(P$52=0,0,P$52/NMM!P$10*1000)</f>
        <v>0.25782747539515044</v>
      </c>
      <c r="Q198" s="276">
        <f>IF(Q$52=0,0,Q$52/NMM!Q$10*1000)</f>
        <v>0.24944413614165228</v>
      </c>
      <c r="R198" s="276">
        <f>IF(R$52=0,0,R$52/NMM!R$10*1000)</f>
        <v>0.23662599292370515</v>
      </c>
      <c r="S198" s="276">
        <f>IF(S$52=0,0,S$52/NMM!S$10*1000)</f>
        <v>0.23485398716199474</v>
      </c>
      <c r="T198" s="276">
        <f>IF(T$52=0,0,T$52/NMM!T$10*1000)</f>
        <v>0.23903949464730251</v>
      </c>
      <c r="U198" s="276">
        <f>IF(U$52=0,0,U$52/NMM!U$10*1000)</f>
        <v>0.23189482329191408</v>
      </c>
      <c r="V198" s="276">
        <f>IF(V$52=0,0,V$52/NMM!V$10*1000)</f>
        <v>0.21939951311075601</v>
      </c>
      <c r="W198" s="276">
        <f>IF(W$52=0,0,W$52/NMM!W$10*1000)</f>
        <v>0.22571709770016155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0.40278488386397937</v>
      </c>
      <c r="C199" s="277">
        <f>IF(C$53=0,0,C$53/NMM!C$10*1000)</f>
        <v>0.36208962397283995</v>
      </c>
      <c r="D199" s="277">
        <f>IF(D$53=0,0,D$53/NMM!D$10*1000)</f>
        <v>0.38396231135725439</v>
      </c>
      <c r="E199" s="277">
        <f>IF(E$53=0,0,E$53/NMM!E$10*1000)</f>
        <v>0.39325624896744626</v>
      </c>
      <c r="F199" s="277">
        <f>IF(F$53=0,0,F$53/NMM!F$10*1000)</f>
        <v>0.36593310634952503</v>
      </c>
      <c r="G199" s="277">
        <f>IF(G$53=0,0,G$53/NMM!G$10*1000)</f>
        <v>0.36008253746042279</v>
      </c>
      <c r="H199" s="277">
        <f>IF(H$53=0,0,H$53/NMM!H$10*1000)</f>
        <v>0.33022079571491786</v>
      </c>
      <c r="I199" s="277">
        <f>IF(I$53=0,0,I$53/NMM!I$10*1000)</f>
        <v>0.3318524636383976</v>
      </c>
      <c r="J199" s="277">
        <f>IF(J$53=0,0,J$53/NMM!J$10*1000)</f>
        <v>0.33374142563961956</v>
      </c>
      <c r="K199" s="277">
        <f>IF(K$53=0,0,K$53/NMM!K$10*1000)</f>
        <v>0.32603971700441747</v>
      </c>
      <c r="L199" s="277">
        <f>IF(L$53=0,0,L$53/NMM!L$10*1000)</f>
        <v>0.3208968577520635</v>
      </c>
      <c r="M199" s="277">
        <f>IF(M$53=0,0,M$53/NMM!M$10*1000)</f>
        <v>0.3073973562612034</v>
      </c>
      <c r="N199" s="277">
        <f>IF(N$53=0,0,N$53/NMM!N$10*1000)</f>
        <v>0.32561556913183781</v>
      </c>
      <c r="O199" s="277">
        <f>IF(O$53=0,0,O$53/NMM!O$10*1000)</f>
        <v>0.33122107301895104</v>
      </c>
      <c r="P199" s="277">
        <f>IF(P$53=0,0,P$53/NMM!P$10*1000)</f>
        <v>0.35068244893981781</v>
      </c>
      <c r="Q199" s="277">
        <f>IF(Q$53=0,0,Q$53/NMM!Q$10*1000)</f>
        <v>0.369432902254138</v>
      </c>
      <c r="R199" s="277">
        <f>IF(R$53=0,0,R$53/NMM!R$10*1000)</f>
        <v>0.36748790959910266</v>
      </c>
      <c r="S199" s="277">
        <f>IF(S$53=0,0,S$53/NMM!S$10*1000)</f>
        <v>0.37728245495347434</v>
      </c>
      <c r="T199" s="277">
        <f>IF(T$53=0,0,T$53/NMM!T$10*1000)</f>
        <v>0.40454547151519188</v>
      </c>
      <c r="U199" s="277">
        <f>IF(U$53=0,0,U$53/NMM!U$10*1000)</f>
        <v>0.36732982198522451</v>
      </c>
      <c r="V199" s="277">
        <f>IF(V$53=0,0,V$53/NMM!V$10*1000)</f>
        <v>0.37947352474838786</v>
      </c>
      <c r="W199" s="277">
        <f>IF(W$53=0,0,W$53/NMM!W$10*1000)</f>
        <v>0.4048871630116595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1.5333808104381113</v>
      </c>
      <c r="C200" s="278">
        <f>IF(C$59=0,0,C$59/NMM!C$10*1000)</f>
        <v>1.3447001835852475</v>
      </c>
      <c r="D200" s="278">
        <f>IF(D$59=0,0,D$59/NMM!D$10*1000)</f>
        <v>1.9308409695530366</v>
      </c>
      <c r="E200" s="278">
        <f>IF(E$59=0,0,E$59/NMM!E$10*1000)</f>
        <v>1.9886013650030929</v>
      </c>
      <c r="F200" s="278">
        <f>IF(F$59=0,0,F$59/NMM!F$10*1000)</f>
        <v>1.6551265440680749</v>
      </c>
      <c r="G200" s="278">
        <f>IF(G$59=0,0,G$59/NMM!G$10*1000)</f>
        <v>1.5491413453429566</v>
      </c>
      <c r="H200" s="278">
        <f>IF(H$59=0,0,H$59/NMM!H$10*1000)</f>
        <v>1.418351248874312</v>
      </c>
      <c r="I200" s="278">
        <f>IF(I$59=0,0,I$59/NMM!I$10*1000)</f>
        <v>1.4647793827013866</v>
      </c>
      <c r="J200" s="278">
        <f>IF(J$59=0,0,J$59/NMM!J$10*1000)</f>
        <v>1.6277482838368851</v>
      </c>
      <c r="K200" s="278">
        <f>IF(K$59=0,0,K$59/NMM!K$10*1000)</f>
        <v>1.5109571921666116</v>
      </c>
      <c r="L200" s="278">
        <f>IF(L$59=0,0,L$59/NMM!L$10*1000)</f>
        <v>1.6688470646496227</v>
      </c>
      <c r="M200" s="278">
        <f>IF(M$59=0,0,M$59/NMM!M$10*1000)</f>
        <v>1.4838897380729659</v>
      </c>
      <c r="N200" s="278">
        <f>IF(N$59=0,0,N$59/NMM!N$10*1000)</f>
        <v>1.5248431325597203</v>
      </c>
      <c r="O200" s="278">
        <f>IF(O$59=0,0,O$59/NMM!O$10*1000)</f>
        <v>1.584255685152747</v>
      </c>
      <c r="P200" s="278">
        <f>IF(P$59=0,0,P$59/NMM!P$10*1000)</f>
        <v>1.799950656555438</v>
      </c>
      <c r="Q200" s="278">
        <f>IF(Q$59=0,0,Q$59/NMM!Q$10*1000)</f>
        <v>2.1340018550030724</v>
      </c>
      <c r="R200" s="278">
        <f>IF(R$59=0,0,R$59/NMM!R$10*1000)</f>
        <v>2.2362086612096048</v>
      </c>
      <c r="S200" s="278">
        <f>IF(S$59=0,0,S$59/NMM!S$10*1000)</f>
        <v>2.3510273941643711</v>
      </c>
      <c r="T200" s="278">
        <f>IF(T$59=0,0,T$59/NMM!T$10*1000)</f>
        <v>2.3208057829957029</v>
      </c>
      <c r="U200" s="278">
        <f>IF(U$59=0,0,U$59/NMM!U$10*1000)</f>
        <v>1.9444108359553638</v>
      </c>
      <c r="V200" s="278">
        <f>IF(V$59=0,0,V$59/NMM!V$10*1000)</f>
        <v>2.1451688587072009</v>
      </c>
      <c r="W200" s="278">
        <f>IF(W$59=0,0,W$59/NMM!W$10*1000)</f>
        <v>2.0442975009479034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8.3857637932253102</v>
      </c>
      <c r="C201" s="278">
        <f>IF(C$60=0,0,C$60/NMM!C$10*1000)</f>
        <v>7.5512178163726844</v>
      </c>
      <c r="D201" s="278">
        <f>IF(D$60=0,0,D$60/NMM!D$10*1000)</f>
        <v>7.5024899172724435</v>
      </c>
      <c r="E201" s="278">
        <f>IF(E$60=0,0,E$60/NMM!E$10*1000)</f>
        <v>7.657244676733959</v>
      </c>
      <c r="F201" s="278">
        <f>IF(F$60=0,0,F$60/NMM!F$10*1000)</f>
        <v>7.4837676779591487</v>
      </c>
      <c r="G201" s="278">
        <f>IF(G$60=0,0,G$60/NMM!G$10*1000)</f>
        <v>7.3181440210763293</v>
      </c>
      <c r="H201" s="278">
        <f>IF(H$60=0,0,H$60/NMM!H$10*1000)</f>
        <v>6.8597950971643638</v>
      </c>
      <c r="I201" s="278">
        <f>IF(I$60=0,0,I$60/NMM!I$10*1000)</f>
        <v>6.783684836833431</v>
      </c>
      <c r="J201" s="278">
        <f>IF(J$60=0,0,J$60/NMM!J$10*1000)</f>
        <v>6.5859123640122501</v>
      </c>
      <c r="K201" s="278">
        <f>IF(K$60=0,0,K$60/NMM!K$10*1000)</f>
        <v>6.5359352899275667</v>
      </c>
      <c r="L201" s="278">
        <f>IF(L$60=0,0,L$60/NMM!L$10*1000)</f>
        <v>6.0806405970933284</v>
      </c>
      <c r="M201" s="278">
        <f>IF(M$60=0,0,M$60/NMM!M$10*1000)</f>
        <v>6.0685894909922435</v>
      </c>
      <c r="N201" s="278">
        <f>IF(N$60=0,0,N$60/NMM!N$10*1000)</f>
        <v>6.5492842138130403</v>
      </c>
      <c r="O201" s="278">
        <f>IF(O$60=0,0,O$60/NMM!O$10*1000)</f>
        <v>6.6388388780756431</v>
      </c>
      <c r="P201" s="278">
        <f>IF(P$60=0,0,P$60/NMM!P$10*1000)</f>
        <v>6.6703647820796137</v>
      </c>
      <c r="Q201" s="278">
        <f>IF(Q$60=0,0,Q$60/NMM!Q$10*1000)</f>
        <v>6.2871204171731483</v>
      </c>
      <c r="R201" s="278">
        <f>IF(R$60=0,0,R$60/NMM!R$10*1000)</f>
        <v>5.8608966209006095</v>
      </c>
      <c r="S201" s="278">
        <f>IF(S$60=0,0,S$60/NMM!S$10*1000)</f>
        <v>5.6530657365135681</v>
      </c>
      <c r="T201" s="278">
        <f>IF(T$60=0,0,T$60/NMM!T$10*1000)</f>
        <v>5.7993175866064046</v>
      </c>
      <c r="U201" s="278">
        <f>IF(U$60=0,0,U$60/NMM!U$10*1000)</f>
        <v>5.7918764894907859</v>
      </c>
      <c r="V201" s="278">
        <f>IF(V$60=0,0,V$60/NMM!V$10*1000)</f>
        <v>5.2924090727901945</v>
      </c>
      <c r="W201" s="278">
        <f>IF(W$60=0,0,W$60/NMM!W$10*1000)</f>
        <v>5.5398656453255795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34.074708864068221</v>
      </c>
      <c r="C202" s="278">
        <f>IF(C$79=0,0,C$79/NMM!C$10*1000)</f>
        <v>30.68058796553056</v>
      </c>
      <c r="D202" s="278">
        <f>IF(D$79=0,0,D$79/NMM!D$10*1000)</f>
        <v>31.357341686168208</v>
      </c>
      <c r="E202" s="278">
        <f>IF(E$79=0,0,E$79/NMM!E$10*1000)</f>
        <v>32.220680284810342</v>
      </c>
      <c r="F202" s="278">
        <f>IF(F$79=0,0,F$79/NMM!F$10*1000)</f>
        <v>31.198687526888886</v>
      </c>
      <c r="G202" s="278">
        <f>IF(G$79=0,0,G$79/NMM!G$10*1000)</f>
        <v>30.545437325275543</v>
      </c>
      <c r="H202" s="278">
        <f>IF(H$79=0,0,H$79/NMM!H$10*1000)</f>
        <v>28.344394944370926</v>
      </c>
      <c r="I202" s="278">
        <f>IF(I$79=0,0,I$79/NMM!I$10*1000)</f>
        <v>28.369571308953507</v>
      </c>
      <c r="J202" s="278">
        <f>IF(J$79=0,0,J$79/NMM!J$10*1000)</f>
        <v>27.53068236189106</v>
      </c>
      <c r="K202" s="278">
        <f>IF(K$79=0,0,K$79/NMM!K$10*1000)</f>
        <v>28.046727406069824</v>
      </c>
      <c r="L202" s="278">
        <f>IF(L$79=0,0,L$79/NMM!L$10*1000)</f>
        <v>25.770496199162725</v>
      </c>
      <c r="M202" s="278">
        <f>IF(M$79=0,0,M$79/NMM!M$10*1000)</f>
        <v>25.671544701766976</v>
      </c>
      <c r="N202" s="278">
        <f>IF(N$79=0,0,N$79/NMM!N$10*1000)</f>
        <v>27.650934879222511</v>
      </c>
      <c r="O202" s="278">
        <f>IF(O$79=0,0,O$79/NMM!O$10*1000)</f>
        <v>28.140572235699114</v>
      </c>
      <c r="P202" s="278">
        <f>IF(P$79=0,0,P$79/NMM!P$10*1000)</f>
        <v>28.497012781715494</v>
      </c>
      <c r="Q202" s="278">
        <f>IF(Q$79=0,0,Q$79/NMM!Q$10*1000)</f>
        <v>26.918337944693771</v>
      </c>
      <c r="R202" s="278">
        <f>IF(R$79=0,0,R$79/NMM!R$10*1000)</f>
        <v>25.19991175653632</v>
      </c>
      <c r="S202" s="278">
        <f>IF(S$79=0,0,S$79/NMM!S$10*1000)</f>
        <v>24.885329344771105</v>
      </c>
      <c r="T202" s="278">
        <f>IF(T$79=0,0,T$79/NMM!T$10*1000)</f>
        <v>25.420508985072285</v>
      </c>
      <c r="U202" s="278">
        <f>IF(U$79=0,0,U$79/NMM!U$10*1000)</f>
        <v>25.135114451551132</v>
      </c>
      <c r="V202" s="278">
        <f>IF(V$79=0,0,V$79/NMM!V$10*1000)</f>
        <v>23.322631629079311</v>
      </c>
      <c r="W202" s="278">
        <f>IF(W$79=0,0,W$79/NMM!W$10*1000)</f>
        <v>24.213087101232826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5.2295259407765062</v>
      </c>
      <c r="C203" s="279">
        <f>IF(C$89=0,0,C$89/NMM!C$10*1000)</f>
        <v>4.6736313554833364</v>
      </c>
      <c r="D203" s="279">
        <f>IF(D$89=0,0,D$89/NMM!D$10*1000)</f>
        <v>5.2868487598620009</v>
      </c>
      <c r="E203" s="279">
        <f>IF(E$89=0,0,E$89/NMM!E$10*1000)</f>
        <v>5.4161596428549474</v>
      </c>
      <c r="F203" s="279">
        <f>IF(F$89=0,0,F$89/NMM!F$10*1000)</f>
        <v>4.9991340857698239</v>
      </c>
      <c r="G203" s="279">
        <f>IF(G$89=0,0,G$89/NMM!G$10*1000)</f>
        <v>4.8320062074870247</v>
      </c>
      <c r="H203" s="279">
        <f>IF(H$89=0,0,H$89/NMM!H$10*1000)</f>
        <v>4.4650628902618799</v>
      </c>
      <c r="I203" s="279">
        <f>IF(I$89=0,0,I$89/NMM!I$10*1000)</f>
        <v>4.4931012467035343</v>
      </c>
      <c r="J203" s="279">
        <f>IF(J$89=0,0,J$89/NMM!J$10*1000)</f>
        <v>4.5728455446124441</v>
      </c>
      <c r="K203" s="279">
        <f>IF(K$89=0,0,K$89/NMM!K$10*1000)</f>
        <v>4.4653821687146298</v>
      </c>
      <c r="L203" s="279">
        <f>IF(L$89=0,0,L$89/NMM!L$10*1000)</f>
        <v>4.4232302188796115</v>
      </c>
      <c r="M203" s="279">
        <f>IF(M$89=0,0,M$89/NMM!M$10*1000)</f>
        <v>4.239069053919029</v>
      </c>
      <c r="N203" s="279">
        <f>IF(N$89=0,0,N$89/NMM!N$10*1000)</f>
        <v>4.499573415197518</v>
      </c>
      <c r="O203" s="279">
        <f>IF(O$89=0,0,O$89/NMM!O$10*1000)</f>
        <v>4.6115104948102212</v>
      </c>
      <c r="P203" s="279">
        <f>IF(P$89=0,0,P$89/NMM!P$10*1000)</f>
        <v>4.8489456798081143</v>
      </c>
      <c r="Q203" s="279">
        <f>IF(Q$89=0,0,Q$89/NMM!Q$10*1000)</f>
        <v>4.9949319290101926</v>
      </c>
      <c r="R203" s="279">
        <f>IF(R$89=0,0,R$89/NMM!R$10*1000)</f>
        <v>4.8979966698767887</v>
      </c>
      <c r="S203" s="279">
        <f>IF(S$89=0,0,S$89/NMM!S$10*1000)</f>
        <v>4.9761640534966904</v>
      </c>
      <c r="T203" s="279">
        <f>IF(T$89=0,0,T$89/NMM!T$10*1000)</f>
        <v>4.9961582194507441</v>
      </c>
      <c r="U203" s="279">
        <f>IF(U$89=0,0,U$89/NMM!U$10*1000)</f>
        <v>4.6106820917655496</v>
      </c>
      <c r="V203" s="279">
        <f>IF(V$89=0,0,V$89/NMM!V$10*1000)</f>
        <v>4.5986237405995718</v>
      </c>
      <c r="W203" s="279">
        <f>IF(W$89=0,0,W$89/NMM!W$10*1000)</f>
        <v>4.6033895578292032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262.70769667361469</v>
      </c>
      <c r="C205" s="322">
        <f t="shared" si="51"/>
        <v>248.28734165218745</v>
      </c>
      <c r="D205" s="322">
        <f t="shared" si="51"/>
        <v>256.21571352589916</v>
      </c>
      <c r="E205" s="322">
        <f t="shared" si="51"/>
        <v>259.79146905953849</v>
      </c>
      <c r="F205" s="322">
        <f t="shared" si="51"/>
        <v>242.11956657666553</v>
      </c>
      <c r="G205" s="322">
        <f t="shared" si="51"/>
        <v>236.1577943576014</v>
      </c>
      <c r="H205" s="322">
        <f t="shared" si="51"/>
        <v>235.8827161499886</v>
      </c>
      <c r="I205" s="322">
        <f t="shared" si="51"/>
        <v>231.95509227429761</v>
      </c>
      <c r="J205" s="322">
        <f t="shared" si="51"/>
        <v>229.56930094741958</v>
      </c>
      <c r="K205" s="322">
        <f t="shared" si="51"/>
        <v>218.33990986966629</v>
      </c>
      <c r="L205" s="322">
        <f t="shared" si="51"/>
        <v>206.20302979824478</v>
      </c>
      <c r="M205" s="322">
        <f t="shared" si="51"/>
        <v>207.38379831396071</v>
      </c>
      <c r="N205" s="322">
        <f t="shared" si="51"/>
        <v>217.20956103193174</v>
      </c>
      <c r="O205" s="322">
        <f t="shared" si="51"/>
        <v>222.08041112734563</v>
      </c>
      <c r="P205" s="322">
        <f t="shared" si="51"/>
        <v>215.4464889401753</v>
      </c>
      <c r="Q205" s="322">
        <f t="shared" si="51"/>
        <v>203.15118793932589</v>
      </c>
      <c r="R205" s="322">
        <f t="shared" si="51"/>
        <v>198.16993064122155</v>
      </c>
      <c r="S205" s="322">
        <f t="shared" si="51"/>
        <v>193.59039530015738</v>
      </c>
      <c r="T205" s="322">
        <f t="shared" si="51"/>
        <v>197.04051364132491</v>
      </c>
      <c r="U205" s="322">
        <f t="shared" si="51"/>
        <v>192.16900203764672</v>
      </c>
      <c r="V205" s="322">
        <f t="shared" si="51"/>
        <v>179.88191590832434</v>
      </c>
      <c r="W205" s="322">
        <f t="shared" si="51"/>
        <v>184.6899850485805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2.2304165183439411</v>
      </c>
      <c r="C206" s="275">
        <f>IF(C$100=0,0,C$100/NMM!C$11*1000)</f>
        <v>2.1079861577252568</v>
      </c>
      <c r="D206" s="275">
        <f>IF(D$100=0,0,D$100/NMM!D$11*1000)</f>
        <v>2.1752988852018231</v>
      </c>
      <c r="E206" s="275">
        <f>IF(E$100=0,0,E$100/NMM!E$11*1000)</f>
        <v>2.2056574331575147</v>
      </c>
      <c r="F206" s="275">
        <f>IF(F$100=0,0,F$100/NMM!F$11*1000)</f>
        <v>2.0556210858884283</v>
      </c>
      <c r="G206" s="275">
        <f>IF(G$100=0,0,G$100/NMM!G$11*1000)</f>
        <v>2.005005000386745</v>
      </c>
      <c r="H206" s="275">
        <f>IF(H$100=0,0,H$100/NMM!H$11*1000)</f>
        <v>2.0026695569004294</v>
      </c>
      <c r="I206" s="275">
        <f>IF(I$100=0,0,I$100/NMM!I$11*1000)</f>
        <v>1.9693236089878261</v>
      </c>
      <c r="J206" s="275">
        <f>IF(J$100=0,0,J$100/NMM!J$11*1000)</f>
        <v>1.9490679847647765</v>
      </c>
      <c r="K206" s="275">
        <f>IF(K$100=0,0,K$100/NMM!K$11*1000)</f>
        <v>1.8537292502409635</v>
      </c>
      <c r="L206" s="275">
        <f>IF(L$100=0,0,L$100/NMM!L$11*1000)</f>
        <v>1.7506858368433078</v>
      </c>
      <c r="M206" s="275">
        <f>IF(M$100=0,0,M$100/NMM!M$11*1000)</f>
        <v>1.7607106881657115</v>
      </c>
      <c r="N206" s="275">
        <f>IF(N$100=0,0,N$100/NMM!N$11*1000)</f>
        <v>1.8441324673844066</v>
      </c>
      <c r="O206" s="275">
        <f>IF(O$100=0,0,O$100/NMM!O$11*1000)</f>
        <v>1.8854865070582612</v>
      </c>
      <c r="P206" s="275">
        <f>IF(P$100=0,0,P$100/NMM!P$11*1000)</f>
        <v>1.8291637962478071</v>
      </c>
      <c r="Q206" s="275">
        <f>IF(Q$100=0,0,Q$100/NMM!Q$11*1000)</f>
        <v>1.7247753721467707</v>
      </c>
      <c r="R206" s="275">
        <f>IF(R$100=0,0,R$100/NMM!R$11*1000)</f>
        <v>1.6824839634814177</v>
      </c>
      <c r="S206" s="275">
        <f>IF(S$100=0,0,S$100/NMM!S$11*1000)</f>
        <v>1.6436032173115467</v>
      </c>
      <c r="T206" s="275">
        <f>IF(T$100=0,0,T$100/NMM!T$11*1000)</f>
        <v>1.6728950920293735</v>
      </c>
      <c r="U206" s="275">
        <f>IF(U$100=0,0,U$100/NMM!U$11*1000)</f>
        <v>1.6315354360801704</v>
      </c>
      <c r="V206" s="275">
        <f>IF(V$100=0,0,V$100/NMM!V$11*1000)</f>
        <v>1.5272167571367834</v>
      </c>
      <c r="W206" s="275">
        <f>IF(W$100=0,0,W$100/NMM!W$11*1000)</f>
        <v>1.5680377797720839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2.5007194026355211</v>
      </c>
      <c r="C207" s="276">
        <f>IF(C$101=0,0,C$101/NMM!C$11*1000)</f>
        <v>2.3634517776189479</v>
      </c>
      <c r="D207" s="276">
        <f>IF(D$101=0,0,D$101/NMM!D$11*1000)</f>
        <v>2.438922095499283</v>
      </c>
      <c r="E207" s="276">
        <f>IF(E$101=0,0,E$101/NMM!E$11*1000)</f>
        <v>2.4729597782747876</v>
      </c>
      <c r="F207" s="276">
        <f>IF(F$101=0,0,F$101/NMM!F$11*1000)</f>
        <v>2.3047406130961936</v>
      </c>
      <c r="G207" s="276">
        <f>IF(G$101=0,0,G$101/NMM!G$11*1000)</f>
        <v>2.2479903935481893</v>
      </c>
      <c r="H207" s="276">
        <f>IF(H$101=0,0,H$101/NMM!H$11*1000)</f>
        <v>2.2453719190202439</v>
      </c>
      <c r="I207" s="276">
        <f>IF(I$101=0,0,I$101/NMM!I$11*1000)</f>
        <v>2.2079847950196418</v>
      </c>
      <c r="J207" s="276">
        <f>IF(J$101=0,0,J$101/NMM!J$11*1000)</f>
        <v>2.1852744034445788</v>
      </c>
      <c r="K207" s="276">
        <f>IF(K$101=0,0,K$101/NMM!K$11*1000)</f>
        <v>2.0783816229770831</v>
      </c>
      <c r="L207" s="276">
        <f>IF(L$101=0,0,L$101/NMM!L$11*1000)</f>
        <v>1.9628504380714775</v>
      </c>
      <c r="M207" s="276">
        <f>IF(M$101=0,0,M$101/NMM!M$11*1000)</f>
        <v>1.9740901953115668</v>
      </c>
      <c r="N207" s="276">
        <f>IF(N$101=0,0,N$101/NMM!N$11*1000)</f>
        <v>2.06762181157195</v>
      </c>
      <c r="O207" s="276">
        <f>IF(O$101=0,0,O$101/NMM!O$11*1000)</f>
        <v>2.1139875233299281</v>
      </c>
      <c r="P207" s="276">
        <f>IF(P$101=0,0,P$101/NMM!P$11*1000)</f>
        <v>2.0508390958616327</v>
      </c>
      <c r="Q207" s="276">
        <f>IF(Q$101=0,0,Q$101/NMM!Q$11*1000)</f>
        <v>1.9337998991855625</v>
      </c>
      <c r="R207" s="276">
        <f>IF(R$101=0,0,R$101/NMM!R$11*1000)</f>
        <v>1.8863832192316516</v>
      </c>
      <c r="S207" s="276">
        <f>IF(S$101=0,0,S$101/NMM!S$11*1000)</f>
        <v>1.8427905379829785</v>
      </c>
      <c r="T207" s="276">
        <f>IF(T$101=0,0,T$101/NMM!T$11*1000)</f>
        <v>1.8756322780095569</v>
      </c>
      <c r="U207" s="276">
        <f>IF(U$101=0,0,U$101/NMM!U$11*1000)</f>
        <v>1.8292602693430786</v>
      </c>
      <c r="V207" s="276">
        <f>IF(V$101=0,0,V$101/NMM!V$11*1000)</f>
        <v>1.7122992701998661</v>
      </c>
      <c r="W207" s="276">
        <f>IF(W$101=0,0,W$101/NMM!W$11*1000)</f>
        <v>1.7580673688935196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3.2137531885956627</v>
      </c>
      <c r="C208" s="276">
        <f>IF(C$102=0,0,C$102/NMM!C$11*1000)</f>
        <v>2.9709768761923399</v>
      </c>
      <c r="D208" s="276">
        <f>IF(D$102=0,0,D$102/NMM!D$11*1000)</f>
        <v>4.0729313986389206</v>
      </c>
      <c r="E208" s="276">
        <f>IF(E$102=0,0,E$102/NMM!E$11*1000)</f>
        <v>4.1565784593218265</v>
      </c>
      <c r="F208" s="276">
        <f>IF(F$102=0,0,F$102/NMM!F$11*1000)</f>
        <v>3.4195571708174497</v>
      </c>
      <c r="G208" s="276">
        <f>IF(G$102=0,0,G$102/NMM!G$11*1000)</f>
        <v>3.2096937097382434</v>
      </c>
      <c r="H208" s="276">
        <f>IF(H$102=0,0,H$102/NMM!H$11*1000)</f>
        <v>3.1712988423746964</v>
      </c>
      <c r="I208" s="276">
        <f>IF(I$102=0,0,I$102/NMM!I$11*1000)</f>
        <v>3.216030406303549</v>
      </c>
      <c r="J208" s="276">
        <f>IF(J$102=0,0,J$102/NMM!J$11*1000)</f>
        <v>3.5372576503229873</v>
      </c>
      <c r="K208" s="276">
        <f>IF(K$102=0,0,K$102/NMM!K$11*1000)</f>
        <v>3.1650930242240602</v>
      </c>
      <c r="L208" s="276">
        <f>IF(L$102=0,0,L$102/NMM!L$11*1000)</f>
        <v>3.4107920492477204</v>
      </c>
      <c r="M208" s="276">
        <f>IF(M$102=0,0,M$102/NMM!M$11*1000)</f>
        <v>3.1316036785792463</v>
      </c>
      <c r="N208" s="276">
        <f>IF(N$102=0,0,N$102/NMM!N$11*1000)</f>
        <v>3.1546736057469977</v>
      </c>
      <c r="O208" s="276">
        <f>IF(O$102=0,0,O$102/NMM!O$11*1000)</f>
        <v>3.2788767899148343</v>
      </c>
      <c r="P208" s="276">
        <f>IF(P$102=0,0,P$102/NMM!P$11*1000)</f>
        <v>3.4935548421158198</v>
      </c>
      <c r="Q208" s="276">
        <f>IF(Q$102=0,0,Q$102/NMM!Q$11*1000)</f>
        <v>3.9217205957489676</v>
      </c>
      <c r="R208" s="276">
        <f>IF(R$102=0,0,R$102/NMM!R$11*1000)</f>
        <v>4.1629057410782497</v>
      </c>
      <c r="S208" s="276">
        <f>IF(S$102=0,0,S$102/NMM!S$11*1000)</f>
        <v>4.2504106729072548</v>
      </c>
      <c r="T208" s="276">
        <f>IF(T$102=0,0,T$102/NMM!T$11*1000)</f>
        <v>4.2295502299827898</v>
      </c>
      <c r="U208" s="276">
        <f>IF(U$102=0,0,U$102/NMM!U$11*1000)</f>
        <v>3.6470066505293759</v>
      </c>
      <c r="V208" s="276">
        <f>IF(V$102=0,0,V$102/NMM!V$11*1000)</f>
        <v>3.8816404081328528</v>
      </c>
      <c r="W208" s="276">
        <f>IF(W$102=0,0,W$102/NMM!W$11*1000)</f>
        <v>3.7387616401623678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2.0018822837303412</v>
      </c>
      <c r="C209" s="276">
        <f>IF(C$103=0,0,C$103/NMM!C$11*1000)</f>
        <v>1.8919964539323988</v>
      </c>
      <c r="D209" s="276">
        <f>IF(D$103=0,0,D$103/NMM!D$11*1000)</f>
        <v>1.952412145574137</v>
      </c>
      <c r="E209" s="276">
        <f>IF(E$103=0,0,E$103/NMM!E$11*1000)</f>
        <v>1.9796600783312888</v>
      </c>
      <c r="F209" s="276">
        <f>IF(F$103=0,0,F$103/NMM!F$11*1000)</f>
        <v>1.8449968425440086</v>
      </c>
      <c r="G209" s="276">
        <f>IF(G$103=0,0,G$103/NMM!G$11*1000)</f>
        <v>1.7995670118356022</v>
      </c>
      <c r="H209" s="276">
        <f>IF(H$103=0,0,H$103/NMM!H$11*1000)</f>
        <v>1.7974708639181805</v>
      </c>
      <c r="I209" s="276">
        <f>IF(I$103=0,0,I$103/NMM!I$11*1000)</f>
        <v>1.7675416279161085</v>
      </c>
      <c r="J209" s="276">
        <f>IF(J$103=0,0,J$103/NMM!J$11*1000)</f>
        <v>1.7493614472437875</v>
      </c>
      <c r="K209" s="276">
        <f>IF(K$103=0,0,K$103/NMM!K$11*1000)</f>
        <v>1.6637913655900691</v>
      </c>
      <c r="L209" s="276">
        <f>IF(L$103=0,0,L$103/NMM!L$11*1000)</f>
        <v>1.5713060463506701</v>
      </c>
      <c r="M209" s="276">
        <f>IF(M$103=0,0,M$103/NMM!M$11*1000)</f>
        <v>1.5803037255259706</v>
      </c>
      <c r="N209" s="276">
        <f>IF(N$103=0,0,N$103/NMM!N$11*1000)</f>
        <v>1.6551778938804835</v>
      </c>
      <c r="O209" s="276">
        <f>IF(O$103=0,0,O$103/NMM!O$11*1000)</f>
        <v>1.6922946918878972</v>
      </c>
      <c r="P209" s="276">
        <f>IF(P$103=0,0,P$103/NMM!P$11*1000)</f>
        <v>1.6417429514323372</v>
      </c>
      <c r="Q209" s="276">
        <f>IF(Q$103=0,0,Q$103/NMM!Q$11*1000)</f>
        <v>1.5480504347585664</v>
      </c>
      <c r="R209" s="276">
        <f>IF(R$103=0,0,R$103/NMM!R$11*1000)</f>
        <v>1.5100923130064778</v>
      </c>
      <c r="S209" s="276">
        <f>IF(S$103=0,0,S$103/NMM!S$11*1000)</f>
        <v>1.4751953884654643</v>
      </c>
      <c r="T209" s="276">
        <f>IF(T$103=0,0,T$103/NMM!T$11*1000)</f>
        <v>1.5014859420784736</v>
      </c>
      <c r="U209" s="276">
        <f>IF(U$103=0,0,U$103/NMM!U$11*1000)</f>
        <v>1.4643641032537833</v>
      </c>
      <c r="V209" s="276">
        <f>IF(V$103=0,0,V$103/NMM!V$11*1000)</f>
        <v>1.3707341854687509</v>
      </c>
      <c r="W209" s="276">
        <f>IF(W$103=0,0,W$103/NMM!W$11*1000)</f>
        <v>1.4073725807394419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2.11369300365963</v>
      </c>
      <c r="C210" s="277">
        <f>IF(C$104=0,0,C$104/NMM!C$11*1000)</f>
        <v>2.003070048454155</v>
      </c>
      <c r="D210" s="277">
        <f>IF(D$104=0,0,D$104/NMM!D$11*1000)</f>
        <v>2.027941566639289</v>
      </c>
      <c r="E210" s="277">
        <f>IF(E$104=0,0,E$104/NMM!E$11*1000)</f>
        <v>2.0581173398443071</v>
      </c>
      <c r="F210" s="277">
        <f>IF(F$104=0,0,F$104/NMM!F$11*1000)</f>
        <v>1.8929825798372277</v>
      </c>
      <c r="G210" s="277">
        <f>IF(G$104=0,0,G$104/NMM!G$11*1000)</f>
        <v>1.8680171374535408</v>
      </c>
      <c r="H210" s="277">
        <f>IF(H$104=0,0,H$104/NMM!H$11*1000)</f>
        <v>1.8486897910297908</v>
      </c>
      <c r="I210" s="277">
        <f>IF(I$104=0,0,I$104/NMM!I$11*1000)</f>
        <v>1.8243124568652314</v>
      </c>
      <c r="J210" s="277">
        <f>IF(J$104=0,0,J$104/NMM!J$11*1000)</f>
        <v>1.8159162498612376</v>
      </c>
      <c r="K210" s="277">
        <f>IF(K$104=0,0,K$104/NMM!K$11*1000)</f>
        <v>1.7100589260139791</v>
      </c>
      <c r="L210" s="277">
        <f>IF(L$104=0,0,L$104/NMM!L$11*1000)</f>
        <v>1.6421408962878705</v>
      </c>
      <c r="M210" s="277">
        <f>IF(M$104=0,0,M$104/NMM!M$11*1000)</f>
        <v>1.6243198099901686</v>
      </c>
      <c r="N210" s="277">
        <f>IF(N$104=0,0,N$104/NMM!N$11*1000)</f>
        <v>1.6867109955026154</v>
      </c>
      <c r="O210" s="277">
        <f>IF(O$104=0,0,O$104/NMM!O$11*1000)</f>
        <v>1.716421843432882</v>
      </c>
      <c r="P210" s="277">
        <f>IF(P$104=0,0,P$104/NMM!P$11*1000)</f>
        <v>1.7042262331603963</v>
      </c>
      <c r="Q210" s="277">
        <f>IF(Q$104=0,0,Q$104/NMM!Q$11*1000)</f>
        <v>1.6999011899506329</v>
      </c>
      <c r="R210" s="277">
        <f>IF(R$104=0,0,R$104/NMM!R$11*1000)</f>
        <v>1.712906105203571</v>
      </c>
      <c r="S210" s="277">
        <f>IF(S$104=0,0,S$104/NMM!S$11*1000)</f>
        <v>1.7078356030487403</v>
      </c>
      <c r="T210" s="277">
        <f>IF(T$104=0,0,T$104/NMM!T$11*1000)</f>
        <v>1.8459884645856732</v>
      </c>
      <c r="U210" s="277">
        <f>IF(U$104=0,0,U$104/NMM!U$11*1000)</f>
        <v>1.7250868344063934</v>
      </c>
      <c r="V210" s="277">
        <f>IF(V$104=0,0,V$104/NMM!V$11*1000)</f>
        <v>1.7192599544736962</v>
      </c>
      <c r="W210" s="277">
        <f>IF(W$104=0,0,W$104/NMM!W$11*1000)</f>
        <v>1.8540606549666028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205.88141183335028</v>
      </c>
      <c r="C211" s="278">
        <f>IF(C$110=0,0,C$110/NMM!C$11*1000)</f>
        <v>195.16161200800428</v>
      </c>
      <c r="D211" s="278">
        <f>IF(D$110=0,0,D$110/NMM!D$11*1000)</f>
        <v>192.53357000506236</v>
      </c>
      <c r="E211" s="278">
        <f>IF(E$110=0,0,E$110/NMM!E$11*1000)</f>
        <v>194.98206387341236</v>
      </c>
      <c r="F211" s="278">
        <f>IF(F$110=0,0,F$110/NMM!F$11*1000)</f>
        <v>185.75475819102684</v>
      </c>
      <c r="G211" s="278">
        <f>IF(G$110=0,0,G$110/NMM!G$11*1000)</f>
        <v>182.27093607158201</v>
      </c>
      <c r="H211" s="278">
        <f>IF(H$110=0,0,H$110/NMM!H$11*1000)</f>
        <v>182.38058840306743</v>
      </c>
      <c r="I211" s="278">
        <f>IF(I$110=0,0,I$110/NMM!I$11*1000)</f>
        <v>178.47632138100155</v>
      </c>
      <c r="J211" s="278">
        <f>IF(J$110=0,0,J$110/NMM!J$11*1000)</f>
        <v>173.50126642429859</v>
      </c>
      <c r="K211" s="278">
        <f>IF(K$110=0,0,K$110/NMM!K$11*1000)</f>
        <v>166.78925841812506</v>
      </c>
      <c r="L211" s="278">
        <f>IF(L$110=0,0,L$110/NMM!L$11*1000)</f>
        <v>153.768357996573</v>
      </c>
      <c r="M211" s="278">
        <f>IF(M$110=0,0,M$110/NMM!M$11*1000)</f>
        <v>157.31272898334609</v>
      </c>
      <c r="N211" s="278">
        <f>IF(N$110=0,0,N$110/NMM!N$11*1000)</f>
        <v>165.88646104182075</v>
      </c>
      <c r="O211" s="278">
        <f>IF(O$110=0,0,O$110/NMM!O$11*1000)</f>
        <v>169.14165089128073</v>
      </c>
      <c r="P211" s="278">
        <f>IF(P$110=0,0,P$110/NMM!P$11*1000)</f>
        <v>161.29148261779704</v>
      </c>
      <c r="Q211" s="278">
        <f>IF(Q$110=0,0,Q$110/NMM!Q$11*1000)</f>
        <v>146.45763165523582</v>
      </c>
      <c r="R211" s="278">
        <f>IF(R$110=0,0,R$110/NMM!R$11*1000)</f>
        <v>139.83609531716098</v>
      </c>
      <c r="S211" s="278">
        <f>IF(S$110=0,0,S$110/NMM!S$11*1000)</f>
        <v>134.94999003467021</v>
      </c>
      <c r="T211" s="278">
        <f>IF(T$110=0,0,T$110/NMM!T$11*1000)</f>
        <v>138.10903484566384</v>
      </c>
      <c r="U211" s="278">
        <f>IF(U$110=0,0,U$110/NMM!U$11*1000)</f>
        <v>138.98614569979296</v>
      </c>
      <c r="V211" s="278">
        <f>IF(V$110=0,0,V$110/NMM!V$11*1000)</f>
        <v>125.87062889664585</v>
      </c>
      <c r="W211" s="278">
        <f>IF(W$110=0,0,W$110/NMM!W$11*1000)</f>
        <v>131.33165160213574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13.232951746876479</v>
      </c>
      <c r="C212" s="278">
        <f>IF(C$118=0,0,C$118/NMM!C$11*1000)</f>
        <v>12.233295880732751</v>
      </c>
      <c r="D212" s="278">
        <f>IF(D$118=0,0,D$118/NMM!D$11*1000)</f>
        <v>16.770704376983812</v>
      </c>
      <c r="E212" s="278">
        <f>IF(E$118=0,0,E$118/NMM!E$11*1000)</f>
        <v>17.115129556152183</v>
      </c>
      <c r="F212" s="278">
        <f>IF(F$118=0,0,F$118/NMM!F$11*1000)</f>
        <v>14.080370327656178</v>
      </c>
      <c r="G212" s="278">
        <f>IF(G$118=0,0,G$118/NMM!G$11*1000)</f>
        <v>13.216236434690003</v>
      </c>
      <c r="H212" s="278">
        <f>IF(H$118=0,0,H$118/NMM!H$11*1000)</f>
        <v>13.058141709509327</v>
      </c>
      <c r="I212" s="278">
        <f>IF(I$118=0,0,I$118/NMM!I$11*1000)</f>
        <v>13.242328419656628</v>
      </c>
      <c r="J212" s="278">
        <f>IF(J$118=0,0,J$118/NMM!J$11*1000)</f>
        <v>14.565013881308035</v>
      </c>
      <c r="K212" s="278">
        <f>IF(K$118=0,0,K$118/NMM!K$11*1000)</f>
        <v>13.032588629568822</v>
      </c>
      <c r="L212" s="278">
        <f>IF(L$118=0,0,L$118/NMM!L$11*1000)</f>
        <v>14.044279058669074</v>
      </c>
      <c r="M212" s="278">
        <f>IF(M$118=0,0,M$118/NMM!M$11*1000)</f>
        <v>12.894692883086195</v>
      </c>
      <c r="N212" s="278">
        <f>IF(N$118=0,0,N$118/NMM!N$11*1000)</f>
        <v>12.989685626803462</v>
      </c>
      <c r="O212" s="278">
        <f>IF(O$118=0,0,O$118/NMM!O$11*1000)</f>
        <v>13.501104720445685</v>
      </c>
      <c r="P212" s="278">
        <f>IF(P$118=0,0,P$118/NMM!P$11*1000)</f>
        <v>14.385063176238122</v>
      </c>
      <c r="Q212" s="278">
        <f>IF(Q$118=0,0,Q$118/NMM!Q$11*1000)</f>
        <v>16.1480786988982</v>
      </c>
      <c r="R212" s="278">
        <f>IF(R$118=0,0,R$118/NMM!R$11*1000)</f>
        <v>17.141182774697008</v>
      </c>
      <c r="S212" s="278">
        <f>IF(S$118=0,0,S$118/NMM!S$11*1000)</f>
        <v>17.501493126038266</v>
      </c>
      <c r="T212" s="278">
        <f>IF(T$118=0,0,T$118/NMM!T$11*1000)</f>
        <v>17.415598155753209</v>
      </c>
      <c r="U212" s="278">
        <f>IF(U$118=0,0,U$118/NMM!U$11*1000)</f>
        <v>15.016916419795667</v>
      </c>
      <c r="V212" s="278">
        <f>IF(V$118=0,0,V$118/NMM!V$11*1000)</f>
        <v>15.983044498197312</v>
      </c>
      <c r="W212" s="278">
        <f>IF(W$118=0,0,W$118/NMM!W$11*1000)</f>
        <v>15.394726811289702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19.725004060748404</v>
      </c>
      <c r="C213" s="278">
        <f>IF(C$119=0,0,C$119/NMM!C$11*1000)</f>
        <v>18.639088432873443</v>
      </c>
      <c r="D213" s="278">
        <f>IF(D$119=0,0,D$119/NMM!D$11*1000)</f>
        <v>19.279304531298575</v>
      </c>
      <c r="E213" s="278">
        <f>IF(E$119=0,0,E$119/NMM!E$11*1000)</f>
        <v>19.549340783246848</v>
      </c>
      <c r="F213" s="278">
        <f>IF(F$119=0,0,F$119/NMM!F$11*1000)</f>
        <v>18.202517011890613</v>
      </c>
      <c r="G213" s="278">
        <f>IF(G$119=0,0,G$119/NMM!G$11*1000)</f>
        <v>17.747399164335963</v>
      </c>
      <c r="H213" s="278">
        <f>IF(H$119=0,0,H$119/NMM!H$11*1000)</f>
        <v>17.726604769529381</v>
      </c>
      <c r="I213" s="278">
        <f>IF(I$119=0,0,I$119/NMM!I$11*1000)</f>
        <v>17.435018065622696</v>
      </c>
      <c r="J213" s="278">
        <f>IF(J$119=0,0,J$119/NMM!J$11*1000)</f>
        <v>17.269668981316102</v>
      </c>
      <c r="K213" s="278">
        <f>IF(K$119=0,0,K$119/NMM!K$11*1000)</f>
        <v>16.417929548080192</v>
      </c>
      <c r="L213" s="278">
        <f>IF(L$119=0,0,L$119/NMM!L$11*1000)</f>
        <v>15.520799239235389</v>
      </c>
      <c r="M213" s="278">
        <f>IF(M$119=0,0,M$119/NMM!M$11*1000)</f>
        <v>15.59931470043265</v>
      </c>
      <c r="N213" s="278">
        <f>IF(N$119=0,0,N$119/NMM!N$11*1000)</f>
        <v>16.334301183765675</v>
      </c>
      <c r="O213" s="278">
        <f>IF(O$119=0,0,O$119/NMM!O$11*1000)</f>
        <v>16.70344856329001</v>
      </c>
      <c r="P213" s="278">
        <f>IF(P$119=0,0,P$119/NMM!P$11*1000)</f>
        <v>16.214513700832697</v>
      </c>
      <c r="Q213" s="278">
        <f>IF(Q$119=0,0,Q$119/NMM!Q$11*1000)</f>
        <v>15.308175254384508</v>
      </c>
      <c r="R213" s="278">
        <f>IF(R$119=0,0,R$119/NMM!R$11*1000)</f>
        <v>14.942671962247916</v>
      </c>
      <c r="S213" s="278">
        <f>IF(S$119=0,0,S$119/NMM!S$11*1000)</f>
        <v>14.602359776498746</v>
      </c>
      <c r="T213" s="278">
        <f>IF(T$119=0,0,T$119/NMM!T$11*1000)</f>
        <v>14.850256432703736</v>
      </c>
      <c r="U213" s="278">
        <f>IF(U$119=0,0,U$119/NMM!U$11*1000)</f>
        <v>14.468976588319878</v>
      </c>
      <c r="V213" s="278">
        <f>IF(V$119=0,0,V$119/NMM!V$11*1000)</f>
        <v>13.555298385831591</v>
      </c>
      <c r="W213" s="278">
        <f>IF(W$119=0,0,W$119/NMM!W$11*1000)</f>
        <v>13.900473455931747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11.807864635674427</v>
      </c>
      <c r="C214" s="279">
        <f>IF(C$127=0,0,C$127/NMM!C$11*1000)</f>
        <v>10.915864016653858</v>
      </c>
      <c r="D214" s="279">
        <f>IF(D$127=0,0,D$127/NMM!D$11*1000)</f>
        <v>14.964628521000972</v>
      </c>
      <c r="E214" s="279">
        <f>IF(E$127=0,0,E$127/NMM!E$11*1000)</f>
        <v>15.271961757797365</v>
      </c>
      <c r="F214" s="279">
        <f>IF(F$127=0,0,F$127/NMM!F$11*1000)</f>
        <v>12.56402275390861</v>
      </c>
      <c r="G214" s="279">
        <f>IF(G$127=0,0,G$127/NMM!G$11*1000)</f>
        <v>11.792949434031096</v>
      </c>
      <c r="H214" s="279">
        <f>IF(H$127=0,0,H$127/NMM!H$11*1000)</f>
        <v>11.651880294639113</v>
      </c>
      <c r="I214" s="279">
        <f>IF(I$127=0,0,I$127/NMM!I$11*1000)</f>
        <v>11.816231512924398</v>
      </c>
      <c r="J214" s="279">
        <f>IF(J$127=0,0,J$127/NMM!J$11*1000)</f>
        <v>12.996473924859496</v>
      </c>
      <c r="K214" s="279">
        <f>IF(K$127=0,0,K$127/NMM!K$11*1000)</f>
        <v>11.629079084846044</v>
      </c>
      <c r="L214" s="279">
        <f>IF(L$127=0,0,L$127/NMM!L$11*1000)</f>
        <v>12.531818236966275</v>
      </c>
      <c r="M214" s="279">
        <f>IF(M$127=0,0,M$127/NMM!M$11*1000)</f>
        <v>11.506033649523088</v>
      </c>
      <c r="N214" s="279">
        <f>IF(N$127=0,0,N$127/NMM!N$11*1000)</f>
        <v>11.590796405455418</v>
      </c>
      <c r="O214" s="279">
        <f>IF(O$127=0,0,O$127/NMM!O$11*1000)</f>
        <v>12.047139596705405</v>
      </c>
      <c r="P214" s="279">
        <f>IF(P$127=0,0,P$127/NMM!P$11*1000)</f>
        <v>12.835902526489431</v>
      </c>
      <c r="Q214" s="279">
        <f>IF(Q$127=0,0,Q$127/NMM!Q$11*1000)</f>
        <v>14.409054839016882</v>
      </c>
      <c r="R214" s="279">
        <f>IF(R$127=0,0,R$127/NMM!R$11*1000)</f>
        <v>15.295209245114286</v>
      </c>
      <c r="S214" s="279">
        <f>IF(S$127=0,0,S$127/NMM!S$11*1000)</f>
        <v>15.616716943234163</v>
      </c>
      <c r="T214" s="279">
        <f>IF(T$127=0,0,T$127/NMM!T$11*1000)</f>
        <v>15.540072200518276</v>
      </c>
      <c r="U214" s="279">
        <f>IF(U$127=0,0,U$127/NMM!U$11*1000)</f>
        <v>13.399710036125391</v>
      </c>
      <c r="V214" s="279">
        <f>IF(V$127=0,0,V$127/NMM!V$11*1000)</f>
        <v>14.261793552237638</v>
      </c>
      <c r="W214" s="279">
        <f>IF(W$127=0,0,W$127/NMM!W$11*1000)</f>
        <v>13.73683315468929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30.279922966409181</v>
      </c>
      <c r="C5" s="225">
        <v>26.888757723900511</v>
      </c>
      <c r="D5" s="225">
        <v>31.859145322639559</v>
      </c>
      <c r="E5" s="225">
        <v>32.859476037492833</v>
      </c>
      <c r="F5" s="225">
        <v>38.207227609234963</v>
      </c>
      <c r="G5" s="225">
        <v>41.496063460681867</v>
      </c>
      <c r="H5" s="225">
        <v>50.040847222721247</v>
      </c>
      <c r="I5" s="225">
        <v>52.065008740194003</v>
      </c>
      <c r="J5" s="225">
        <v>50.044373986473367</v>
      </c>
      <c r="K5" s="225">
        <v>26.914445455420442</v>
      </c>
      <c r="L5" s="225">
        <v>36.647226169044657</v>
      </c>
      <c r="M5" s="225">
        <v>43.170206268318587</v>
      </c>
      <c r="N5" s="225">
        <v>47.130941713038801</v>
      </c>
      <c r="O5" s="225">
        <v>50.675799330564253</v>
      </c>
      <c r="P5" s="225">
        <v>43.706292365549778</v>
      </c>
      <c r="Q5" s="225">
        <v>46.047700241109908</v>
      </c>
      <c r="R5" s="225">
        <v>47.093327873584599</v>
      </c>
      <c r="S5" s="225">
        <v>47.167506313704443</v>
      </c>
      <c r="T5" s="225">
        <v>53.670610596760064</v>
      </c>
      <c r="U5" s="225">
        <v>56.126878673773277</v>
      </c>
      <c r="V5" s="225">
        <v>53.099295241552163</v>
      </c>
      <c r="W5" s="225">
        <v>60.474528052889632</v>
      </c>
      <c r="DA5" s="89" t="s">
        <v>1581</v>
      </c>
    </row>
    <row r="6" spans="1:105" ht="12" customHeight="1" x14ac:dyDescent="0.25">
      <c r="A6" s="55" t="s">
        <v>92</v>
      </c>
      <c r="B6" s="261">
        <v>0.1172106304800945</v>
      </c>
      <c r="C6" s="261">
        <v>0.10401845041090189</v>
      </c>
      <c r="D6" s="261">
        <v>0.1203323770839994</v>
      </c>
      <c r="E6" s="261">
        <v>0.1216278650518328</v>
      </c>
      <c r="F6" s="261">
        <v>0.14235272438559571</v>
      </c>
      <c r="G6" s="261">
        <v>0.1549191813511771</v>
      </c>
      <c r="H6" s="261">
        <v>0.18587072453633369</v>
      </c>
      <c r="I6" s="261">
        <v>0.19301300369187649</v>
      </c>
      <c r="J6" s="261">
        <v>0.1844959227552404</v>
      </c>
      <c r="K6" s="261">
        <v>0.1004674910591995</v>
      </c>
      <c r="L6" s="261">
        <v>0.13471685092692909</v>
      </c>
      <c r="M6" s="261">
        <v>0.15864989424734219</v>
      </c>
      <c r="N6" s="261">
        <v>0.17350720935989239</v>
      </c>
      <c r="O6" s="261">
        <v>0.18635229471686751</v>
      </c>
      <c r="P6" s="261">
        <v>0.16065797677707239</v>
      </c>
      <c r="Q6" s="261">
        <v>0.16866320051006739</v>
      </c>
      <c r="R6" s="261">
        <v>0.17220936152132829</v>
      </c>
      <c r="S6" s="261">
        <v>0.17259216735335181</v>
      </c>
      <c r="T6" s="261">
        <v>0.19636448238270809</v>
      </c>
      <c r="U6" s="261">
        <v>0.2057744066960151</v>
      </c>
      <c r="V6" s="261">
        <v>0.19435272197710929</v>
      </c>
      <c r="W6" s="261">
        <v>0.22144613796912099</v>
      </c>
      <c r="DA6" s="67" t="s">
        <v>1582</v>
      </c>
    </row>
    <row r="7" spans="1:105" ht="12" customHeight="1" x14ac:dyDescent="0.25">
      <c r="A7" s="202" t="s">
        <v>93</v>
      </c>
      <c r="B7" s="226">
        <v>1.2140178059043971E-2</v>
      </c>
      <c r="C7" s="226">
        <v>1.0773788215640069E-2</v>
      </c>
      <c r="D7" s="226">
        <v>1.246351528085899E-2</v>
      </c>
      <c r="E7" s="226">
        <v>1.2597696408785931E-2</v>
      </c>
      <c r="F7" s="226">
        <v>1.4744289098629451E-2</v>
      </c>
      <c r="G7" s="226">
        <v>1.604586920709394E-2</v>
      </c>
      <c r="H7" s="226">
        <v>1.925169826825408E-2</v>
      </c>
      <c r="I7" s="226">
        <v>1.9991465133601768E-2</v>
      </c>
      <c r="J7" s="226">
        <v>1.9109302153243021E-2</v>
      </c>
      <c r="K7" s="226">
        <v>1.040599496486137E-2</v>
      </c>
      <c r="L7" s="226">
        <v>1.3953397836933839E-2</v>
      </c>
      <c r="M7" s="226">
        <v>1.6432280564673891E-2</v>
      </c>
      <c r="N7" s="226">
        <v>1.7971138006246268E-2</v>
      </c>
      <c r="O7" s="226">
        <v>1.9301577257179049E-2</v>
      </c>
      <c r="P7" s="226">
        <v>1.664026920331807E-2</v>
      </c>
      <c r="Q7" s="226">
        <v>1.7469416193851051E-2</v>
      </c>
      <c r="R7" s="226">
        <v>1.7836712452956649E-2</v>
      </c>
      <c r="S7" s="226">
        <v>1.787636185117053E-2</v>
      </c>
      <c r="T7" s="226">
        <v>2.033859702685353E-2</v>
      </c>
      <c r="U7" s="226">
        <v>2.1313236922720961E-2</v>
      </c>
      <c r="V7" s="226">
        <v>2.013022744948614E-2</v>
      </c>
      <c r="W7" s="226">
        <v>2.293644812267525E-2</v>
      </c>
      <c r="DA7" s="174" t="s">
        <v>1583</v>
      </c>
    </row>
    <row r="8" spans="1:105" ht="12" customHeight="1" x14ac:dyDescent="0.25">
      <c r="A8" s="202" t="s">
        <v>94</v>
      </c>
      <c r="B8" s="226">
        <v>0.19266225604929341</v>
      </c>
      <c r="C8" s="226">
        <v>0.1665951137382789</v>
      </c>
      <c r="D8" s="226">
        <v>0.26989116807617308</v>
      </c>
      <c r="E8" s="226">
        <v>0.27349146379834538</v>
      </c>
      <c r="F8" s="226">
        <v>0.27583272854480217</v>
      </c>
      <c r="G8" s="226">
        <v>0.28734220379375103</v>
      </c>
      <c r="H8" s="226">
        <v>0.33970098740990029</v>
      </c>
      <c r="I8" s="226">
        <v>0.36414722652910148</v>
      </c>
      <c r="J8" s="226">
        <v>0.3976519363079109</v>
      </c>
      <c r="K8" s="226">
        <v>0.1980863448363005</v>
      </c>
      <c r="L8" s="226">
        <v>0.31806106075537399</v>
      </c>
      <c r="M8" s="226">
        <v>0.33523450116592213</v>
      </c>
      <c r="N8" s="226">
        <v>0.35010859725141852</v>
      </c>
      <c r="O8" s="226">
        <v>0.38397523957500967</v>
      </c>
      <c r="P8" s="226">
        <v>0.37068777313511819</v>
      </c>
      <c r="Q8" s="226">
        <v>0.48540005603792591</v>
      </c>
      <c r="R8" s="226">
        <v>0.55282064911359341</v>
      </c>
      <c r="S8" s="226">
        <v>0.59066207682100513</v>
      </c>
      <c r="T8" s="226">
        <v>0.64930921593408364</v>
      </c>
      <c r="U8" s="226">
        <v>0.57911727635859822</v>
      </c>
      <c r="V8" s="226">
        <v>0.64771670332609099</v>
      </c>
      <c r="W8" s="226">
        <v>0.67857575947014237</v>
      </c>
      <c r="DA8" s="174" t="s">
        <v>1584</v>
      </c>
    </row>
    <row r="9" spans="1:105" ht="12" customHeight="1" x14ac:dyDescent="0.25">
      <c r="A9" s="202" t="s">
        <v>95</v>
      </c>
      <c r="B9" s="226">
        <v>2.3114879891227229E-2</v>
      </c>
      <c r="C9" s="226">
        <v>2.0513275782847212E-2</v>
      </c>
      <c r="D9" s="226">
        <v>2.373051345197634E-2</v>
      </c>
      <c r="E9" s="226">
        <v>2.3985994108076749E-2</v>
      </c>
      <c r="F9" s="226">
        <v>2.807310320646067E-2</v>
      </c>
      <c r="G9" s="226">
        <v>3.055130968165767E-2</v>
      </c>
      <c r="H9" s="226">
        <v>3.6655203161648192E-2</v>
      </c>
      <c r="I9" s="226">
        <v>3.8063718107381038E-2</v>
      </c>
      <c r="J9" s="226">
        <v>3.6384081183086579E-2</v>
      </c>
      <c r="K9" s="226">
        <v>1.9812998013014959E-2</v>
      </c>
      <c r="L9" s="226">
        <v>2.6567247490654571E-2</v>
      </c>
      <c r="M9" s="226">
        <v>3.1287036297496927E-2</v>
      </c>
      <c r="N9" s="226">
        <v>3.4217018440976958E-2</v>
      </c>
      <c r="O9" s="226">
        <v>3.6750172677950908E-2</v>
      </c>
      <c r="P9" s="226">
        <v>3.1683046337680702E-2</v>
      </c>
      <c r="Q9" s="226">
        <v>3.3261740900901268E-2</v>
      </c>
      <c r="R9" s="226">
        <v>3.3961072399371191E-2</v>
      </c>
      <c r="S9" s="226">
        <v>3.4036564791082087E-2</v>
      </c>
      <c r="T9" s="226">
        <v>3.872465668504476E-2</v>
      </c>
      <c r="U9" s="226">
        <v>4.0580369510722053E-2</v>
      </c>
      <c r="V9" s="226">
        <v>3.8327921338132363E-2</v>
      </c>
      <c r="W9" s="226">
        <v>4.3670961077217817E-2</v>
      </c>
      <c r="DA9" s="174" t="s">
        <v>1585</v>
      </c>
    </row>
    <row r="10" spans="1:105" ht="12" customHeight="1" x14ac:dyDescent="0.25">
      <c r="A10" s="56" t="s">
        <v>96</v>
      </c>
      <c r="B10" s="262">
        <v>0.1371296971971786</v>
      </c>
      <c r="C10" s="262">
        <v>0.12129463139527601</v>
      </c>
      <c r="D10" s="262">
        <v>0.15289961717492581</v>
      </c>
      <c r="E10" s="262">
        <v>0.15434672556241119</v>
      </c>
      <c r="F10" s="262">
        <v>0.17021327608645809</v>
      </c>
      <c r="G10" s="262">
        <v>0.18313228272081369</v>
      </c>
      <c r="H10" s="262">
        <v>0.21839779053279951</v>
      </c>
      <c r="I10" s="262">
        <v>0.22827908324920679</v>
      </c>
      <c r="J10" s="262">
        <v>0.22883387920466861</v>
      </c>
      <c r="K10" s="262">
        <v>0.1192423541373633</v>
      </c>
      <c r="L10" s="262">
        <v>0.17530688313463541</v>
      </c>
      <c r="M10" s="262">
        <v>0.1972490274567382</v>
      </c>
      <c r="N10" s="262">
        <v>0.21145212777065631</v>
      </c>
      <c r="O10" s="262">
        <v>0.22971952610623139</v>
      </c>
      <c r="P10" s="262">
        <v>0.2096320968238643</v>
      </c>
      <c r="Q10" s="262">
        <v>0.2500713026900368</v>
      </c>
      <c r="R10" s="262">
        <v>0.2739353221098057</v>
      </c>
      <c r="S10" s="262">
        <v>0.28760927960250537</v>
      </c>
      <c r="T10" s="262">
        <v>0.35270711483360773</v>
      </c>
      <c r="U10" s="262">
        <v>0.33699665175815668</v>
      </c>
      <c r="V10" s="262">
        <v>0.35968996080955212</v>
      </c>
      <c r="W10" s="262">
        <v>0.43054474061063641</v>
      </c>
      <c r="DA10" s="68" t="s">
        <v>1586</v>
      </c>
    </row>
    <row r="11" spans="1:105" ht="12" customHeight="1" x14ac:dyDescent="0.25">
      <c r="A11" s="37" t="s">
        <v>160</v>
      </c>
      <c r="B11" s="228">
        <v>2.41144336679869E-3</v>
      </c>
      <c r="C11" s="228">
        <v>2.0790279624613001E-3</v>
      </c>
      <c r="D11" s="228">
        <v>2.6295906702079571E-3</v>
      </c>
      <c r="E11" s="228">
        <v>2.615221762772527E-3</v>
      </c>
      <c r="F11" s="228">
        <v>6.9759561412579022E-3</v>
      </c>
      <c r="G11" s="228">
        <v>1.1878792262051741E-2</v>
      </c>
      <c r="H11" s="228">
        <v>1.0063811062859239E-2</v>
      </c>
      <c r="I11" s="228">
        <v>9.997529729448007E-3</v>
      </c>
      <c r="J11" s="228">
        <v>1.0361390022048861E-2</v>
      </c>
      <c r="K11" s="228">
        <v>9.7247210673964083E-3</v>
      </c>
      <c r="L11" s="228">
        <v>7.5552258799275194E-3</v>
      </c>
      <c r="M11" s="228">
        <v>4.3986958303979338E-3</v>
      </c>
      <c r="N11" s="228">
        <v>9.1925093427211169E-3</v>
      </c>
      <c r="O11" s="228">
        <v>9.7215112167218874E-3</v>
      </c>
      <c r="P11" s="228">
        <v>7.620861019140235E-3</v>
      </c>
      <c r="Q11" s="228">
        <v>7.2353309814479887E-3</v>
      </c>
      <c r="R11" s="228">
        <v>3.2295589927742868E-3</v>
      </c>
      <c r="S11" s="228">
        <v>5.1352541812089338E-3</v>
      </c>
      <c r="T11" s="228">
        <v>8.7452452389009568E-3</v>
      </c>
      <c r="U11" s="228">
        <v>9.8159914536346728E-3</v>
      </c>
      <c r="V11" s="228">
        <v>8.9445204998761275E-3</v>
      </c>
      <c r="W11" s="228">
        <v>1.1603095279244951E-2</v>
      </c>
      <c r="DA11" s="69" t="s">
        <v>1587</v>
      </c>
    </row>
    <row r="12" spans="1:105" ht="12" customHeight="1" x14ac:dyDescent="0.25">
      <c r="A12" s="37" t="s">
        <v>162</v>
      </c>
      <c r="B12" s="228">
        <v>0.1110486330427185</v>
      </c>
      <c r="C12" s="228">
        <v>9.95741830111503E-2</v>
      </c>
      <c r="D12" s="228">
        <v>8.7276397457310334E-2</v>
      </c>
      <c r="E12" s="228">
        <v>8.6921572733089814E-2</v>
      </c>
      <c r="F12" s="228">
        <v>0.1072951144818038</v>
      </c>
      <c r="G12" s="228">
        <v>0.12427750153584551</v>
      </c>
      <c r="H12" s="228">
        <v>0.1471176850887608</v>
      </c>
      <c r="I12" s="228">
        <v>0.15234812645197141</v>
      </c>
      <c r="J12" s="228">
        <v>0.13667498837864511</v>
      </c>
      <c r="K12" s="228">
        <v>6.7933358635992841E-2</v>
      </c>
      <c r="L12" s="228">
        <v>8.8012078352395828E-2</v>
      </c>
      <c r="M12" s="228">
        <v>0.1138012110475215</v>
      </c>
      <c r="N12" s="228">
        <v>0.1192320273147937</v>
      </c>
      <c r="O12" s="228">
        <v>0.117416806014916</v>
      </c>
      <c r="P12" s="228">
        <v>9.531346281661715E-2</v>
      </c>
      <c r="Q12" s="228">
        <v>8.840796986904341E-2</v>
      </c>
      <c r="R12" s="228">
        <v>8.817391360264859E-2</v>
      </c>
      <c r="S12" s="228">
        <v>8.194865295376412E-2</v>
      </c>
      <c r="T12" s="228">
        <v>8.0981480060662955E-2</v>
      </c>
      <c r="U12" s="228">
        <v>9.6228127278674372E-2</v>
      </c>
      <c r="V12" s="228">
        <v>7.723750224041355E-2</v>
      </c>
      <c r="W12" s="228">
        <v>8.4761895941248222E-2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5.0542656836117521E-2</v>
      </c>
      <c r="U14" s="228">
        <v>5.7109395901580463E-2</v>
      </c>
      <c r="V14" s="228">
        <v>6.3534893283681781E-2</v>
      </c>
      <c r="W14" s="228">
        <v>0.1374719979838557</v>
      </c>
      <c r="DA14" s="69" t="s">
        <v>1590</v>
      </c>
    </row>
    <row r="15" spans="1:105" ht="12" customHeight="1" x14ac:dyDescent="0.25">
      <c r="A15" s="37" t="s">
        <v>38</v>
      </c>
      <c r="B15" s="228">
        <v>2.3669620787661331E-2</v>
      </c>
      <c r="C15" s="228">
        <v>1.9641420421664429E-2</v>
      </c>
      <c r="D15" s="228">
        <v>6.2993629047407532E-2</v>
      </c>
      <c r="E15" s="228">
        <v>6.480993106654892E-2</v>
      </c>
      <c r="F15" s="228">
        <v>5.5942205463396448E-2</v>
      </c>
      <c r="G15" s="228">
        <v>4.6975988922916399E-2</v>
      </c>
      <c r="H15" s="228">
        <v>6.1216294381179377E-2</v>
      </c>
      <c r="I15" s="228">
        <v>6.5933427067787431E-2</v>
      </c>
      <c r="J15" s="228">
        <v>8.1797500803974688E-2</v>
      </c>
      <c r="K15" s="228">
        <v>4.1584274433974062E-2</v>
      </c>
      <c r="L15" s="228">
        <v>7.9739578902312078E-2</v>
      </c>
      <c r="M15" s="228">
        <v>7.9049120578818743E-2</v>
      </c>
      <c r="N15" s="228">
        <v>8.3027591113141466E-2</v>
      </c>
      <c r="O15" s="228">
        <v>0.1025812088745934</v>
      </c>
      <c r="P15" s="228">
        <v>0.1066977729881069</v>
      </c>
      <c r="Q15" s="228">
        <v>0.15442800183954539</v>
      </c>
      <c r="R15" s="228">
        <v>0.18253184951438281</v>
      </c>
      <c r="S15" s="228">
        <v>0.20052537246753241</v>
      </c>
      <c r="T15" s="228">
        <v>0.21243773269792629</v>
      </c>
      <c r="U15" s="228">
        <v>0.1738431371242673</v>
      </c>
      <c r="V15" s="228">
        <v>0.2099730447855806</v>
      </c>
      <c r="W15" s="228">
        <v>0.19670775140628741</v>
      </c>
      <c r="DA15" s="69" t="s">
        <v>1591</v>
      </c>
    </row>
    <row r="16" spans="1:105" ht="12" customHeight="1" x14ac:dyDescent="0.25">
      <c r="A16" s="57" t="s">
        <v>1452</v>
      </c>
      <c r="B16" s="263">
        <v>0.75080427647194437</v>
      </c>
      <c r="C16" s="263">
        <v>0.64922069531889726</v>
      </c>
      <c r="D16" s="263">
        <v>1.051765132044099</v>
      </c>
      <c r="E16" s="263">
        <v>1.0657954744692339</v>
      </c>
      <c r="F16" s="263">
        <v>1.074919376680485</v>
      </c>
      <c r="G16" s="263">
        <v>1.119771769744168</v>
      </c>
      <c r="H16" s="263">
        <v>1.3238138040065299</v>
      </c>
      <c r="I16" s="263">
        <v>1.4190807299250969</v>
      </c>
      <c r="J16" s="263">
        <v>1.5496484908333119</v>
      </c>
      <c r="K16" s="263">
        <v>0.77194193540295164</v>
      </c>
      <c r="L16" s="263">
        <v>1.239483069964878</v>
      </c>
      <c r="M16" s="263">
        <v>1.3064079195248079</v>
      </c>
      <c r="N16" s="263">
        <v>1.3643722306392181</v>
      </c>
      <c r="O16" s="263">
        <v>1.4963504416687421</v>
      </c>
      <c r="P16" s="263">
        <v>1.444569221874475</v>
      </c>
      <c r="Q16" s="263">
        <v>1.8916026695947781</v>
      </c>
      <c r="R16" s="263">
        <v>2.1543405334685142</v>
      </c>
      <c r="S16" s="263">
        <v>2.301808472094018</v>
      </c>
      <c r="T16" s="263">
        <v>2.530356210254411</v>
      </c>
      <c r="U16" s="263">
        <v>2.2568184167716479</v>
      </c>
      <c r="V16" s="263">
        <v>2.5241501930461898</v>
      </c>
      <c r="W16" s="263">
        <v>2.644407849091253</v>
      </c>
      <c r="DA16" s="70" t="s">
        <v>1592</v>
      </c>
    </row>
    <row r="17" spans="1:105" ht="12" customHeight="1" x14ac:dyDescent="0.25">
      <c r="A17" s="57" t="s">
        <v>1454</v>
      </c>
      <c r="B17" s="263">
        <v>3.082694999703711</v>
      </c>
      <c r="C17" s="263">
        <v>2.7432754620254012</v>
      </c>
      <c r="D17" s="263">
        <v>3.024230808866947</v>
      </c>
      <c r="E17" s="263">
        <v>3.023671051423785</v>
      </c>
      <c r="F17" s="263">
        <v>3.572526226903717</v>
      </c>
      <c r="G17" s="263">
        <v>3.9413084232071269</v>
      </c>
      <c r="H17" s="263">
        <v>4.7080090529033107</v>
      </c>
      <c r="I17" s="263">
        <v>4.9087085671689623</v>
      </c>
      <c r="J17" s="263">
        <v>4.618184251047488</v>
      </c>
      <c r="K17" s="263">
        <v>2.558161576790881</v>
      </c>
      <c r="L17" s="263">
        <v>3.3240642994342302</v>
      </c>
      <c r="M17" s="263">
        <v>3.9268572193547731</v>
      </c>
      <c r="N17" s="263">
        <v>4.3026315484727267</v>
      </c>
      <c r="O17" s="263">
        <v>4.5964593042336244</v>
      </c>
      <c r="P17" s="263">
        <v>3.9429510811088919</v>
      </c>
      <c r="Q17" s="263">
        <v>4.0692435520623764</v>
      </c>
      <c r="R17" s="263">
        <v>4.1180245314974622</v>
      </c>
      <c r="S17" s="263">
        <v>4.1140478270455523</v>
      </c>
      <c r="T17" s="263">
        <v>4.661935127540132</v>
      </c>
      <c r="U17" s="263">
        <v>4.9573589747338147</v>
      </c>
      <c r="V17" s="263">
        <v>4.6057608109157284</v>
      </c>
      <c r="W17" s="263">
        <v>5.2825044081418904</v>
      </c>
      <c r="DA17" s="70" t="s">
        <v>1593</v>
      </c>
    </row>
    <row r="18" spans="1:105" ht="12" customHeight="1" x14ac:dyDescent="0.25">
      <c r="A18" s="18" t="s">
        <v>30</v>
      </c>
      <c r="B18" s="232">
        <v>9.613637204432525E-2</v>
      </c>
      <c r="C18" s="232">
        <v>9.2248403645169855E-2</v>
      </c>
      <c r="D18" s="232">
        <v>0.94999497448478398</v>
      </c>
      <c r="E18" s="232">
        <v>1.597125551125739</v>
      </c>
      <c r="F18" s="232">
        <v>1.7737024156263841</v>
      </c>
      <c r="G18" s="232">
        <v>1.7854769840152389</v>
      </c>
      <c r="H18" s="232">
        <v>2.623692916106279</v>
      </c>
      <c r="I18" s="232">
        <v>2.786377918338669</v>
      </c>
      <c r="J18" s="232">
        <v>2.794495257487156</v>
      </c>
      <c r="K18" s="232">
        <v>1.265433803458073</v>
      </c>
      <c r="L18" s="232">
        <v>2.2321476760848551</v>
      </c>
      <c r="M18" s="232">
        <v>2.7623149064516062</v>
      </c>
      <c r="N18" s="232">
        <v>3.0628908454674471</v>
      </c>
      <c r="O18" s="232">
        <v>3.4584204220750991</v>
      </c>
      <c r="P18" s="232">
        <v>2.8374421322647021</v>
      </c>
      <c r="Q18" s="232">
        <v>2.8915553405204109</v>
      </c>
      <c r="R18" s="232">
        <v>2.800288382770256</v>
      </c>
      <c r="S18" s="232">
        <v>2.8449012526749389</v>
      </c>
      <c r="T18" s="232">
        <v>3.1196815599110121</v>
      </c>
      <c r="U18" s="232">
        <v>3.446794980099932</v>
      </c>
      <c r="V18" s="232">
        <v>3.0644677041409532</v>
      </c>
      <c r="W18" s="232">
        <v>3.6268665777272489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4.4193264267210781E-3</v>
      </c>
      <c r="T19" s="232">
        <v>4.2877435533324321E-3</v>
      </c>
      <c r="U19" s="232">
        <v>8.4499528389744057E-3</v>
      </c>
      <c r="V19" s="232">
        <v>4.533080226130813E-3</v>
      </c>
      <c r="W19" s="232">
        <v>9.020994224426709E-3</v>
      </c>
      <c r="DA19" s="71" t="s">
        <v>1595</v>
      </c>
    </row>
    <row r="20" spans="1:105" ht="12" customHeight="1" x14ac:dyDescent="0.25">
      <c r="A20" s="18" t="s">
        <v>160</v>
      </c>
      <c r="B20" s="297">
        <v>2.3178936841257051E-2</v>
      </c>
      <c r="C20" s="297">
        <v>2.0378287644227729E-2</v>
      </c>
      <c r="D20" s="297">
        <v>2.3573939637356819E-2</v>
      </c>
      <c r="E20" s="297">
        <v>2.3493666325673849E-2</v>
      </c>
      <c r="F20" s="297">
        <v>5.2046093792263957E-2</v>
      </c>
      <c r="G20" s="297">
        <v>9.95678917291518E-2</v>
      </c>
      <c r="H20" s="297">
        <v>7.4390491196405104E-2</v>
      </c>
      <c r="I20" s="297">
        <v>7.6646245937879415E-2</v>
      </c>
      <c r="J20" s="297">
        <v>8.8351001027294679E-2</v>
      </c>
      <c r="K20" s="297">
        <v>7.179640594525287E-2</v>
      </c>
      <c r="L20" s="297">
        <v>6.1374871908624853E-2</v>
      </c>
      <c r="M20" s="297">
        <v>3.0450647598278931E-2</v>
      </c>
      <c r="N20" s="297">
        <v>5.8977306393413982E-2</v>
      </c>
      <c r="O20" s="297">
        <v>5.7970282247690498E-2</v>
      </c>
      <c r="P20" s="297">
        <v>5.5740015823160127E-2</v>
      </c>
      <c r="Q20" s="297">
        <v>6.9506832838456364E-2</v>
      </c>
      <c r="R20" s="297">
        <v>3.7013160343022378E-2</v>
      </c>
      <c r="S20" s="297">
        <v>6.2597221820866869E-2</v>
      </c>
      <c r="T20" s="297">
        <v>0.1063300327713928</v>
      </c>
      <c r="U20" s="297">
        <v>9.3229330773829805E-2</v>
      </c>
      <c r="V20" s="297">
        <v>0.1084719921896013</v>
      </c>
      <c r="W20" s="297">
        <v>0.13178875612116869</v>
      </c>
      <c r="DA20" s="122" t="s">
        <v>1596</v>
      </c>
    </row>
    <row r="21" spans="1:105" ht="12" customHeight="1" x14ac:dyDescent="0.25">
      <c r="A21" s="18" t="s">
        <v>70</v>
      </c>
      <c r="B21" s="297">
        <v>1.829535762027102</v>
      </c>
      <c r="C21" s="297">
        <v>1.5911495230511881</v>
      </c>
      <c r="D21" s="297">
        <v>1.06712575739792</v>
      </c>
      <c r="E21" s="297">
        <v>0.27101494567865758</v>
      </c>
      <c r="F21" s="297">
        <v>0.57894601914187205</v>
      </c>
      <c r="G21" s="297">
        <v>0.64118962241410005</v>
      </c>
      <c r="H21" s="297">
        <v>0.41963942587855202</v>
      </c>
      <c r="I21" s="297">
        <v>0</v>
      </c>
      <c r="J21" s="297">
        <v>5.198856518997802E-2</v>
      </c>
      <c r="K21" s="297">
        <v>2.1201335440463601E-2</v>
      </c>
      <c r="L21" s="297">
        <v>0</v>
      </c>
      <c r="M21" s="297">
        <v>0</v>
      </c>
      <c r="N21" s="297">
        <v>0.1038631484898192</v>
      </c>
      <c r="O21" s="297">
        <v>7.6793566210334646E-2</v>
      </c>
      <c r="P21" s="297">
        <v>7.2985934272657566E-2</v>
      </c>
      <c r="Q21" s="297">
        <v>6.0413221962996623E-2</v>
      </c>
      <c r="R21" s="297">
        <v>3.2240176101482998E-2</v>
      </c>
      <c r="S21" s="297">
        <v>7.8411119726322948E-2</v>
      </c>
      <c r="T21" s="297">
        <v>1.325704641974519E-2</v>
      </c>
      <c r="U21" s="297">
        <v>1.9603356462556829E-2</v>
      </c>
      <c r="V21" s="297">
        <v>2.1073545376399851E-2</v>
      </c>
      <c r="W21" s="297">
        <v>2.0943281635682109E-2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4.4226831739658683E-2</v>
      </c>
      <c r="H22" s="297">
        <v>0.24167789638854359</v>
      </c>
      <c r="I22" s="297">
        <v>0.57548899080131533</v>
      </c>
      <c r="J22" s="297">
        <v>0.18852715223222191</v>
      </c>
      <c r="K22" s="297">
        <v>0.48845843594279997</v>
      </c>
      <c r="L22" s="297">
        <v>8.2242615523907298E-2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1598</v>
      </c>
    </row>
    <row r="23" spans="1:105" ht="12" customHeight="1" x14ac:dyDescent="0.25">
      <c r="A23" s="18" t="s">
        <v>162</v>
      </c>
      <c r="B23" s="297">
        <v>1.041846903068395</v>
      </c>
      <c r="C23" s="297">
        <v>0.95263898952643311</v>
      </c>
      <c r="D23" s="297">
        <v>0.76368642585343149</v>
      </c>
      <c r="E23" s="297">
        <v>0.76215638682581521</v>
      </c>
      <c r="F23" s="297">
        <v>0.78133735675217075</v>
      </c>
      <c r="G23" s="297">
        <v>1.016749062380349</v>
      </c>
      <c r="H23" s="297">
        <v>1.0614366450256529</v>
      </c>
      <c r="I23" s="297">
        <v>1.140012320086474</v>
      </c>
      <c r="J23" s="297">
        <v>1.1375139762467379</v>
      </c>
      <c r="K23" s="297">
        <v>0.48953402268907048</v>
      </c>
      <c r="L23" s="297">
        <v>0.69784611546226749</v>
      </c>
      <c r="M23" s="297">
        <v>0.7689422575320668</v>
      </c>
      <c r="N23" s="297">
        <v>0.74665164281707219</v>
      </c>
      <c r="O23" s="297">
        <v>0.68340183203058524</v>
      </c>
      <c r="P23" s="297">
        <v>0.68044266554073396</v>
      </c>
      <c r="Q23" s="297">
        <v>0.82896225789671363</v>
      </c>
      <c r="R23" s="297">
        <v>0.98634150146635624</v>
      </c>
      <c r="S23" s="297">
        <v>0.97501023823930788</v>
      </c>
      <c r="T23" s="297">
        <v>0.96104540784140391</v>
      </c>
      <c r="U23" s="297">
        <v>0.89206124478599425</v>
      </c>
      <c r="V23" s="297">
        <v>0.91424588961440512</v>
      </c>
      <c r="W23" s="297">
        <v>0.93967875000382317</v>
      </c>
      <c r="DA23" s="122" t="s">
        <v>1599</v>
      </c>
    </row>
    <row r="24" spans="1:105" ht="12" customHeight="1" x14ac:dyDescent="0.25">
      <c r="A24" s="18" t="s">
        <v>73</v>
      </c>
      <c r="B24" s="297">
        <v>9.1997025722630868E-2</v>
      </c>
      <c r="C24" s="297">
        <v>8.6860258158382941E-2</v>
      </c>
      <c r="D24" s="297">
        <v>0.21984971149345539</v>
      </c>
      <c r="E24" s="297">
        <v>0.36988050146789941</v>
      </c>
      <c r="F24" s="297">
        <v>0.38649434159102591</v>
      </c>
      <c r="G24" s="297">
        <v>0.35409803092862768</v>
      </c>
      <c r="H24" s="297">
        <v>0.28717167830787832</v>
      </c>
      <c r="I24" s="297">
        <v>0.33018309200462398</v>
      </c>
      <c r="J24" s="297">
        <v>0.35730829886409993</v>
      </c>
      <c r="K24" s="297">
        <v>0.22173757331522051</v>
      </c>
      <c r="L24" s="297">
        <v>0.25045302045457601</v>
      </c>
      <c r="M24" s="297">
        <v>0.36514940777282151</v>
      </c>
      <c r="N24" s="297">
        <v>0.3302486053049743</v>
      </c>
      <c r="O24" s="297">
        <v>0.31987320166991451</v>
      </c>
      <c r="P24" s="297">
        <v>0.29634033320763847</v>
      </c>
      <c r="Q24" s="297">
        <v>0.218805898843799</v>
      </c>
      <c r="R24" s="297">
        <v>0.26214131081634401</v>
      </c>
      <c r="S24" s="297">
        <v>0.14870866815739431</v>
      </c>
      <c r="T24" s="297">
        <v>0.45733333704324552</v>
      </c>
      <c r="U24" s="297">
        <v>0.49722010977252767</v>
      </c>
      <c r="V24" s="297">
        <v>0.49296859936823739</v>
      </c>
      <c r="W24" s="297">
        <v>0.5542060484295408</v>
      </c>
      <c r="DA24" s="122" t="s">
        <v>1600</v>
      </c>
    </row>
    <row r="25" spans="1:105" ht="12" customHeight="1" x14ac:dyDescent="0.25">
      <c r="A25" s="57" t="s">
        <v>1463</v>
      </c>
      <c r="B25" s="263">
        <v>23.963067099860279</v>
      </c>
      <c r="C25" s="263">
        <v>21.321683280981411</v>
      </c>
      <c r="D25" s="263">
        <v>24.88307738704815</v>
      </c>
      <c r="E25" s="263">
        <v>25.851785282134848</v>
      </c>
      <c r="F25" s="263">
        <v>30.425554493646029</v>
      </c>
      <c r="G25" s="263">
        <v>33.13551037486026</v>
      </c>
      <c r="H25" s="263">
        <v>39.982470703452123</v>
      </c>
      <c r="I25" s="263">
        <v>41.549335092999172</v>
      </c>
      <c r="J25" s="263">
        <v>39.549572387868459</v>
      </c>
      <c r="K25" s="263">
        <v>21.436215224426789</v>
      </c>
      <c r="L25" s="263">
        <v>28.843361896071091</v>
      </c>
      <c r="M25" s="263">
        <v>34.413087739661478</v>
      </c>
      <c r="N25" s="263">
        <v>37.728661083669706</v>
      </c>
      <c r="O25" s="263">
        <v>40.566990395644687</v>
      </c>
      <c r="P25" s="263">
        <v>34.606535631494303</v>
      </c>
      <c r="Q25" s="263">
        <v>35.475951006031202</v>
      </c>
      <c r="R25" s="263">
        <v>35.698300212021252</v>
      </c>
      <c r="S25" s="263">
        <v>35.585855880350259</v>
      </c>
      <c r="T25" s="263">
        <v>40.659933663294588</v>
      </c>
      <c r="U25" s="263">
        <v>43.492879221042642</v>
      </c>
      <c r="V25" s="263">
        <v>40.224108775421143</v>
      </c>
      <c r="W25" s="263">
        <v>46.329010455797757</v>
      </c>
      <c r="DA25" s="70" t="s">
        <v>1601</v>
      </c>
    </row>
    <row r="26" spans="1:105" ht="12" customHeight="1" x14ac:dyDescent="0.25">
      <c r="A26" s="18" t="s">
        <v>30</v>
      </c>
      <c r="B26" s="232">
        <v>0.87857462090609206</v>
      </c>
      <c r="C26" s="232">
        <v>0.84304311196993309</v>
      </c>
      <c r="D26" s="232">
        <v>8.6818490943868429</v>
      </c>
      <c r="E26" s="232">
        <v>14.595869864662291</v>
      </c>
      <c r="F26" s="232">
        <v>16.209577023466991</v>
      </c>
      <c r="G26" s="232">
        <v>16.317182883128542</v>
      </c>
      <c r="H26" s="232">
        <v>23.977501544152979</v>
      </c>
      <c r="I26" s="232">
        <v>25.46425323993703</v>
      </c>
      <c r="J26" s="232">
        <v>25.538436278192929</v>
      </c>
      <c r="K26" s="232">
        <v>11.564593093260561</v>
      </c>
      <c r="L26" s="232">
        <v>20.399233470329669</v>
      </c>
      <c r="M26" s="232">
        <v>25.244345299820601</v>
      </c>
      <c r="N26" s="232">
        <v>27.991259772030741</v>
      </c>
      <c r="O26" s="232">
        <v>31.60594004793084</v>
      </c>
      <c r="P26" s="232">
        <v>25.930920760646551</v>
      </c>
      <c r="Q26" s="232">
        <v>26.425452543137279</v>
      </c>
      <c r="R26" s="232">
        <v>25.59137870509371</v>
      </c>
      <c r="S26" s="232">
        <v>25.9990884452321</v>
      </c>
      <c r="T26" s="232">
        <v>28.5102608467773</v>
      </c>
      <c r="U26" s="232">
        <v>31.499697030236241</v>
      </c>
      <c r="V26" s="232">
        <v>28.005670426207079</v>
      </c>
      <c r="W26" s="232">
        <v>33.145341984972312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3.3439464471083258E-2</v>
      </c>
      <c r="T27" s="297">
        <v>3.244382387004547E-2</v>
      </c>
      <c r="U27" s="297">
        <v>6.3937774777786852E-2</v>
      </c>
      <c r="V27" s="297">
        <v>3.4300198837934441E-2</v>
      </c>
      <c r="W27" s="297">
        <v>6.8258640963387462E-2</v>
      </c>
      <c r="DA27" s="122" t="s">
        <v>1603</v>
      </c>
    </row>
    <row r="28" spans="1:105" ht="12" customHeight="1" x14ac:dyDescent="0.25">
      <c r="A28" s="18" t="s">
        <v>160</v>
      </c>
      <c r="B28" s="297">
        <v>0.18468670733796921</v>
      </c>
      <c r="C28" s="297">
        <v>0.16237150443843781</v>
      </c>
      <c r="D28" s="297">
        <v>0.18783403744635921</v>
      </c>
      <c r="E28" s="297">
        <v>0.1871944303011577</v>
      </c>
      <c r="F28" s="297">
        <v>0.41469640122523632</v>
      </c>
      <c r="G28" s="297">
        <v>0.79334381063196291</v>
      </c>
      <c r="H28" s="297">
        <v>0.59273360855204571</v>
      </c>
      <c r="I28" s="297">
        <v>0.61070716439794426</v>
      </c>
      <c r="J28" s="297">
        <v>0.70396910701706095</v>
      </c>
      <c r="K28" s="297">
        <v>0.57206427989083874</v>
      </c>
      <c r="L28" s="297">
        <v>0.48902687313586102</v>
      </c>
      <c r="M28" s="297">
        <v>0.2426267382214404</v>
      </c>
      <c r="N28" s="297">
        <v>0.46992338777482379</v>
      </c>
      <c r="O28" s="297">
        <v>0.46189955238680652</v>
      </c>
      <c r="P28" s="297">
        <v>0.44412908408388652</v>
      </c>
      <c r="Q28" s="297">
        <v>0.55382126377669361</v>
      </c>
      <c r="R28" s="297">
        <v>0.2949159730120901</v>
      </c>
      <c r="S28" s="297">
        <v>0.49876639579183601</v>
      </c>
      <c r="T28" s="297">
        <v>0.84722365733069083</v>
      </c>
      <c r="U28" s="297">
        <v>0.74283899412045851</v>
      </c>
      <c r="V28" s="297">
        <v>0.86429050707059629</v>
      </c>
      <c r="W28" s="297">
        <v>1.0500754024603169</v>
      </c>
      <c r="DA28" s="122" t="s">
        <v>1604</v>
      </c>
    </row>
    <row r="29" spans="1:105" ht="12" customHeight="1" x14ac:dyDescent="0.25">
      <c r="A29" s="18" t="s">
        <v>70</v>
      </c>
      <c r="B29" s="297">
        <v>14.502928485386089</v>
      </c>
      <c r="C29" s="297">
        <v>12.61321490474681</v>
      </c>
      <c r="D29" s="297">
        <v>8.4592216592190574</v>
      </c>
      <c r="E29" s="297">
        <v>2.1483648788004088</v>
      </c>
      <c r="F29" s="297">
        <v>4.5893679078513454</v>
      </c>
      <c r="G29" s="297">
        <v>5.0827797042568301</v>
      </c>
      <c r="H29" s="297">
        <v>3.3265272587084649</v>
      </c>
      <c r="I29" s="297">
        <v>0</v>
      </c>
      <c r="J29" s="297">
        <v>0.41211899688294512</v>
      </c>
      <c r="K29" s="297">
        <v>0.16806528632544451</v>
      </c>
      <c r="L29" s="297">
        <v>0</v>
      </c>
      <c r="M29" s="297">
        <v>0</v>
      </c>
      <c r="N29" s="297">
        <v>0.82333444695604163</v>
      </c>
      <c r="O29" s="297">
        <v>0.60875093124839785</v>
      </c>
      <c r="P29" s="297">
        <v>0.57856741976042469</v>
      </c>
      <c r="Q29" s="297">
        <v>0.47890216517566903</v>
      </c>
      <c r="R29" s="297">
        <v>0.25557137393039658</v>
      </c>
      <c r="S29" s="297">
        <v>0.62157345346992054</v>
      </c>
      <c r="T29" s="297">
        <v>0.1050900453238367</v>
      </c>
      <c r="U29" s="297">
        <v>0.1553979335910797</v>
      </c>
      <c r="V29" s="297">
        <v>0.1670522806227269</v>
      </c>
      <c r="W29" s="297">
        <v>0.16601966581678551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0.32118751421128039</v>
      </c>
      <c r="H30" s="297">
        <v>1.755131890020543</v>
      </c>
      <c r="I30" s="297">
        <v>4.1793606084987731</v>
      </c>
      <c r="J30" s="297">
        <v>1.3691364496385749</v>
      </c>
      <c r="K30" s="297">
        <v>3.547320589444706</v>
      </c>
      <c r="L30" s="297">
        <v>0.59726867612519841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1606</v>
      </c>
    </row>
    <row r="31" spans="1:105" ht="12" customHeight="1" x14ac:dyDescent="0.25">
      <c r="A31" s="18" t="s">
        <v>162</v>
      </c>
      <c r="B31" s="297">
        <v>7.5523494250076659</v>
      </c>
      <c r="C31" s="297">
        <v>6.9056811548803179</v>
      </c>
      <c r="D31" s="297">
        <v>5.5359637987057377</v>
      </c>
      <c r="E31" s="297">
        <v>5.5248725439960262</v>
      </c>
      <c r="F31" s="297">
        <v>5.6639154175389237</v>
      </c>
      <c r="G31" s="297">
        <v>7.3704151483581422</v>
      </c>
      <c r="H31" s="297">
        <v>7.694355487483076</v>
      </c>
      <c r="I31" s="297">
        <v>8.2639506483626946</v>
      </c>
      <c r="J31" s="297">
        <v>8.2458401509317145</v>
      </c>
      <c r="K31" s="297">
        <v>3.5486327059080209</v>
      </c>
      <c r="L31" s="297">
        <v>5.0586873112865591</v>
      </c>
      <c r="M31" s="297">
        <v>5.574063328722267</v>
      </c>
      <c r="N31" s="297">
        <v>5.4124786364512083</v>
      </c>
      <c r="O31" s="297">
        <v>4.9539806837114053</v>
      </c>
      <c r="P31" s="297">
        <v>4.9325296823480436</v>
      </c>
      <c r="Q31" s="297">
        <v>6.0091483819175933</v>
      </c>
      <c r="R31" s="297">
        <v>7.1499907035492818</v>
      </c>
      <c r="S31" s="297">
        <v>7.0678503630967899</v>
      </c>
      <c r="T31" s="297">
        <v>6.9666192911270777</v>
      </c>
      <c r="U31" s="297">
        <v>6.4665530120492614</v>
      </c>
      <c r="V31" s="297">
        <v>6.6273695284879066</v>
      </c>
      <c r="W31" s="297">
        <v>6.8117323633464872</v>
      </c>
      <c r="DA31" s="122" t="s">
        <v>1607</v>
      </c>
    </row>
    <row r="32" spans="1:105" ht="12" customHeight="1" x14ac:dyDescent="0.25">
      <c r="A32" s="18" t="s">
        <v>73</v>
      </c>
      <c r="B32" s="297">
        <v>0.8445278612224556</v>
      </c>
      <c r="C32" s="297">
        <v>0.7973726049459039</v>
      </c>
      <c r="D32" s="297">
        <v>2.0182087972901499</v>
      </c>
      <c r="E32" s="297">
        <v>3.3954835643749699</v>
      </c>
      <c r="F32" s="297">
        <v>3.5479977435635282</v>
      </c>
      <c r="G32" s="297">
        <v>3.2506013142735011</v>
      </c>
      <c r="H32" s="297">
        <v>2.6362209145350191</v>
      </c>
      <c r="I32" s="297">
        <v>3.0310634318027381</v>
      </c>
      <c r="J32" s="297">
        <v>3.2800714052052369</v>
      </c>
      <c r="K32" s="297">
        <v>2.0355392695972192</v>
      </c>
      <c r="L32" s="297">
        <v>2.299145565193804</v>
      </c>
      <c r="M32" s="297">
        <v>3.3520523728971758</v>
      </c>
      <c r="N32" s="297">
        <v>3.031664840456898</v>
      </c>
      <c r="O32" s="297">
        <v>2.9364191803672481</v>
      </c>
      <c r="P32" s="297">
        <v>2.7203886846554011</v>
      </c>
      <c r="Q32" s="297">
        <v>2.0086266520239651</v>
      </c>
      <c r="R32" s="297">
        <v>2.4064434564357682</v>
      </c>
      <c r="S32" s="297">
        <v>1.3651377582885249</v>
      </c>
      <c r="T32" s="297">
        <v>4.1982959988656408</v>
      </c>
      <c r="U32" s="297">
        <v>4.5644544762678132</v>
      </c>
      <c r="V32" s="297">
        <v>4.525425834194909</v>
      </c>
      <c r="W32" s="297">
        <v>5.0875823982384727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2.001098948696415</v>
      </c>
      <c r="C33" s="263">
        <f t="shared" si="0"/>
        <v>1.7513830260318646</v>
      </c>
      <c r="D33" s="263">
        <f t="shared" si="0"/>
        <v>2.3207548036124299</v>
      </c>
      <c r="E33" s="263">
        <f t="shared" si="0"/>
        <v>2.3321744845354981</v>
      </c>
      <c r="F33" s="263">
        <f t="shared" si="0"/>
        <v>2.5030113906827829</v>
      </c>
      <c r="G33" s="263">
        <f t="shared" si="0"/>
        <v>2.6274820461158122</v>
      </c>
      <c r="H33" s="263">
        <f t="shared" si="0"/>
        <v>3.226677258450342</v>
      </c>
      <c r="I33" s="263">
        <f t="shared" si="0"/>
        <v>3.344389853389591</v>
      </c>
      <c r="J33" s="263">
        <f t="shared" si="0"/>
        <v>3.4604937351199583</v>
      </c>
      <c r="K33" s="263">
        <f t="shared" si="0"/>
        <v>1.7001115357890777</v>
      </c>
      <c r="L33" s="263">
        <f t="shared" si="0"/>
        <v>2.571711463429935</v>
      </c>
      <c r="M33" s="263">
        <f t="shared" si="0"/>
        <v>2.7850006500453519</v>
      </c>
      <c r="N33" s="263">
        <f t="shared" si="0"/>
        <v>2.9480207594279388</v>
      </c>
      <c r="O33" s="263">
        <f t="shared" si="0"/>
        <v>3.1599003786839477</v>
      </c>
      <c r="P33" s="263">
        <f t="shared" si="0"/>
        <v>2.9229352687950581</v>
      </c>
      <c r="Q33" s="263">
        <f t="shared" si="0"/>
        <v>3.6560372970887753</v>
      </c>
      <c r="R33" s="263">
        <f t="shared" si="0"/>
        <v>4.0718994790003169</v>
      </c>
      <c r="S33" s="263">
        <f t="shared" si="0"/>
        <v>4.0630176837954988</v>
      </c>
      <c r="T33" s="263">
        <f t="shared" si="0"/>
        <v>4.5609415288086188</v>
      </c>
      <c r="U33" s="263">
        <f t="shared" si="0"/>
        <v>4.2360401199789619</v>
      </c>
      <c r="V33" s="263">
        <f t="shared" si="0"/>
        <v>4.4850579272687208</v>
      </c>
      <c r="W33" s="263">
        <f t="shared" si="0"/>
        <v>4.8214312926089393</v>
      </c>
      <c r="DA33" s="70"/>
    </row>
    <row r="34" spans="1:105" ht="12" customHeight="1" x14ac:dyDescent="0.25">
      <c r="A34" s="60" t="s">
        <v>1473</v>
      </c>
      <c r="B34" s="264">
        <v>0.96224014642121614</v>
      </c>
      <c r="C34" s="264">
        <v>0.83204935893393683</v>
      </c>
      <c r="D34" s="264">
        <v>1.3479553411902561</v>
      </c>
      <c r="E34" s="264">
        <v>1.3659368034335739</v>
      </c>
      <c r="F34" s="264">
        <v>1.377630110564084</v>
      </c>
      <c r="G34" s="264">
        <v>1.435113498207724</v>
      </c>
      <c r="H34" s="264">
        <v>1.696616320018085</v>
      </c>
      <c r="I34" s="264">
        <v>1.8187116031932691</v>
      </c>
      <c r="J34" s="264">
        <v>1.9860488777817751</v>
      </c>
      <c r="K34" s="264">
        <v>0.98933043434598722</v>
      </c>
      <c r="L34" s="264">
        <v>1.588536997064095</v>
      </c>
      <c r="M34" s="264">
        <v>1.6743087208778851</v>
      </c>
      <c r="N34" s="264">
        <v>1.7485965066055129</v>
      </c>
      <c r="O34" s="264">
        <v>1.9177414317013219</v>
      </c>
      <c r="P34" s="264">
        <v>1.851377973103512</v>
      </c>
      <c r="Q34" s="264">
        <v>2.4243016280017931</v>
      </c>
      <c r="R34" s="264">
        <v>2.7610297587900932</v>
      </c>
      <c r="S34" s="264">
        <v>2.9500265124077361</v>
      </c>
      <c r="T34" s="264">
        <v>3.242936150676043</v>
      </c>
      <c r="U34" s="264">
        <v>2.8923666950924671</v>
      </c>
      <c r="V34" s="264">
        <v>3.2349824414414701</v>
      </c>
      <c r="W34" s="264">
        <v>3.389106156752244</v>
      </c>
      <c r="DA34" s="72" t="s">
        <v>1609</v>
      </c>
    </row>
    <row r="35" spans="1:105" ht="12" customHeight="1" x14ac:dyDescent="0.25">
      <c r="A35" s="60" t="s">
        <v>1475</v>
      </c>
      <c r="B35" s="264">
        <v>1.038858802275199</v>
      </c>
      <c r="C35" s="264">
        <v>0.91933366709792774</v>
      </c>
      <c r="D35" s="264">
        <v>0.97279946242217363</v>
      </c>
      <c r="E35" s="264">
        <v>0.96623768110192443</v>
      </c>
      <c r="F35" s="264">
        <v>1.1253812801186991</v>
      </c>
      <c r="G35" s="264">
        <v>1.1923685479080881</v>
      </c>
      <c r="H35" s="264">
        <v>1.530060938432257</v>
      </c>
      <c r="I35" s="264">
        <v>1.525678250196322</v>
      </c>
      <c r="J35" s="264">
        <v>1.474444857338183</v>
      </c>
      <c r="K35" s="264">
        <v>0.71078110144309037</v>
      </c>
      <c r="L35" s="264">
        <v>0.98317446636583994</v>
      </c>
      <c r="M35" s="264">
        <v>1.1106919291674671</v>
      </c>
      <c r="N35" s="264">
        <v>1.1994242528224259</v>
      </c>
      <c r="O35" s="264">
        <v>1.242158946982626</v>
      </c>
      <c r="P35" s="264">
        <v>1.071557295691546</v>
      </c>
      <c r="Q35" s="264">
        <v>1.2317356690869821</v>
      </c>
      <c r="R35" s="264">
        <v>1.310869720210224</v>
      </c>
      <c r="S35" s="264">
        <v>1.1129911713877629</v>
      </c>
      <c r="T35" s="264">
        <v>1.318005378132576</v>
      </c>
      <c r="U35" s="264">
        <v>1.343673424886495</v>
      </c>
      <c r="V35" s="264">
        <v>1.2500754858272509</v>
      </c>
      <c r="W35" s="264">
        <v>1.4323251358566951</v>
      </c>
      <c r="DA35" s="72" t="s">
        <v>1610</v>
      </c>
    </row>
    <row r="36" spans="1:105" ht="12" customHeight="1" x14ac:dyDescent="0.25">
      <c r="A36" s="64" t="s">
        <v>30</v>
      </c>
      <c r="B36" s="231">
        <v>2.1591725432164061E-2</v>
      </c>
      <c r="C36" s="231">
        <v>2.0806470156365709E-2</v>
      </c>
      <c r="D36" s="231">
        <v>0.22293259869047949</v>
      </c>
      <c r="E36" s="231">
        <v>0.37823429363784339</v>
      </c>
      <c r="F36" s="231">
        <v>0.42458656702372838</v>
      </c>
      <c r="G36" s="231">
        <v>0.43957130183293869</v>
      </c>
      <c r="H36" s="231">
        <v>0.61054928940241338</v>
      </c>
      <c r="I36" s="231">
        <v>0.66877326803135095</v>
      </c>
      <c r="J36" s="231">
        <v>0.66003900304023388</v>
      </c>
      <c r="K36" s="231">
        <v>0.32897185610375279</v>
      </c>
      <c r="L36" s="231">
        <v>0.55898478807115071</v>
      </c>
      <c r="M36" s="231">
        <v>0.71550727678665194</v>
      </c>
      <c r="N36" s="231">
        <v>0.80104053559939703</v>
      </c>
      <c r="O36" s="231">
        <v>0.9236140513459945</v>
      </c>
      <c r="P36" s="231">
        <v>0.75513295031903038</v>
      </c>
      <c r="Q36" s="231">
        <v>0.71249786113592051</v>
      </c>
      <c r="R36" s="231">
        <v>0.66443265674000884</v>
      </c>
      <c r="S36" s="231">
        <v>0.75860859312657936</v>
      </c>
      <c r="T36" s="231">
        <v>0.80863901147505202</v>
      </c>
      <c r="U36" s="231">
        <v>0.91992666708246285</v>
      </c>
      <c r="V36" s="231">
        <v>0.81745299689218909</v>
      </c>
      <c r="W36" s="231">
        <v>0.96800981693512222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1.190183949958218E-3</v>
      </c>
      <c r="T38" s="231">
        <v>1.122485327548166E-3</v>
      </c>
      <c r="U38" s="231">
        <v>2.2777155594911691E-3</v>
      </c>
      <c r="V38" s="231">
        <v>1.2212612956194349E-3</v>
      </c>
      <c r="W38" s="231">
        <v>2.4317002185004892E-3</v>
      </c>
      <c r="DA38" s="73" t="s">
        <v>1613</v>
      </c>
    </row>
    <row r="39" spans="1:105" ht="12" customHeight="1" x14ac:dyDescent="0.25">
      <c r="A39" s="64" t="s">
        <v>160</v>
      </c>
      <c r="B39" s="231">
        <v>5.3577437953776404E-3</v>
      </c>
      <c r="C39" s="231">
        <v>4.7303801805000717E-3</v>
      </c>
      <c r="D39" s="231">
        <v>5.6934203287981244E-3</v>
      </c>
      <c r="E39" s="231">
        <v>5.7261332658203922E-3</v>
      </c>
      <c r="F39" s="231">
        <v>1.282219691807376E-2</v>
      </c>
      <c r="G39" s="231">
        <v>2.5228021708534061E-2</v>
      </c>
      <c r="H39" s="231">
        <v>1.7816154228806742E-2</v>
      </c>
      <c r="I39" s="231">
        <v>1.893296289626336E-2</v>
      </c>
      <c r="J39" s="231">
        <v>2.1476648390445038E-2</v>
      </c>
      <c r="K39" s="231">
        <v>1.9209268540738619E-2</v>
      </c>
      <c r="L39" s="231">
        <v>1.5818178585745989E-2</v>
      </c>
      <c r="M39" s="231">
        <v>8.1175731526336135E-3</v>
      </c>
      <c r="N39" s="231">
        <v>1.587437798886732E-2</v>
      </c>
      <c r="O39" s="231">
        <v>1.5933345337298462E-2</v>
      </c>
      <c r="P39" s="231">
        <v>1.526695078316748E-2</v>
      </c>
      <c r="Q39" s="231">
        <v>1.7626592568590029E-2</v>
      </c>
      <c r="R39" s="231">
        <v>9.0384339681539982E-3</v>
      </c>
      <c r="S39" s="231">
        <v>1.7178863546446609E-2</v>
      </c>
      <c r="T39" s="231">
        <v>2.8365417557277919E-2</v>
      </c>
      <c r="U39" s="231">
        <v>2.5608204736119061E-2</v>
      </c>
      <c r="V39" s="231">
        <v>2.9779278263052461E-2</v>
      </c>
      <c r="W39" s="231">
        <v>3.6200565186056542E-2</v>
      </c>
      <c r="DA39" s="73" t="s">
        <v>1614</v>
      </c>
    </row>
    <row r="40" spans="1:105" ht="12" customHeight="1" x14ac:dyDescent="0.25">
      <c r="A40" s="64" t="s">
        <v>70</v>
      </c>
      <c r="B40" s="231">
        <v>0.40998382485581147</v>
      </c>
      <c r="C40" s="231">
        <v>0.35807725946629021</v>
      </c>
      <c r="D40" s="231">
        <v>0.24985846812423609</v>
      </c>
      <c r="E40" s="231">
        <v>6.4038519999915236E-2</v>
      </c>
      <c r="F40" s="231">
        <v>0.13827694122885131</v>
      </c>
      <c r="G40" s="231">
        <v>0.1575026115253326</v>
      </c>
      <c r="H40" s="231">
        <v>9.7433927988692479E-2</v>
      </c>
      <c r="I40" s="231">
        <v>0</v>
      </c>
      <c r="J40" s="231">
        <v>1.2251810024219999E-2</v>
      </c>
      <c r="K40" s="231">
        <v>5.4993166952071494E-3</v>
      </c>
      <c r="L40" s="231">
        <v>0</v>
      </c>
      <c r="M40" s="231">
        <v>0</v>
      </c>
      <c r="N40" s="231">
        <v>2.7102581368333E-2</v>
      </c>
      <c r="O40" s="231">
        <v>2.046273972075513E-2</v>
      </c>
      <c r="P40" s="231">
        <v>1.9380357291423501E-2</v>
      </c>
      <c r="Q40" s="231">
        <v>1.485286570216408E-2</v>
      </c>
      <c r="R40" s="231">
        <v>7.6325879271504854E-3</v>
      </c>
      <c r="S40" s="231">
        <v>2.086192677428465E-2</v>
      </c>
      <c r="T40" s="231">
        <v>3.4286045730916449E-3</v>
      </c>
      <c r="U40" s="231">
        <v>5.2202871587998514E-3</v>
      </c>
      <c r="V40" s="231">
        <v>5.6088205836800579E-3</v>
      </c>
      <c r="W40" s="231">
        <v>5.577237192566485E-3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1.020152162616551E-2</v>
      </c>
      <c r="H41" s="231">
        <v>5.2692488591432621E-2</v>
      </c>
      <c r="I41" s="231">
        <v>0.12941361122655909</v>
      </c>
      <c r="J41" s="231">
        <v>4.1719988572828437E-2</v>
      </c>
      <c r="K41" s="231">
        <v>0.1189737029413114</v>
      </c>
      <c r="L41" s="231">
        <v>1.92964771704905E-2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1616</v>
      </c>
    </row>
    <row r="42" spans="1:105" ht="12" customHeight="1" x14ac:dyDescent="0.25">
      <c r="A42" s="64" t="s">
        <v>162</v>
      </c>
      <c r="B42" s="231">
        <v>0.23575796791154549</v>
      </c>
      <c r="C42" s="231">
        <v>0.2164864680561947</v>
      </c>
      <c r="D42" s="231">
        <v>0.1805635964220004</v>
      </c>
      <c r="E42" s="231">
        <v>0.18185648507652069</v>
      </c>
      <c r="F42" s="231">
        <v>0.1884460053407257</v>
      </c>
      <c r="G42" s="231">
        <v>0.25220384867829909</v>
      </c>
      <c r="H42" s="231">
        <v>0.24886547933100001</v>
      </c>
      <c r="I42" s="231">
        <v>0.2756838242808109</v>
      </c>
      <c r="J42" s="231">
        <v>0.27069848079279601</v>
      </c>
      <c r="K42" s="231">
        <v>0.12822273868648901</v>
      </c>
      <c r="L42" s="231">
        <v>0.1760757656112644</v>
      </c>
      <c r="M42" s="231">
        <v>0.2006769309905431</v>
      </c>
      <c r="N42" s="231">
        <v>0.1967450674399876</v>
      </c>
      <c r="O42" s="231">
        <v>0.18388730052374799</v>
      </c>
      <c r="P42" s="231">
        <v>0.18245291214032239</v>
      </c>
      <c r="Q42" s="231">
        <v>0.20580203679994569</v>
      </c>
      <c r="R42" s="231">
        <v>0.2357970526809878</v>
      </c>
      <c r="S42" s="231">
        <v>0.26195252665099128</v>
      </c>
      <c r="T42" s="231">
        <v>0.25098697578501189</v>
      </c>
      <c r="U42" s="231">
        <v>0.23988068652101249</v>
      </c>
      <c r="V42" s="231">
        <v>0.2457160993098291</v>
      </c>
      <c r="W42" s="231">
        <v>0.25269138883928632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2.1759645946342381E-2</v>
      </c>
      <c r="C44" s="231">
        <v>2.0631893245987881E-2</v>
      </c>
      <c r="D44" s="231">
        <v>5.4332112156264552E-2</v>
      </c>
      <c r="E44" s="231">
        <v>9.2249007148083956E-2</v>
      </c>
      <c r="F44" s="231">
        <v>9.7433218841644201E-2</v>
      </c>
      <c r="G44" s="231">
        <v>9.1807255415216546E-2</v>
      </c>
      <c r="H44" s="231">
        <v>7.0376514102780952E-2</v>
      </c>
      <c r="I44" s="231">
        <v>8.3458799529129976E-2</v>
      </c>
      <c r="J44" s="231">
        <v>8.8876663766039726E-2</v>
      </c>
      <c r="K44" s="231">
        <v>6.0706755402075381E-2</v>
      </c>
      <c r="L44" s="231">
        <v>6.605135893881206E-2</v>
      </c>
      <c r="M44" s="231">
        <v>9.960700601851713E-2</v>
      </c>
      <c r="N44" s="231">
        <v>9.0958310235745216E-2</v>
      </c>
      <c r="O44" s="231">
        <v>8.9964054385429301E-2</v>
      </c>
      <c r="P44" s="231">
        <v>8.3054963304392937E-2</v>
      </c>
      <c r="Q44" s="231">
        <v>5.6779230216377853E-2</v>
      </c>
      <c r="R44" s="231">
        <v>6.5503136460456426E-2</v>
      </c>
      <c r="S44" s="231">
        <v>4.1760458976164948E-2</v>
      </c>
      <c r="T44" s="231">
        <v>0.1248405580761298</v>
      </c>
      <c r="U44" s="231">
        <v>0.13975419713861881</v>
      </c>
      <c r="V44" s="231">
        <v>0.1384858548766606</v>
      </c>
      <c r="W44" s="231">
        <v>0.15577503635527959</v>
      </c>
      <c r="DA44" s="73" t="s">
        <v>1619</v>
      </c>
    </row>
    <row r="45" spans="1:105" ht="12" customHeight="1" x14ac:dyDescent="0.25">
      <c r="A45" s="146" t="s">
        <v>79</v>
      </c>
      <c r="B45" s="327">
        <v>0.34440789433395791</v>
      </c>
      <c r="C45" s="327">
        <v>0.29860119599258922</v>
      </c>
      <c r="D45" s="327">
        <v>0.25941926670039489</v>
      </c>
      <c r="E45" s="327">
        <v>0.2441332419737407</v>
      </c>
      <c r="F45" s="327">
        <v>0.26381635076567589</v>
      </c>
      <c r="G45" s="327">
        <v>0.21585398712160139</v>
      </c>
      <c r="H45" s="327">
        <v>0.43232708478713089</v>
      </c>
      <c r="I45" s="327">
        <v>0.34941578423220732</v>
      </c>
      <c r="J45" s="327">
        <v>0.37938226275162018</v>
      </c>
      <c r="K45" s="327">
        <v>4.9197463073516107E-2</v>
      </c>
      <c r="L45" s="327">
        <v>0.14694789798837629</v>
      </c>
      <c r="M45" s="327">
        <v>8.6783142219121451E-2</v>
      </c>
      <c r="N45" s="327">
        <v>6.7703380190095877E-2</v>
      </c>
      <c r="O45" s="327">
        <v>8.2974556694004383E-3</v>
      </c>
      <c r="P45" s="327">
        <v>1.6269161853209809E-2</v>
      </c>
      <c r="Q45" s="327">
        <v>0.22417708266398351</v>
      </c>
      <c r="R45" s="327">
        <v>0.32846585243346588</v>
      </c>
      <c r="S45" s="327">
        <v>1.143861836333818E-2</v>
      </c>
      <c r="T45" s="327">
        <v>0.1006223253384643</v>
      </c>
      <c r="U45" s="327">
        <v>1.10056666899912E-2</v>
      </c>
      <c r="V45" s="327">
        <v>1.181117460622094E-2</v>
      </c>
      <c r="W45" s="327">
        <v>1.163939112988358E-2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27.5504092430035</v>
      </c>
      <c r="C48" s="225">
        <v>33.968636132052687</v>
      </c>
      <c r="D48" s="225">
        <v>31.989858797487511</v>
      </c>
      <c r="E48" s="225">
        <v>31.194745854455249</v>
      </c>
      <c r="F48" s="225">
        <v>27.451047372369771</v>
      </c>
      <c r="G48" s="225">
        <v>37.05460074179738</v>
      </c>
      <c r="H48" s="225">
        <v>48.678261780550322</v>
      </c>
      <c r="I48" s="225">
        <v>47.886248463826007</v>
      </c>
      <c r="J48" s="225">
        <v>30.748169573020231</v>
      </c>
      <c r="K48" s="225">
        <v>26.991109843080071</v>
      </c>
      <c r="L48" s="225">
        <v>20.84708400126171</v>
      </c>
      <c r="M48" s="225">
        <v>24.037740931861091</v>
      </c>
      <c r="N48" s="225">
        <v>28.450741929101291</v>
      </c>
      <c r="O48" s="225">
        <v>32.706032285427668</v>
      </c>
      <c r="P48" s="225">
        <v>30.218893312316389</v>
      </c>
      <c r="Q48" s="225">
        <v>12.77925442868484</v>
      </c>
      <c r="R48" s="225">
        <v>7.7287424679603003</v>
      </c>
      <c r="S48" s="225">
        <v>5.4905771386922027</v>
      </c>
      <c r="T48" s="225">
        <v>9.8485369751710969</v>
      </c>
      <c r="U48" s="225">
        <v>13.36974139460539</v>
      </c>
      <c r="V48" s="225">
        <v>7.0101103755740786</v>
      </c>
      <c r="W48" s="225">
        <v>10.942702268265389</v>
      </c>
      <c r="DA48" s="89" t="s">
        <v>1621</v>
      </c>
    </row>
    <row r="49" spans="1:105" ht="12" customHeight="1" x14ac:dyDescent="0.25">
      <c r="A49" s="55" t="s">
        <v>92</v>
      </c>
      <c r="B49" s="261">
        <v>0.1833592325136188</v>
      </c>
      <c r="C49" s="261">
        <v>0.22595828936269161</v>
      </c>
      <c r="D49" s="261">
        <v>0.20814132880947411</v>
      </c>
      <c r="E49" s="261">
        <v>0.19946161698073381</v>
      </c>
      <c r="F49" s="261">
        <v>0.176777256061842</v>
      </c>
      <c r="G49" s="261">
        <v>0.23901475349776519</v>
      </c>
      <c r="H49" s="261">
        <v>0.30961115012292428</v>
      </c>
      <c r="I49" s="261">
        <v>0.30577008211723983</v>
      </c>
      <c r="J49" s="261">
        <v>0.19620616458175419</v>
      </c>
      <c r="K49" s="261">
        <v>0.1740510753882579</v>
      </c>
      <c r="L49" s="261">
        <v>0.13266975641922901</v>
      </c>
      <c r="M49" s="261">
        <v>0.1530417690728848</v>
      </c>
      <c r="N49" s="261">
        <v>0.18152207557961239</v>
      </c>
      <c r="O49" s="261">
        <v>0.20851391326008359</v>
      </c>
      <c r="P49" s="261">
        <v>0.1923579920037396</v>
      </c>
      <c r="Q49" s="261">
        <v>8.0977329108701854E-2</v>
      </c>
      <c r="R49" s="261">
        <v>4.8762693458888173E-2</v>
      </c>
      <c r="S49" s="261">
        <v>3.4696574112132117E-2</v>
      </c>
      <c r="T49" s="261">
        <v>6.2195498792568193E-2</v>
      </c>
      <c r="U49" s="261">
        <v>8.4343245788779275E-2</v>
      </c>
      <c r="V49" s="261">
        <v>4.4274591401755048E-2</v>
      </c>
      <c r="W49" s="261">
        <v>6.9169193552227198E-2</v>
      </c>
      <c r="DA49" s="67" t="s">
        <v>1622</v>
      </c>
    </row>
    <row r="50" spans="1:105" ht="12" customHeight="1" x14ac:dyDescent="0.25">
      <c r="A50" s="202" t="s">
        <v>93</v>
      </c>
      <c r="B50" s="226">
        <v>5.3292768266820827E-2</v>
      </c>
      <c r="C50" s="226">
        <v>6.5674046449113302E-2</v>
      </c>
      <c r="D50" s="226">
        <v>6.0495604453228623E-2</v>
      </c>
      <c r="E50" s="226">
        <v>5.7972874265221942E-2</v>
      </c>
      <c r="F50" s="226">
        <v>5.1379738085719058E-2</v>
      </c>
      <c r="G50" s="226">
        <v>6.9468865548188999E-2</v>
      </c>
      <c r="H50" s="226">
        <v>9.1042402106256637E-2</v>
      </c>
      <c r="I50" s="226">
        <v>8.9330092809348602E-2</v>
      </c>
      <c r="J50" s="226">
        <v>5.702668754790137E-2</v>
      </c>
      <c r="K50" s="226">
        <v>5.0587382484644998E-2</v>
      </c>
      <c r="L50" s="226">
        <v>3.8560035881151478E-2</v>
      </c>
      <c r="M50" s="226">
        <v>4.4481095511456063E-2</v>
      </c>
      <c r="N50" s="226">
        <v>5.2758804542106241E-2</v>
      </c>
      <c r="O50" s="226">
        <v>6.060389491951141E-2</v>
      </c>
      <c r="P50" s="226">
        <v>5.5908228626365263E-2</v>
      </c>
      <c r="Q50" s="226">
        <v>2.3535798966302961E-2</v>
      </c>
      <c r="R50" s="226">
        <v>1.4198360964216471E-2</v>
      </c>
      <c r="S50" s="226">
        <v>1.008444711761702E-2</v>
      </c>
      <c r="T50" s="226">
        <v>1.8076920692528999E-2</v>
      </c>
      <c r="U50" s="226">
        <v>2.4630101429326739E-2</v>
      </c>
      <c r="V50" s="226">
        <v>1.2868266884279519E-2</v>
      </c>
      <c r="W50" s="226">
        <v>2.010380253368443E-2</v>
      </c>
      <c r="DA50" s="174" t="s">
        <v>1623</v>
      </c>
    </row>
    <row r="51" spans="1:105" ht="12" customHeight="1" x14ac:dyDescent="0.25">
      <c r="A51" s="202" t="s">
        <v>94</v>
      </c>
      <c r="B51" s="226">
        <v>0.25438588128103778</v>
      </c>
      <c r="C51" s="226">
        <v>0.30586322238666702</v>
      </c>
      <c r="D51" s="226">
        <v>0.38742374916835659</v>
      </c>
      <c r="E51" s="226">
        <v>0.37262058824791783</v>
      </c>
      <c r="F51" s="226">
        <v>0.28709782984427912</v>
      </c>
      <c r="G51" s="226">
        <v>0.37238973383339818</v>
      </c>
      <c r="H51" s="226">
        <v>0.47478349453935847</v>
      </c>
      <c r="I51" s="226">
        <v>0.48300748960644813</v>
      </c>
      <c r="J51" s="226">
        <v>0.35135805360475891</v>
      </c>
      <c r="K51" s="226">
        <v>0.28840532829752669</v>
      </c>
      <c r="L51" s="226">
        <v>0.25903831704528119</v>
      </c>
      <c r="M51" s="226">
        <v>0.2694403108324594</v>
      </c>
      <c r="N51" s="226">
        <v>0.30600924337485302</v>
      </c>
      <c r="O51" s="226">
        <v>0.35846004633539691</v>
      </c>
      <c r="P51" s="226">
        <v>0.36767091034746519</v>
      </c>
      <c r="Q51" s="226">
        <v>0.189671716148547</v>
      </c>
      <c r="R51" s="226">
        <v>0.12593412174992891</v>
      </c>
      <c r="S51" s="226">
        <v>9.5096378699354958E-2</v>
      </c>
      <c r="T51" s="226">
        <v>0.16532773772090381</v>
      </c>
      <c r="U51" s="226">
        <v>0.19326807303796811</v>
      </c>
      <c r="V51" s="226">
        <v>0.1182690929708405</v>
      </c>
      <c r="W51" s="226">
        <v>0.1715181108319781</v>
      </c>
      <c r="DA51" s="174" t="s">
        <v>1624</v>
      </c>
    </row>
    <row r="52" spans="1:105" ht="12" customHeight="1" x14ac:dyDescent="0.25">
      <c r="A52" s="202" t="s">
        <v>95</v>
      </c>
      <c r="B52" s="226">
        <v>0.14955616015117781</v>
      </c>
      <c r="C52" s="226">
        <v>0.1843018955094225</v>
      </c>
      <c r="D52" s="226">
        <v>0.16976956916089081</v>
      </c>
      <c r="E52" s="226">
        <v>0.16268999997569181</v>
      </c>
      <c r="F52" s="226">
        <v>0.14418759969835149</v>
      </c>
      <c r="G52" s="226">
        <v>0.19495134366877909</v>
      </c>
      <c r="H52" s="226">
        <v>0.25549342833497179</v>
      </c>
      <c r="I52" s="226">
        <v>0.25068815340245959</v>
      </c>
      <c r="J52" s="226">
        <v>0.16003470439187031</v>
      </c>
      <c r="K52" s="226">
        <v>0.1419640022943357</v>
      </c>
      <c r="L52" s="226">
        <v>0.1082115095392224</v>
      </c>
      <c r="M52" s="226">
        <v>0.12482785301571291</v>
      </c>
      <c r="N52" s="226">
        <v>0.14805769109195169</v>
      </c>
      <c r="O52" s="226">
        <v>0.17007346604680881</v>
      </c>
      <c r="P52" s="226">
        <v>0.156895959173114</v>
      </c>
      <c r="Q52" s="226">
        <v>6.6048806131952728E-2</v>
      </c>
      <c r="R52" s="226">
        <v>3.984503742828864E-2</v>
      </c>
      <c r="S52" s="226">
        <v>2.8300109699825611E-2</v>
      </c>
      <c r="T52" s="226">
        <v>5.0729487959723228E-2</v>
      </c>
      <c r="U52" s="226">
        <v>6.911976077995334E-2</v>
      </c>
      <c r="V52" s="226">
        <v>3.6112377825409103E-2</v>
      </c>
      <c r="W52" s="226">
        <v>5.6417551745895127E-2</v>
      </c>
      <c r="DA52" s="174" t="s">
        <v>1625</v>
      </c>
    </row>
    <row r="53" spans="1:105" ht="12" customHeight="1" x14ac:dyDescent="0.25">
      <c r="A53" s="56" t="s">
        <v>96</v>
      </c>
      <c r="B53" s="262">
        <v>0.29383919761280558</v>
      </c>
      <c r="C53" s="262">
        <v>0.36140023406682947</v>
      </c>
      <c r="D53" s="262">
        <v>0.35619335631290339</v>
      </c>
      <c r="E53" s="262">
        <v>0.34127332357067369</v>
      </c>
      <c r="F53" s="262">
        <v>0.28751426361240368</v>
      </c>
      <c r="G53" s="262">
        <v>0.38516342538981257</v>
      </c>
      <c r="H53" s="262">
        <v>0.50213522817337297</v>
      </c>
      <c r="I53" s="262">
        <v>0.4957081050269454</v>
      </c>
      <c r="J53" s="262">
        <v>0.32874251618328371</v>
      </c>
      <c r="K53" s="262">
        <v>0.2817481888843314</v>
      </c>
      <c r="L53" s="262">
        <v>0.23170442359284421</v>
      </c>
      <c r="M53" s="262">
        <v>0.2572826991048271</v>
      </c>
      <c r="N53" s="262">
        <v>0.29993398619004502</v>
      </c>
      <c r="O53" s="262">
        <v>0.34803049432339189</v>
      </c>
      <c r="P53" s="262">
        <v>0.33743539646328552</v>
      </c>
      <c r="Q53" s="262">
        <v>0.15858001630221</v>
      </c>
      <c r="R53" s="262">
        <v>0.10164496065247031</v>
      </c>
      <c r="S53" s="262">
        <v>7.5146651863015959E-2</v>
      </c>
      <c r="T53" s="262">
        <v>0.14574384622656739</v>
      </c>
      <c r="U53" s="262">
        <v>0.18371991194696441</v>
      </c>
      <c r="V53" s="262">
        <v>0.1068127478951464</v>
      </c>
      <c r="W53" s="262">
        <v>0.17660857307839201</v>
      </c>
      <c r="DA53" s="68" t="s">
        <v>1626</v>
      </c>
    </row>
    <row r="54" spans="1:105" ht="12" customHeight="1" x14ac:dyDescent="0.25">
      <c r="A54" s="37" t="s">
        <v>160</v>
      </c>
      <c r="B54" s="228">
        <v>5.1672000921141707E-3</v>
      </c>
      <c r="C54" s="228">
        <v>6.1945131752489122E-3</v>
      </c>
      <c r="D54" s="228">
        <v>6.1258670483059288E-3</v>
      </c>
      <c r="E54" s="228">
        <v>5.7824707301279586E-3</v>
      </c>
      <c r="F54" s="228">
        <v>1.178337518118988E-2</v>
      </c>
      <c r="G54" s="228">
        <v>2.4983450482735949E-2</v>
      </c>
      <c r="H54" s="228">
        <v>2.3138485293346452E-2</v>
      </c>
      <c r="I54" s="228">
        <v>2.1709639125039901E-2</v>
      </c>
      <c r="J54" s="228">
        <v>1.48851622794813E-2</v>
      </c>
      <c r="K54" s="228">
        <v>2.297776295986188E-2</v>
      </c>
      <c r="L54" s="228">
        <v>9.9857987679690934E-3</v>
      </c>
      <c r="M54" s="228">
        <v>5.7374596487384027E-3</v>
      </c>
      <c r="N54" s="228">
        <v>1.303910251138268E-2</v>
      </c>
      <c r="O54" s="228">
        <v>1.472831853554107E-2</v>
      </c>
      <c r="P54" s="228">
        <v>1.226695863060432E-2</v>
      </c>
      <c r="Q54" s="228">
        <v>4.5882070139494644E-3</v>
      </c>
      <c r="R54" s="228">
        <v>1.198342711765332E-3</v>
      </c>
      <c r="S54" s="228">
        <v>1.3417409852586801E-3</v>
      </c>
      <c r="T54" s="228">
        <v>3.6136659106332102E-3</v>
      </c>
      <c r="U54" s="228">
        <v>5.3513679620416799E-3</v>
      </c>
      <c r="V54" s="228">
        <v>2.6561453398531039E-3</v>
      </c>
      <c r="W54" s="228">
        <v>4.7595659806544469E-3</v>
      </c>
      <c r="DA54" s="69" t="s">
        <v>1627</v>
      </c>
    </row>
    <row r="55" spans="1:105" ht="12" customHeight="1" x14ac:dyDescent="0.25">
      <c r="A55" s="37" t="s">
        <v>162</v>
      </c>
      <c r="B55" s="228">
        <v>0.23795313412201341</v>
      </c>
      <c r="C55" s="228">
        <v>0.29668364241094147</v>
      </c>
      <c r="D55" s="228">
        <v>0.2033181868706232</v>
      </c>
      <c r="E55" s="228">
        <v>0.19219075693715801</v>
      </c>
      <c r="F55" s="228">
        <v>0.18123660233044919</v>
      </c>
      <c r="G55" s="228">
        <v>0.26138017546260661</v>
      </c>
      <c r="H55" s="228">
        <v>0.33824963242606132</v>
      </c>
      <c r="I55" s="228">
        <v>0.33082400714509869</v>
      </c>
      <c r="J55" s="228">
        <v>0.19634714813679641</v>
      </c>
      <c r="K55" s="228">
        <v>0.16051428117958791</v>
      </c>
      <c r="L55" s="228">
        <v>0.11632622472780189</v>
      </c>
      <c r="M55" s="228">
        <v>0.14843714626743121</v>
      </c>
      <c r="N55" s="228">
        <v>0.1691245087532722</v>
      </c>
      <c r="O55" s="228">
        <v>0.1778892274936508</v>
      </c>
      <c r="P55" s="228">
        <v>0.15342181183655709</v>
      </c>
      <c r="Q55" s="228">
        <v>5.6062959453031053E-2</v>
      </c>
      <c r="R55" s="228">
        <v>3.2717336010881372E-2</v>
      </c>
      <c r="S55" s="228">
        <v>2.1411572334072839E-2</v>
      </c>
      <c r="T55" s="228">
        <v>3.3462756720201228E-2</v>
      </c>
      <c r="U55" s="228">
        <v>5.2460530329383068E-2</v>
      </c>
      <c r="V55" s="228">
        <v>2.2936280557533439E-2</v>
      </c>
      <c r="W55" s="228">
        <v>3.4769156562850297E-2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2.0884980472481749E-2</v>
      </c>
      <c r="U57" s="228">
        <v>3.1134235701286119E-2</v>
      </c>
      <c r="V57" s="228">
        <v>1.886718362553394E-2</v>
      </c>
      <c r="W57" s="228">
        <v>5.6390732744128098E-2</v>
      </c>
      <c r="DA57" s="69" t="s">
        <v>1630</v>
      </c>
    </row>
    <row r="58" spans="1:105" ht="12" customHeight="1" x14ac:dyDescent="0.25">
      <c r="A58" s="37" t="s">
        <v>38</v>
      </c>
      <c r="B58" s="228">
        <v>5.0718863398678107E-2</v>
      </c>
      <c r="C58" s="228">
        <v>5.8522078480639082E-2</v>
      </c>
      <c r="D58" s="228">
        <v>0.1467493023939743</v>
      </c>
      <c r="E58" s="228">
        <v>0.1433000959033878</v>
      </c>
      <c r="F58" s="228">
        <v>9.4494286100764699E-2</v>
      </c>
      <c r="G58" s="228">
        <v>9.8799799444470066E-2</v>
      </c>
      <c r="H58" s="228">
        <v>0.14074711045396529</v>
      </c>
      <c r="I58" s="228">
        <v>0.14317445875680679</v>
      </c>
      <c r="J58" s="228">
        <v>0.11751020576700601</v>
      </c>
      <c r="K58" s="228">
        <v>9.8256144744881563E-2</v>
      </c>
      <c r="L58" s="228">
        <v>0.1053924000970731</v>
      </c>
      <c r="M58" s="228">
        <v>0.1031080931886575</v>
      </c>
      <c r="N58" s="228">
        <v>0.1177703749253901</v>
      </c>
      <c r="O58" s="228">
        <v>0.15541294829419999</v>
      </c>
      <c r="P58" s="228">
        <v>0.17174662599612411</v>
      </c>
      <c r="Q58" s="228">
        <v>9.792884983522944E-2</v>
      </c>
      <c r="R58" s="228">
        <v>6.7729281929823623E-2</v>
      </c>
      <c r="S58" s="228">
        <v>5.2393338543684442E-2</v>
      </c>
      <c r="T58" s="228">
        <v>8.7782443123251203E-2</v>
      </c>
      <c r="U58" s="228">
        <v>9.4773777954253471E-2</v>
      </c>
      <c r="V58" s="228">
        <v>6.2353138372225878E-2</v>
      </c>
      <c r="W58" s="228">
        <v>8.0689117790759157E-2</v>
      </c>
      <c r="DA58" s="69" t="s">
        <v>1631</v>
      </c>
    </row>
    <row r="59" spans="1:105" ht="12" customHeight="1" x14ac:dyDescent="0.25">
      <c r="A59" s="57" t="s">
        <v>1498</v>
      </c>
      <c r="B59" s="263">
        <v>0.92130773471311278</v>
      </c>
      <c r="C59" s="263">
        <v>1.1077428948888699</v>
      </c>
      <c r="D59" s="263">
        <v>1.40313013805207</v>
      </c>
      <c r="E59" s="263">
        <v>1.3495176239238349</v>
      </c>
      <c r="F59" s="263">
        <v>1.03978039159597</v>
      </c>
      <c r="G59" s="263">
        <v>1.3486815399532199</v>
      </c>
      <c r="H59" s="263">
        <v>1.7241349539012549</v>
      </c>
      <c r="I59" s="263">
        <v>1.7581561703107489</v>
      </c>
      <c r="J59" s="263">
        <v>1.27487767759602</v>
      </c>
      <c r="K59" s="263">
        <v>1.0445157504611571</v>
      </c>
      <c r="L59" s="263">
        <v>0.93815743184751466</v>
      </c>
      <c r="M59" s="263">
        <v>0.97583026685040386</v>
      </c>
      <c r="N59" s="263">
        <v>1.1082717381767471</v>
      </c>
      <c r="O59" s="263">
        <v>1.298232478985615</v>
      </c>
      <c r="P59" s="263">
        <v>1.3315914068277379</v>
      </c>
      <c r="Q59" s="263">
        <v>0.6869328528139198</v>
      </c>
      <c r="R59" s="263">
        <v>0.45729164820422019</v>
      </c>
      <c r="S59" s="263">
        <v>0.34440995230443161</v>
      </c>
      <c r="T59" s="263">
        <v>0.59876642036046612</v>
      </c>
      <c r="U59" s="263">
        <v>0.70177872322644663</v>
      </c>
      <c r="V59" s="263">
        <v>0.42924943440324842</v>
      </c>
      <c r="W59" s="263">
        <v>0.62118605544112582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3.5301496213996764</v>
      </c>
      <c r="C60" s="263">
        <f t="shared" si="1"/>
        <v>4.361988014357336</v>
      </c>
      <c r="D60" s="263">
        <f t="shared" si="1"/>
        <v>3.7238618099764063</v>
      </c>
      <c r="E60" s="263">
        <f t="shared" si="1"/>
        <v>3.5223520003103586</v>
      </c>
      <c r="F60" s="263">
        <f t="shared" si="1"/>
        <v>3.1710411851500639</v>
      </c>
      <c r="G60" s="263">
        <f t="shared" si="1"/>
        <v>4.3173685600594052</v>
      </c>
      <c r="H60" s="263">
        <f t="shared" si="1"/>
        <v>5.6961354591385724</v>
      </c>
      <c r="I60" s="263">
        <f t="shared" si="1"/>
        <v>5.5149150053793354</v>
      </c>
      <c r="J60" s="263">
        <f t="shared" si="1"/>
        <v>3.4870746415937539</v>
      </c>
      <c r="K60" s="263">
        <f t="shared" si="1"/>
        <v>3.0175867188455694</v>
      </c>
      <c r="L60" s="263">
        <f t="shared" si="1"/>
        <v>2.2753317939794138</v>
      </c>
      <c r="M60" s="263">
        <f t="shared" si="1"/>
        <v>2.6333813846163587</v>
      </c>
      <c r="N60" s="263">
        <f t="shared" si="1"/>
        <v>3.1269466650918649</v>
      </c>
      <c r="O60" s="263">
        <f t="shared" si="1"/>
        <v>3.5450181737378834</v>
      </c>
      <c r="P60" s="263">
        <f t="shared" si="1"/>
        <v>3.2328397453851778</v>
      </c>
      <c r="Q60" s="263">
        <f t="shared" si="1"/>
        <v>1.3462153354819613</v>
      </c>
      <c r="R60" s="263">
        <f t="shared" si="1"/>
        <v>0.80628900581526342</v>
      </c>
      <c r="S60" s="263">
        <f t="shared" si="1"/>
        <v>0.54811579740693606</v>
      </c>
      <c r="T60" s="263">
        <f t="shared" si="1"/>
        <v>0.99126991746172066</v>
      </c>
      <c r="U60" s="263">
        <f t="shared" si="1"/>
        <v>1.3778993948309555</v>
      </c>
      <c r="V60" s="263">
        <f t="shared" si="1"/>
        <v>0.69830622752423421</v>
      </c>
      <c r="W60" s="263">
        <f t="shared" si="1"/>
        <v>1.105726146078132</v>
      </c>
      <c r="DA60" s="70"/>
    </row>
    <row r="61" spans="1:105" ht="12" customHeight="1" x14ac:dyDescent="0.25">
      <c r="A61" s="60" t="s">
        <v>1501</v>
      </c>
      <c r="B61" s="264">
        <v>2.697278006550984</v>
      </c>
      <c r="C61" s="264">
        <v>3.3371339969919052</v>
      </c>
      <c r="D61" s="264">
        <v>2.875984109400842</v>
      </c>
      <c r="E61" s="264">
        <v>2.7230395268384471</v>
      </c>
      <c r="F61" s="264">
        <v>2.459844480574723</v>
      </c>
      <c r="G61" s="264">
        <v>3.3791497243554138</v>
      </c>
      <c r="H61" s="264">
        <v>4.3852137850122697</v>
      </c>
      <c r="I61" s="264">
        <v>4.2782444588911677</v>
      </c>
      <c r="J61" s="264">
        <v>2.6953268219721589</v>
      </c>
      <c r="K61" s="264">
        <v>2.3893000990616859</v>
      </c>
      <c r="L61" s="264">
        <v>1.7891785397433531</v>
      </c>
      <c r="M61" s="264">
        <v>2.0914024046001032</v>
      </c>
      <c r="N61" s="264">
        <v>2.4904805856875498</v>
      </c>
      <c r="O61" s="264">
        <v>2.8410135473649429</v>
      </c>
      <c r="P61" s="264">
        <v>2.587588433335315</v>
      </c>
      <c r="Q61" s="264">
        <v>1.053991378924235</v>
      </c>
      <c r="R61" s="264">
        <v>0.62450555482435099</v>
      </c>
      <c r="S61" s="264">
        <v>0.43932851493324582</v>
      </c>
      <c r="T61" s="264">
        <v>0.78752539190721849</v>
      </c>
      <c r="U61" s="264">
        <v>1.103882068323784</v>
      </c>
      <c r="V61" s="264">
        <v>0.55943995848270545</v>
      </c>
      <c r="W61" s="264">
        <v>0.8859328975547025</v>
      </c>
      <c r="DA61" s="72" t="s">
        <v>1633</v>
      </c>
    </row>
    <row r="62" spans="1:105" ht="12" customHeight="1" x14ac:dyDescent="0.25">
      <c r="A62" s="59" t="s">
        <v>30</v>
      </c>
      <c r="B62" s="232">
        <v>8.6704349352798249E-2</v>
      </c>
      <c r="C62" s="232">
        <v>0.11588748759018901</v>
      </c>
      <c r="D62" s="232">
        <v>0.97425077254577652</v>
      </c>
      <c r="E62" s="232">
        <v>1.6388015267864</v>
      </c>
      <c r="F62" s="232">
        <v>1.36942512012318</v>
      </c>
      <c r="G62" s="232">
        <v>1.7029133653277331</v>
      </c>
      <c r="H62" s="232">
        <v>2.7530546281724639</v>
      </c>
      <c r="I62" s="232">
        <v>2.9779408546674788</v>
      </c>
      <c r="J62" s="232">
        <v>1.849566034586587</v>
      </c>
      <c r="K62" s="232">
        <v>1.636124160037747</v>
      </c>
      <c r="L62" s="232">
        <v>1.3350780759250609</v>
      </c>
      <c r="M62" s="232">
        <v>1.622006167611391</v>
      </c>
      <c r="N62" s="232">
        <v>1.9202756370295579</v>
      </c>
      <c r="O62" s="232">
        <v>2.29749127831399</v>
      </c>
      <c r="P62" s="232">
        <v>2.013412713690947</v>
      </c>
      <c r="Q62" s="232">
        <v>0.79151376416737851</v>
      </c>
      <c r="R62" s="232">
        <v>0.45353957836959841</v>
      </c>
      <c r="S62" s="232">
        <v>0.31519277226714099</v>
      </c>
      <c r="T62" s="232">
        <v>0.58431893565937476</v>
      </c>
      <c r="U62" s="232">
        <v>0.85307997955211079</v>
      </c>
      <c r="V62" s="232">
        <v>0.416842280619654</v>
      </c>
      <c r="W62" s="232">
        <v>0.67955957340341877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4.896267477410446E-4</v>
      </c>
      <c r="T63" s="297">
        <v>8.0309791283153216E-4</v>
      </c>
      <c r="U63" s="297">
        <v>2.0913589687540971E-3</v>
      </c>
      <c r="V63" s="297">
        <v>6.166093697573885E-4</v>
      </c>
      <c r="W63" s="297">
        <v>1.690247726363189E-3</v>
      </c>
      <c r="DA63" s="122" t="s">
        <v>1635</v>
      </c>
    </row>
    <row r="64" spans="1:105" ht="12" customHeight="1" x14ac:dyDescent="0.25">
      <c r="A64" s="59" t="s">
        <v>160</v>
      </c>
      <c r="B64" s="297">
        <v>2.0904831280549929E-2</v>
      </c>
      <c r="C64" s="297">
        <v>2.560031895580011E-2</v>
      </c>
      <c r="D64" s="297">
        <v>2.417584252600722E-2</v>
      </c>
      <c r="E64" s="297">
        <v>2.410671860905781E-2</v>
      </c>
      <c r="F64" s="297">
        <v>4.0183306746099892E-2</v>
      </c>
      <c r="G64" s="297">
        <v>9.4963696032516365E-2</v>
      </c>
      <c r="H64" s="297">
        <v>7.8058329472575377E-2</v>
      </c>
      <c r="I64" s="297">
        <v>8.191566033920894E-2</v>
      </c>
      <c r="J64" s="297">
        <v>5.8476037912030709E-2</v>
      </c>
      <c r="K64" s="297">
        <v>9.2828114793440469E-2</v>
      </c>
      <c r="L64" s="297">
        <v>3.6709150911392929E-2</v>
      </c>
      <c r="M64" s="297">
        <v>1.7880343076313449E-2</v>
      </c>
      <c r="N64" s="297">
        <v>3.6975749485978253E-2</v>
      </c>
      <c r="O64" s="297">
        <v>3.8510707667391043E-2</v>
      </c>
      <c r="P64" s="297">
        <v>3.9552403639721387E-2</v>
      </c>
      <c r="Q64" s="297">
        <v>1.9026305367345279E-2</v>
      </c>
      <c r="R64" s="297">
        <v>5.9947158440495406E-3</v>
      </c>
      <c r="S64" s="297">
        <v>6.9352818005154818E-3</v>
      </c>
      <c r="T64" s="297">
        <v>1.991570305636544E-2</v>
      </c>
      <c r="U64" s="297">
        <v>2.3074211274350259E-2</v>
      </c>
      <c r="V64" s="297">
        <v>1.475483410922283E-2</v>
      </c>
      <c r="W64" s="297">
        <v>2.4693026051482079E-2</v>
      </c>
      <c r="DA64" s="122" t="s">
        <v>1636</v>
      </c>
    </row>
    <row r="65" spans="1:105" ht="12" customHeight="1" x14ac:dyDescent="0.25">
      <c r="A65" s="59" t="s">
        <v>70</v>
      </c>
      <c r="B65" s="297">
        <v>1.650038424490341</v>
      </c>
      <c r="C65" s="297">
        <v>1.9988890140147639</v>
      </c>
      <c r="D65" s="297">
        <v>1.0943722035079799</v>
      </c>
      <c r="E65" s="297">
        <v>0.27808690835048278</v>
      </c>
      <c r="F65" s="297">
        <v>0.44698773301732769</v>
      </c>
      <c r="G65" s="297">
        <v>0.6115398784155337</v>
      </c>
      <c r="H65" s="297">
        <v>0.44032983299474882</v>
      </c>
      <c r="I65" s="297">
        <v>0</v>
      </c>
      <c r="J65" s="297">
        <v>3.4409177866610081E-2</v>
      </c>
      <c r="K65" s="297">
        <v>2.7411957104681792E-2</v>
      </c>
      <c r="L65" s="297">
        <v>0</v>
      </c>
      <c r="M65" s="297">
        <v>0</v>
      </c>
      <c r="N65" s="297">
        <v>6.511687281488622E-2</v>
      </c>
      <c r="O65" s="297">
        <v>5.1015355875388288E-2</v>
      </c>
      <c r="P65" s="297">
        <v>5.1789887206577873E-2</v>
      </c>
      <c r="Q65" s="297">
        <v>1.6537085094420059E-2</v>
      </c>
      <c r="R65" s="297">
        <v>5.221675012329563E-3</v>
      </c>
      <c r="S65" s="297">
        <v>8.6873378047383279E-3</v>
      </c>
      <c r="T65" s="297">
        <v>2.483055755919332E-3</v>
      </c>
      <c r="U65" s="297">
        <v>4.8518206121287398E-3</v>
      </c>
      <c r="V65" s="297">
        <v>2.8665156769543281E-3</v>
      </c>
      <c r="W65" s="297">
        <v>3.9241056236842082E-3</v>
      </c>
      <c r="DA65" s="122" t="s">
        <v>1637</v>
      </c>
    </row>
    <row r="66" spans="1:105" ht="12" customHeight="1" x14ac:dyDescent="0.25">
      <c r="A66" s="59" t="s">
        <v>162</v>
      </c>
      <c r="B66" s="297">
        <v>0.93963040142729426</v>
      </c>
      <c r="C66" s="297">
        <v>1.196757176431152</v>
      </c>
      <c r="D66" s="297">
        <v>0.78318529082107824</v>
      </c>
      <c r="E66" s="297">
        <v>0.78204437309250641</v>
      </c>
      <c r="F66" s="297">
        <v>0.6032483206881154</v>
      </c>
      <c r="G66" s="297">
        <v>0.96973278457963086</v>
      </c>
      <c r="H66" s="297">
        <v>1.1137709943724809</v>
      </c>
      <c r="I66" s="297">
        <v>1.21838794388448</v>
      </c>
      <c r="J66" s="297">
        <v>0.75287557160693153</v>
      </c>
      <c r="K66" s="297">
        <v>0.63293586712581607</v>
      </c>
      <c r="L66" s="297">
        <v>0.41739131290689913</v>
      </c>
      <c r="M66" s="297">
        <v>0.45151589391239821</v>
      </c>
      <c r="N66" s="297">
        <v>0.46811232635712807</v>
      </c>
      <c r="O66" s="297">
        <v>0.45399620550817388</v>
      </c>
      <c r="P66" s="297">
        <v>0.48283342879806901</v>
      </c>
      <c r="Q66" s="297">
        <v>0.22691422429509109</v>
      </c>
      <c r="R66" s="297">
        <v>0.15974958559837349</v>
      </c>
      <c r="S66" s="297">
        <v>0.1080234963131099</v>
      </c>
      <c r="T66" s="297">
        <v>0.18000459952272729</v>
      </c>
      <c r="U66" s="297">
        <v>0.22078469791644051</v>
      </c>
      <c r="V66" s="297">
        <v>0.1243597187071169</v>
      </c>
      <c r="W66" s="297">
        <v>0.1760659447497544</v>
      </c>
      <c r="DA66" s="122" t="s">
        <v>1638</v>
      </c>
    </row>
    <row r="67" spans="1:105" ht="12" customHeight="1" x14ac:dyDescent="0.25">
      <c r="A67" s="60" t="s">
        <v>1508</v>
      </c>
      <c r="B67" s="264">
        <v>0.83287161484869232</v>
      </c>
      <c r="C67" s="264">
        <v>1.024854017365431</v>
      </c>
      <c r="D67" s="264">
        <v>0.847877700575564</v>
      </c>
      <c r="E67" s="264">
        <v>0.79931247347191126</v>
      </c>
      <c r="F67" s="264">
        <v>0.7111967045753409</v>
      </c>
      <c r="G67" s="264">
        <v>0.93821883570399089</v>
      </c>
      <c r="H67" s="264">
        <v>1.310921674126303</v>
      </c>
      <c r="I67" s="264">
        <v>1.236670546488168</v>
      </c>
      <c r="J67" s="264">
        <v>0.79174781962159502</v>
      </c>
      <c r="K67" s="264">
        <v>0.62828661978388323</v>
      </c>
      <c r="L67" s="264">
        <v>0.48615325423606071</v>
      </c>
      <c r="M67" s="264">
        <v>0.54197898001625566</v>
      </c>
      <c r="N67" s="264">
        <v>0.63646607940431499</v>
      </c>
      <c r="O67" s="264">
        <v>0.70400462637294037</v>
      </c>
      <c r="P67" s="264">
        <v>0.64525131204986308</v>
      </c>
      <c r="Q67" s="264">
        <v>0.29222395655772632</v>
      </c>
      <c r="R67" s="264">
        <v>0.18178345099091239</v>
      </c>
      <c r="S67" s="264">
        <v>0.1087872824736902</v>
      </c>
      <c r="T67" s="264">
        <v>0.2037445255545022</v>
      </c>
      <c r="U67" s="264">
        <v>0.27401732650717148</v>
      </c>
      <c r="V67" s="264">
        <v>0.13886626904152871</v>
      </c>
      <c r="W67" s="264">
        <v>0.21979324852342941</v>
      </c>
      <c r="DA67" s="72" t="s">
        <v>1639</v>
      </c>
    </row>
    <row r="68" spans="1:105" ht="12" customHeight="1" x14ac:dyDescent="0.25">
      <c r="A68" s="147" t="s">
        <v>30</v>
      </c>
      <c r="B68" s="231">
        <v>1.7307852769972001E-2</v>
      </c>
      <c r="C68" s="231">
        <v>2.3191182267669939E-2</v>
      </c>
      <c r="D68" s="231">
        <v>0.1942811323978382</v>
      </c>
      <c r="E68" s="231">
        <v>0.3128552557126274</v>
      </c>
      <c r="F68" s="231">
        <v>0.26829331099649079</v>
      </c>
      <c r="G68" s="231">
        <v>0.34584945321156352</v>
      </c>
      <c r="H68" s="231">
        <v>0.52513481489536806</v>
      </c>
      <c r="I68" s="231">
        <v>0.54327089164954778</v>
      </c>
      <c r="J68" s="231">
        <v>0.35471763691879471</v>
      </c>
      <c r="K68" s="231">
        <v>0.29078163059407552</v>
      </c>
      <c r="L68" s="231">
        <v>0.2763840504399967</v>
      </c>
      <c r="M68" s="231">
        <v>0.34913018489450059</v>
      </c>
      <c r="N68" s="231">
        <v>0.42505560185646762</v>
      </c>
      <c r="O68" s="231">
        <v>0.52346487925178631</v>
      </c>
      <c r="P68" s="231">
        <v>0.45470937791407628</v>
      </c>
      <c r="Q68" s="231">
        <v>0.16902299679334579</v>
      </c>
      <c r="R68" s="231">
        <v>9.2228770167390145E-2</v>
      </c>
      <c r="S68" s="231">
        <v>7.4148459043815382E-2</v>
      </c>
      <c r="T68" s="231">
        <v>0.12499951453696589</v>
      </c>
      <c r="U68" s="231">
        <v>0.18761237532340361</v>
      </c>
      <c r="V68" s="231">
        <v>9.0810317201512947E-2</v>
      </c>
      <c r="W68" s="231">
        <v>0.1485425536496541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1.163318036042311E-4</v>
      </c>
      <c r="T70" s="231">
        <v>1.7351391539031211E-4</v>
      </c>
      <c r="U70" s="231">
        <v>4.6452357749610448E-4</v>
      </c>
      <c r="V70" s="231">
        <v>1.3566911622168551E-4</v>
      </c>
      <c r="W70" s="231">
        <v>3.731480340872343E-4</v>
      </c>
      <c r="DA70" s="73" t="s">
        <v>1642</v>
      </c>
    </row>
    <row r="71" spans="1:105" ht="12" customHeight="1" x14ac:dyDescent="0.25">
      <c r="A71" s="147" t="s">
        <v>160</v>
      </c>
      <c r="B71" s="231">
        <v>4.2947489806206326E-3</v>
      </c>
      <c r="C71" s="231">
        <v>5.2725478246384372E-3</v>
      </c>
      <c r="D71" s="231">
        <v>4.9616976395252012E-3</v>
      </c>
      <c r="E71" s="231">
        <v>4.7363523542318514E-3</v>
      </c>
      <c r="F71" s="231">
        <v>8.1022574254139192E-3</v>
      </c>
      <c r="G71" s="231">
        <v>1.9849106338661701E-2</v>
      </c>
      <c r="H71" s="231">
        <v>1.532371426105336E-2</v>
      </c>
      <c r="I71" s="231">
        <v>1.537999218255031E-2</v>
      </c>
      <c r="J71" s="231">
        <v>1.1541963324749341E-2</v>
      </c>
      <c r="K71" s="231">
        <v>1.6979271403185951E-2</v>
      </c>
      <c r="L71" s="231">
        <v>7.8211292353723479E-3</v>
      </c>
      <c r="M71" s="231">
        <v>3.9609517717297338E-3</v>
      </c>
      <c r="N71" s="231">
        <v>8.423410539525434E-3</v>
      </c>
      <c r="O71" s="231">
        <v>9.0303375970852365E-3</v>
      </c>
      <c r="P71" s="231">
        <v>9.193117172712463E-3</v>
      </c>
      <c r="Q71" s="231">
        <v>4.1814855337931412E-3</v>
      </c>
      <c r="R71" s="231">
        <v>1.254609689433424E-3</v>
      </c>
      <c r="S71" s="231">
        <v>1.679108662404051E-3</v>
      </c>
      <c r="T71" s="231">
        <v>4.3847296185109382E-3</v>
      </c>
      <c r="U71" s="231">
        <v>5.2226077254054204E-3</v>
      </c>
      <c r="V71" s="231">
        <v>3.3081604879804079E-3</v>
      </c>
      <c r="W71" s="231">
        <v>5.5550308501241159E-3</v>
      </c>
      <c r="DA71" s="73" t="s">
        <v>1643</v>
      </c>
    </row>
    <row r="72" spans="1:105" ht="12" customHeight="1" x14ac:dyDescent="0.25">
      <c r="A72" s="147" t="s">
        <v>70</v>
      </c>
      <c r="B72" s="231">
        <v>0.32864162250340251</v>
      </c>
      <c r="C72" s="231">
        <v>0.3991179151380374</v>
      </c>
      <c r="D72" s="231">
        <v>0.2177464687152493</v>
      </c>
      <c r="E72" s="231">
        <v>5.2969251828906973E-2</v>
      </c>
      <c r="F72" s="231">
        <v>8.7376241450150188E-2</v>
      </c>
      <c r="G72" s="231">
        <v>0.1239211746724357</v>
      </c>
      <c r="H72" s="231">
        <v>8.3803140265629128E-2</v>
      </c>
      <c r="I72" s="231">
        <v>0</v>
      </c>
      <c r="J72" s="231">
        <v>6.5843580148314453E-3</v>
      </c>
      <c r="K72" s="231">
        <v>4.860902980348642E-3</v>
      </c>
      <c r="L72" s="231">
        <v>0</v>
      </c>
      <c r="M72" s="231">
        <v>0</v>
      </c>
      <c r="N72" s="231">
        <v>1.43814245639398E-2</v>
      </c>
      <c r="O72" s="231">
        <v>1.1597404307000059E-2</v>
      </c>
      <c r="P72" s="231">
        <v>1.167003797677298E-2</v>
      </c>
      <c r="Q72" s="231">
        <v>3.52348548520058E-3</v>
      </c>
      <c r="R72" s="231">
        <v>1.0594665848746971E-3</v>
      </c>
      <c r="S72" s="231">
        <v>2.039101240104214E-3</v>
      </c>
      <c r="T72" s="231">
        <v>5.2999410255251921E-4</v>
      </c>
      <c r="U72" s="231">
        <v>1.064639724858535E-3</v>
      </c>
      <c r="V72" s="231">
        <v>6.2308019943259883E-4</v>
      </c>
      <c r="W72" s="231">
        <v>8.5583538555082423E-4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8.0264354420393636E-3</v>
      </c>
      <c r="H73" s="231">
        <v>4.5320927766407573E-2</v>
      </c>
      <c r="I73" s="231">
        <v>0.1051277784616009</v>
      </c>
      <c r="J73" s="231">
        <v>2.2421123131613992E-2</v>
      </c>
      <c r="K73" s="231">
        <v>0.1051620881762567</v>
      </c>
      <c r="L73" s="231">
        <v>9.5409367721903827E-3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1645</v>
      </c>
    </row>
    <row r="74" spans="1:105" ht="12" customHeight="1" x14ac:dyDescent="0.25">
      <c r="A74" s="147" t="s">
        <v>162</v>
      </c>
      <c r="B74" s="231">
        <v>0.18898277540535791</v>
      </c>
      <c r="C74" s="231">
        <v>0.24129884124719139</v>
      </c>
      <c r="D74" s="231">
        <v>0.15735742636453909</v>
      </c>
      <c r="E74" s="231">
        <v>0.15042199530455791</v>
      </c>
      <c r="F74" s="231">
        <v>0.1190777255892322</v>
      </c>
      <c r="G74" s="231">
        <v>0.19843097763555051</v>
      </c>
      <c r="H74" s="231">
        <v>0.21404975763749551</v>
      </c>
      <c r="I74" s="231">
        <v>0.2239488391503299</v>
      </c>
      <c r="J74" s="231">
        <v>0.14547856260317871</v>
      </c>
      <c r="K74" s="231">
        <v>0.1133374066586907</v>
      </c>
      <c r="L74" s="231">
        <v>8.7058779277139203E-2</v>
      </c>
      <c r="M74" s="231">
        <v>9.7919862304461605E-2</v>
      </c>
      <c r="N74" s="231">
        <v>0.1043987031073514</v>
      </c>
      <c r="O74" s="231">
        <v>0.10421944471754389</v>
      </c>
      <c r="P74" s="231">
        <v>0.1098654881142284</v>
      </c>
      <c r="Q74" s="231">
        <v>4.8821587970304683E-2</v>
      </c>
      <c r="R74" s="231">
        <v>3.2730588957749683E-2</v>
      </c>
      <c r="S74" s="231">
        <v>2.5603949612213329E-2</v>
      </c>
      <c r="T74" s="231">
        <v>3.8797596557948927E-2</v>
      </c>
      <c r="U74" s="231">
        <v>4.8921927152245158E-2</v>
      </c>
      <c r="V74" s="231">
        <v>2.7296440290360671E-2</v>
      </c>
      <c r="W74" s="231">
        <v>3.8775871408317529E-2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1.7442457276017041E-2</v>
      </c>
      <c r="C76" s="231">
        <v>2.299659640481707E-2</v>
      </c>
      <c r="D76" s="231">
        <v>4.7349307984970869E-2</v>
      </c>
      <c r="E76" s="231">
        <v>7.6303463768368884E-2</v>
      </c>
      <c r="F76" s="231">
        <v>6.1567376159146127E-2</v>
      </c>
      <c r="G76" s="231">
        <v>7.2232852676707052E-2</v>
      </c>
      <c r="H76" s="231">
        <v>6.053099782086005E-2</v>
      </c>
      <c r="I76" s="231">
        <v>6.7796873175956285E-2</v>
      </c>
      <c r="J76" s="231">
        <v>4.7764026069826278E-2</v>
      </c>
      <c r="K76" s="231">
        <v>5.3659329806996829E-2</v>
      </c>
      <c r="L76" s="231">
        <v>3.2658388045885951E-2</v>
      </c>
      <c r="M76" s="231">
        <v>4.8603017126829143E-2</v>
      </c>
      <c r="N76" s="231">
        <v>4.8265147121639707E-2</v>
      </c>
      <c r="O76" s="231">
        <v>5.0987772216371803E-2</v>
      </c>
      <c r="P76" s="231">
        <v>5.0012213982798037E-2</v>
      </c>
      <c r="Q76" s="231">
        <v>1.346950800875555E-2</v>
      </c>
      <c r="R76" s="231">
        <v>9.0923792751182748E-3</v>
      </c>
      <c r="S76" s="231">
        <v>4.0817803938696358E-3</v>
      </c>
      <c r="T76" s="231">
        <v>1.9297868310328922E-2</v>
      </c>
      <c r="U76" s="231">
        <v>2.8501855446528921E-2</v>
      </c>
      <c r="V76" s="231">
        <v>1.538430277591952E-2</v>
      </c>
      <c r="W76" s="231">
        <v>2.3903912223063501E-2</v>
      </c>
      <c r="DA76" s="73" t="s">
        <v>1648</v>
      </c>
    </row>
    <row r="77" spans="1:105" ht="12" customHeight="1" x14ac:dyDescent="0.25">
      <c r="A77" s="147" t="s">
        <v>79</v>
      </c>
      <c r="B77" s="231">
        <v>0.27620215791332231</v>
      </c>
      <c r="C77" s="231">
        <v>0.33297693448307669</v>
      </c>
      <c r="D77" s="231">
        <v>0.22618166747344129</v>
      </c>
      <c r="E77" s="231">
        <v>0.2020261545032182</v>
      </c>
      <c r="F77" s="231">
        <v>0.16677979295490769</v>
      </c>
      <c r="G77" s="231">
        <v>0.16990883572703311</v>
      </c>
      <c r="H77" s="231">
        <v>0.36675832147948922</v>
      </c>
      <c r="I77" s="231">
        <v>0.28114617186818308</v>
      </c>
      <c r="J77" s="231">
        <v>0.20324014955860051</v>
      </c>
      <c r="K77" s="231">
        <v>4.3505990164329038E-2</v>
      </c>
      <c r="L77" s="231">
        <v>7.2689970465476123E-2</v>
      </c>
      <c r="M77" s="231">
        <v>4.2364963918734629E-2</v>
      </c>
      <c r="N77" s="231">
        <v>3.5941792215390983E-2</v>
      </c>
      <c r="O77" s="231">
        <v>4.7047882831528741E-3</v>
      </c>
      <c r="P77" s="231">
        <v>9.8010768892749234E-3</v>
      </c>
      <c r="Q77" s="231">
        <v>5.3204892766326548E-2</v>
      </c>
      <c r="R77" s="231">
        <v>4.5417636316346148E-2</v>
      </c>
      <c r="S77" s="231">
        <v>1.118551717679356E-3</v>
      </c>
      <c r="T77" s="231">
        <v>1.556130851280473E-2</v>
      </c>
      <c r="U77" s="231">
        <v>2.229397557233758E-3</v>
      </c>
      <c r="V77" s="231">
        <v>1.308298970100871E-3</v>
      </c>
      <c r="W77" s="231">
        <v>1.78689697263208E-3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19.718125590142737</v>
      </c>
      <c r="C79" s="263">
        <f t="shared" si="2"/>
        <v>24.361216567775745</v>
      </c>
      <c r="D79" s="263">
        <f t="shared" si="2"/>
        <v>22.649981665164159</v>
      </c>
      <c r="E79" s="263">
        <f t="shared" si="2"/>
        <v>22.298091369292582</v>
      </c>
      <c r="F79" s="263">
        <f t="shared" si="2"/>
        <v>19.861892045371118</v>
      </c>
      <c r="G79" s="263">
        <f t="shared" si="2"/>
        <v>26.867513458806155</v>
      </c>
      <c r="H79" s="263">
        <f t="shared" si="2"/>
        <v>35.401512961009452</v>
      </c>
      <c r="I79" s="263">
        <f t="shared" si="2"/>
        <v>34.803844834060406</v>
      </c>
      <c r="J79" s="263">
        <f t="shared" si="2"/>
        <v>22.09264008154279</v>
      </c>
      <c r="K79" s="263">
        <f t="shared" si="2"/>
        <v>19.595916110297718</v>
      </c>
      <c r="L79" s="263">
        <f t="shared" si="2"/>
        <v>14.912376700004037</v>
      </c>
      <c r="M79" s="263">
        <f t="shared" si="2"/>
        <v>17.420116051150895</v>
      </c>
      <c r="N79" s="263">
        <f t="shared" si="2"/>
        <v>20.70983013468765</v>
      </c>
      <c r="O79" s="263">
        <f t="shared" si="2"/>
        <v>23.811262886040229</v>
      </c>
      <c r="P79" s="263">
        <f t="shared" si="2"/>
        <v>21.747831762101384</v>
      </c>
      <c r="Q79" s="263">
        <f t="shared" si="2"/>
        <v>8.9431704333870083</v>
      </c>
      <c r="R79" s="263">
        <f t="shared" si="2"/>
        <v>5.3229649221574169</v>
      </c>
      <c r="S79" s="263">
        <f t="shared" si="2"/>
        <v>3.7611734414768256</v>
      </c>
      <c r="T79" s="263">
        <f t="shared" si="2"/>
        <v>6.771124830875463</v>
      </c>
      <c r="U79" s="263">
        <f t="shared" si="2"/>
        <v>9.4050069202388062</v>
      </c>
      <c r="V79" s="263">
        <f t="shared" si="2"/>
        <v>4.8177445010197602</v>
      </c>
      <c r="W79" s="263">
        <f t="shared" si="2"/>
        <v>7.5986522987924108</v>
      </c>
      <c r="DA79" s="70"/>
    </row>
    <row r="80" spans="1:105" ht="12" customHeight="1" x14ac:dyDescent="0.25">
      <c r="A80" s="60" t="s">
        <v>1523</v>
      </c>
      <c r="B80" s="264">
        <v>18.728905361890661</v>
      </c>
      <c r="C80" s="264">
        <v>23.171818456765848</v>
      </c>
      <c r="D80" s="264">
        <v>21.143422387374692</v>
      </c>
      <c r="E80" s="264">
        <v>20.849096552827881</v>
      </c>
      <c r="F80" s="264">
        <v>18.745466167727869</v>
      </c>
      <c r="G80" s="264">
        <v>25.41941635669366</v>
      </c>
      <c r="H80" s="264">
        <v>33.530023462167328</v>
      </c>
      <c r="I80" s="264">
        <v>32.909081197892441</v>
      </c>
      <c r="J80" s="264">
        <v>20.723787156827338</v>
      </c>
      <c r="K80" s="264">
        <v>18.474405815579718</v>
      </c>
      <c r="L80" s="264">
        <v>13.90506473039644</v>
      </c>
      <c r="M80" s="264">
        <v>16.37235426327268</v>
      </c>
      <c r="N80" s="264">
        <v>19.51986419768625</v>
      </c>
      <c r="O80" s="264">
        <v>22.41733360400038</v>
      </c>
      <c r="P80" s="264">
        <v>20.31808456062932</v>
      </c>
      <c r="Q80" s="264">
        <v>8.2056015974257708</v>
      </c>
      <c r="R80" s="264">
        <v>4.8314460380151987</v>
      </c>
      <c r="S80" s="264">
        <v>3.3913759473344731</v>
      </c>
      <c r="T80" s="264">
        <v>6.1282214526648158</v>
      </c>
      <c r="U80" s="264">
        <v>8.6484958311416964</v>
      </c>
      <c r="V80" s="264">
        <v>4.3568537394658264</v>
      </c>
      <c r="W80" s="264">
        <v>6.9316766636189753</v>
      </c>
      <c r="DA80" s="72" t="s">
        <v>1651</v>
      </c>
    </row>
    <row r="81" spans="1:105" ht="12" customHeight="1" x14ac:dyDescent="0.25">
      <c r="A81" s="59" t="s">
        <v>30</v>
      </c>
      <c r="B81" s="232">
        <v>0.68667090317520774</v>
      </c>
      <c r="C81" s="232">
        <v>0.91619604720509951</v>
      </c>
      <c r="D81" s="232">
        <v>7.377061914440457</v>
      </c>
      <c r="E81" s="232">
        <v>11.771361117220479</v>
      </c>
      <c r="F81" s="232">
        <v>9.9868706665653662</v>
      </c>
      <c r="G81" s="232">
        <v>12.517485343737031</v>
      </c>
      <c r="H81" s="232">
        <v>20.107966696269909</v>
      </c>
      <c r="I81" s="232">
        <v>20.168919084772121</v>
      </c>
      <c r="J81" s="232">
        <v>13.38201871203575</v>
      </c>
      <c r="K81" s="232">
        <v>9.9667307712739657</v>
      </c>
      <c r="L81" s="232">
        <v>9.8342441105674858</v>
      </c>
      <c r="M81" s="232">
        <v>12.01023771885199</v>
      </c>
      <c r="N81" s="232">
        <v>14.48197666650548</v>
      </c>
      <c r="O81" s="232">
        <v>17.465453932184449</v>
      </c>
      <c r="P81" s="232">
        <v>15.224483790001511</v>
      </c>
      <c r="Q81" s="232">
        <v>6.1122176982317438</v>
      </c>
      <c r="R81" s="232">
        <v>3.4635644979655131</v>
      </c>
      <c r="S81" s="232">
        <v>2.4777451890504851</v>
      </c>
      <c r="T81" s="232">
        <v>4.2970358385019907</v>
      </c>
      <c r="U81" s="232">
        <v>6.263668980471186</v>
      </c>
      <c r="V81" s="232">
        <v>3.033419847880527</v>
      </c>
      <c r="W81" s="232">
        <v>4.9591560727183808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3.1868221992546672E-3</v>
      </c>
      <c r="T82" s="297">
        <v>4.8898982249539957E-3</v>
      </c>
      <c r="U82" s="297">
        <v>1.271393360296624E-2</v>
      </c>
      <c r="V82" s="297">
        <v>3.7152084687776012E-3</v>
      </c>
      <c r="W82" s="297">
        <v>1.0212754902410141E-2</v>
      </c>
      <c r="DA82" s="122" t="s">
        <v>1653</v>
      </c>
    </row>
    <row r="83" spans="1:105" ht="12" customHeight="1" x14ac:dyDescent="0.25">
      <c r="A83" s="59" t="s">
        <v>160</v>
      </c>
      <c r="B83" s="297">
        <v>0.14434629127054399</v>
      </c>
      <c r="C83" s="297">
        <v>0.17646088133930171</v>
      </c>
      <c r="D83" s="297">
        <v>0.15960463131949679</v>
      </c>
      <c r="E83" s="297">
        <v>0.1509696413190289</v>
      </c>
      <c r="F83" s="297">
        <v>0.25549829702099919</v>
      </c>
      <c r="G83" s="297">
        <v>0.60860196231532593</v>
      </c>
      <c r="H83" s="297">
        <v>0.49707713034975659</v>
      </c>
      <c r="I83" s="297">
        <v>0.48370958563649719</v>
      </c>
      <c r="J83" s="297">
        <v>0.36887645195573388</v>
      </c>
      <c r="K83" s="297">
        <v>0.49302302429104988</v>
      </c>
      <c r="L83" s="297">
        <v>0.2357544294024814</v>
      </c>
      <c r="M83" s="297">
        <v>0.1154319816331256</v>
      </c>
      <c r="N83" s="297">
        <v>0.24312658995077729</v>
      </c>
      <c r="O83" s="297">
        <v>0.25524586015395317</v>
      </c>
      <c r="P83" s="297">
        <v>0.26075572493997162</v>
      </c>
      <c r="Q83" s="297">
        <v>0.12809907889324251</v>
      </c>
      <c r="R83" s="297">
        <v>3.9914242439947907E-2</v>
      </c>
      <c r="S83" s="297">
        <v>4.7533052562075691E-2</v>
      </c>
      <c r="T83" s="297">
        <v>0.1276926380415149</v>
      </c>
      <c r="U83" s="297">
        <v>0.14771245451949791</v>
      </c>
      <c r="V83" s="297">
        <v>9.3615183589009596E-2</v>
      </c>
      <c r="W83" s="297">
        <v>0.15711069782548301</v>
      </c>
      <c r="DA83" s="122" t="s">
        <v>1654</v>
      </c>
    </row>
    <row r="84" spans="1:105" ht="12" customHeight="1" x14ac:dyDescent="0.25">
      <c r="A84" s="59" t="s">
        <v>70</v>
      </c>
      <c r="B84" s="297">
        <v>11.33510889658395</v>
      </c>
      <c r="C84" s="297">
        <v>13.70769474798772</v>
      </c>
      <c r="D84" s="297">
        <v>7.1878929534010796</v>
      </c>
      <c r="E84" s="297">
        <v>1.73262566975472</v>
      </c>
      <c r="F84" s="297">
        <v>2.8275521113624942</v>
      </c>
      <c r="G84" s="297">
        <v>3.8991792216329051</v>
      </c>
      <c r="H84" s="297">
        <v>2.789685956611073</v>
      </c>
      <c r="I84" s="297">
        <v>0</v>
      </c>
      <c r="J84" s="297">
        <v>0.21594838727781371</v>
      </c>
      <c r="K84" s="297">
        <v>0.14484396011987191</v>
      </c>
      <c r="L84" s="297">
        <v>0</v>
      </c>
      <c r="M84" s="297">
        <v>0</v>
      </c>
      <c r="N84" s="297">
        <v>0.42597261954825388</v>
      </c>
      <c r="O84" s="297">
        <v>0.33639598536760912</v>
      </c>
      <c r="P84" s="297">
        <v>0.33968675408292631</v>
      </c>
      <c r="Q84" s="297">
        <v>0.1107702615472677</v>
      </c>
      <c r="R84" s="297">
        <v>3.4589302422592942E-2</v>
      </c>
      <c r="S84" s="297">
        <v>5.9236716595693802E-2</v>
      </c>
      <c r="T84" s="297">
        <v>1.5839058556960529E-2</v>
      </c>
      <c r="U84" s="297">
        <v>3.0900653277060031E-2</v>
      </c>
      <c r="V84" s="297">
        <v>1.809418221248835E-2</v>
      </c>
      <c r="W84" s="297">
        <v>2.4839611982258931E-2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0.24639424774040261</v>
      </c>
      <c r="H85" s="297">
        <v>1.471885364165495</v>
      </c>
      <c r="I85" s="297">
        <v>3.3102555627546928</v>
      </c>
      <c r="J85" s="297">
        <v>0.71742096457324789</v>
      </c>
      <c r="K85" s="297">
        <v>3.0571926732982959</v>
      </c>
      <c r="L85" s="297">
        <v>0.28793660159602769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1656</v>
      </c>
    </row>
    <row r="86" spans="1:105" ht="12" customHeight="1" x14ac:dyDescent="0.25">
      <c r="A86" s="59" t="s">
        <v>162</v>
      </c>
      <c r="B86" s="297">
        <v>5.9027184229569141</v>
      </c>
      <c r="C86" s="297">
        <v>7.5049041828666816</v>
      </c>
      <c r="D86" s="297">
        <v>4.7039688498568051</v>
      </c>
      <c r="E86" s="297">
        <v>4.455731000962758</v>
      </c>
      <c r="F86" s="297">
        <v>3.489590793111788</v>
      </c>
      <c r="G86" s="297">
        <v>5.6541048940637539</v>
      </c>
      <c r="H86" s="297">
        <v>6.452625750296324</v>
      </c>
      <c r="I86" s="297">
        <v>6.5454482555165452</v>
      </c>
      <c r="J86" s="297">
        <v>4.3207808807952537</v>
      </c>
      <c r="K86" s="297">
        <v>3.0583234966160702</v>
      </c>
      <c r="L86" s="297">
        <v>2.438737022671976</v>
      </c>
      <c r="M86" s="297">
        <v>2.6519137194009801</v>
      </c>
      <c r="N86" s="297">
        <v>2.800280871937304</v>
      </c>
      <c r="O86" s="297">
        <v>2.7375715223492509</v>
      </c>
      <c r="P86" s="297">
        <v>2.895971912674062</v>
      </c>
      <c r="Q86" s="297">
        <v>1.3899184141236589</v>
      </c>
      <c r="R86" s="297">
        <v>0.96768737030442387</v>
      </c>
      <c r="S86" s="297">
        <v>0.67357485517163751</v>
      </c>
      <c r="T86" s="297">
        <v>1.050001363651369</v>
      </c>
      <c r="U86" s="297">
        <v>1.285864669532085</v>
      </c>
      <c r="V86" s="297">
        <v>0.71784013597979557</v>
      </c>
      <c r="W86" s="297">
        <v>1.019161121666438</v>
      </c>
      <c r="DA86" s="122" t="s">
        <v>1657</v>
      </c>
    </row>
    <row r="87" spans="1:105" ht="12" customHeight="1" x14ac:dyDescent="0.25">
      <c r="A87" s="59" t="s">
        <v>73</v>
      </c>
      <c r="B87" s="297">
        <v>0.66006084790404496</v>
      </c>
      <c r="C87" s="297">
        <v>0.86656259736705521</v>
      </c>
      <c r="D87" s="297">
        <v>1.7148940383568529</v>
      </c>
      <c r="E87" s="297">
        <v>2.7384091235708969</v>
      </c>
      <c r="F87" s="297">
        <v>2.1859542996672241</v>
      </c>
      <c r="G87" s="297">
        <v>2.493650687204247</v>
      </c>
      <c r="H87" s="297">
        <v>2.2107825644747741</v>
      </c>
      <c r="I87" s="297">
        <v>2.4007487092125821</v>
      </c>
      <c r="J87" s="297">
        <v>1.7187417601895449</v>
      </c>
      <c r="K87" s="297">
        <v>1.7542918899804689</v>
      </c>
      <c r="L87" s="297">
        <v>1.108392566158473</v>
      </c>
      <c r="M87" s="297">
        <v>1.5947708433865819</v>
      </c>
      <c r="N87" s="297">
        <v>1.5685074497444329</v>
      </c>
      <c r="O87" s="297">
        <v>1.622666303945119</v>
      </c>
      <c r="P87" s="297">
        <v>1.597186378930844</v>
      </c>
      <c r="Q87" s="297">
        <v>0.46459614462985782</v>
      </c>
      <c r="R87" s="297">
        <v>0.3256906248827216</v>
      </c>
      <c r="S87" s="297">
        <v>0.13009931175532649</v>
      </c>
      <c r="T87" s="297">
        <v>0.63276265568802637</v>
      </c>
      <c r="U87" s="297">
        <v>0.90763513973890242</v>
      </c>
      <c r="V87" s="297">
        <v>0.49016918133522802</v>
      </c>
      <c r="W87" s="297">
        <v>0.76119640452400483</v>
      </c>
      <c r="DA87" s="122" t="s">
        <v>1658</v>
      </c>
    </row>
    <row r="88" spans="1:105" ht="12" customHeight="1" x14ac:dyDescent="0.25">
      <c r="A88" s="60" t="s">
        <v>1532</v>
      </c>
      <c r="B88" s="264">
        <v>0.98922022825207645</v>
      </c>
      <c r="C88" s="264">
        <v>1.1893981110098979</v>
      </c>
      <c r="D88" s="264">
        <v>1.5065592777894661</v>
      </c>
      <c r="E88" s="264">
        <v>1.4489948164647</v>
      </c>
      <c r="F88" s="264">
        <v>1.1164258776432481</v>
      </c>
      <c r="G88" s="264">
        <v>1.448097102112496</v>
      </c>
      <c r="H88" s="264">
        <v>1.871489498842122</v>
      </c>
      <c r="I88" s="264">
        <v>1.8947636361679661</v>
      </c>
      <c r="J88" s="264">
        <v>1.3688529247154519</v>
      </c>
      <c r="K88" s="264">
        <v>1.1215102947179989</v>
      </c>
      <c r="L88" s="264">
        <v>1.0073119696075981</v>
      </c>
      <c r="M88" s="264">
        <v>1.0477617878782171</v>
      </c>
      <c r="N88" s="264">
        <v>1.1899659370014011</v>
      </c>
      <c r="O88" s="264">
        <v>1.393929282039849</v>
      </c>
      <c r="P88" s="264">
        <v>1.4297472014720629</v>
      </c>
      <c r="Q88" s="264">
        <v>0.73756883596123779</v>
      </c>
      <c r="R88" s="264">
        <v>0.49151888414221862</v>
      </c>
      <c r="S88" s="264">
        <v>0.36979749414235269</v>
      </c>
      <c r="T88" s="264">
        <v>0.64290337821064747</v>
      </c>
      <c r="U88" s="264">
        <v>0.75651108909710962</v>
      </c>
      <c r="V88" s="264">
        <v>0.46089076155393371</v>
      </c>
      <c r="W88" s="264">
        <v>0.66697563517343539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2.4463930569225116</v>
      </c>
      <c r="C89" s="263">
        <f t="shared" si="3"/>
        <v>2.9944909672560018</v>
      </c>
      <c r="D89" s="263">
        <f t="shared" si="3"/>
        <v>3.0308615763900253</v>
      </c>
      <c r="E89" s="263">
        <f t="shared" si="3"/>
        <v>2.8907664578882359</v>
      </c>
      <c r="F89" s="263">
        <f t="shared" si="3"/>
        <v>2.431377062950022</v>
      </c>
      <c r="G89" s="263">
        <f t="shared" si="3"/>
        <v>3.260049061040653</v>
      </c>
      <c r="H89" s="263">
        <f t="shared" si="3"/>
        <v>4.2234127032241489</v>
      </c>
      <c r="I89" s="263">
        <f t="shared" si="3"/>
        <v>4.1848285311130713</v>
      </c>
      <c r="J89" s="263">
        <f t="shared" si="3"/>
        <v>2.8002090459780971</v>
      </c>
      <c r="K89" s="263">
        <f t="shared" si="3"/>
        <v>2.3963352861265284</v>
      </c>
      <c r="L89" s="263">
        <f t="shared" si="3"/>
        <v>1.95103403295301</v>
      </c>
      <c r="M89" s="263">
        <f t="shared" si="3"/>
        <v>2.1593395017060857</v>
      </c>
      <c r="N89" s="263">
        <f t="shared" si="3"/>
        <v>2.517411590366462</v>
      </c>
      <c r="O89" s="263">
        <f t="shared" si="3"/>
        <v>2.9058369317787509</v>
      </c>
      <c r="P89" s="263">
        <f t="shared" si="3"/>
        <v>2.7963619113881233</v>
      </c>
      <c r="Q89" s="263">
        <f t="shared" si="3"/>
        <v>1.2841221403442387</v>
      </c>
      <c r="R89" s="263">
        <f t="shared" si="3"/>
        <v>0.8118117175296069</v>
      </c>
      <c r="S89" s="263">
        <f t="shared" si="3"/>
        <v>0.59355378601206343</v>
      </c>
      <c r="T89" s="263">
        <f t="shared" si="3"/>
        <v>1.0453023150811567</v>
      </c>
      <c r="U89" s="263">
        <f t="shared" si="3"/>
        <v>1.3299752633261841</v>
      </c>
      <c r="V89" s="263">
        <f t="shared" si="3"/>
        <v>0.74647313564940732</v>
      </c>
      <c r="W89" s="263">
        <f t="shared" si="3"/>
        <v>1.1233205362115486</v>
      </c>
      <c r="DA89" s="70"/>
    </row>
    <row r="90" spans="1:105" ht="12" customHeight="1" x14ac:dyDescent="0.25">
      <c r="A90" s="60" t="s">
        <v>1535</v>
      </c>
      <c r="B90" s="264">
        <v>1.5215760830794489</v>
      </c>
      <c r="C90" s="264">
        <v>1.8825287061703659</v>
      </c>
      <c r="D90" s="264">
        <v>1.622386949195685</v>
      </c>
      <c r="E90" s="264">
        <v>1.5361085536063901</v>
      </c>
      <c r="F90" s="264">
        <v>1.387636172707116</v>
      </c>
      <c r="G90" s="264">
        <v>1.906230425353272</v>
      </c>
      <c r="H90" s="264">
        <v>2.4737666633766962</v>
      </c>
      <c r="I90" s="264">
        <v>2.4134236183313988</v>
      </c>
      <c r="J90" s="264">
        <v>1.5204753897947361</v>
      </c>
      <c r="K90" s="264">
        <v>1.3478410001497561</v>
      </c>
      <c r="L90" s="264">
        <v>1.0093031818820939</v>
      </c>
      <c r="M90" s="264">
        <v>1.179792320704639</v>
      </c>
      <c r="N90" s="264">
        <v>1.404918471641512</v>
      </c>
      <c r="O90" s="264">
        <v>1.602659516325794</v>
      </c>
      <c r="P90" s="264">
        <v>1.459698504734616</v>
      </c>
      <c r="Q90" s="264">
        <v>0.59457277672083042</v>
      </c>
      <c r="R90" s="264">
        <v>0.3522932058405277</v>
      </c>
      <c r="S90" s="264">
        <v>0.24783198443530691</v>
      </c>
      <c r="T90" s="264">
        <v>0.44425520774406058</v>
      </c>
      <c r="U90" s="264">
        <v>0.62271688332546238</v>
      </c>
      <c r="V90" s="264">
        <v>0.31558870041531772</v>
      </c>
      <c r="W90" s="264">
        <v>0.49976839793989952</v>
      </c>
      <c r="DA90" s="72" t="s">
        <v>1660</v>
      </c>
    </row>
    <row r="91" spans="1:105" ht="12" customHeight="1" x14ac:dyDescent="0.25">
      <c r="A91" s="59" t="s">
        <v>30</v>
      </c>
      <c r="B91" s="232">
        <v>4.8911259408101801E-2</v>
      </c>
      <c r="C91" s="232">
        <v>6.5373917340791135E-2</v>
      </c>
      <c r="D91" s="232">
        <v>0.54958987202171061</v>
      </c>
      <c r="E91" s="232">
        <v>0.92447319186826937</v>
      </c>
      <c r="F91" s="232">
        <v>0.77251381032541189</v>
      </c>
      <c r="G91" s="232">
        <v>0.96063966782284926</v>
      </c>
      <c r="H91" s="232">
        <v>1.5530405347407501</v>
      </c>
      <c r="I91" s="232">
        <v>1.679902320147272</v>
      </c>
      <c r="J91" s="232">
        <v>1.0433686981719921</v>
      </c>
      <c r="K91" s="232">
        <v>0.92296284803256212</v>
      </c>
      <c r="L91" s="232">
        <v>0.75313811347495718</v>
      </c>
      <c r="M91" s="232">
        <v>0.91499867097522314</v>
      </c>
      <c r="N91" s="232">
        <v>1.0832570744016481</v>
      </c>
      <c r="O91" s="232">
        <v>1.296050229778241</v>
      </c>
      <c r="P91" s="232">
        <v>1.1357971343998079</v>
      </c>
      <c r="Q91" s="232">
        <v>0.44650510998874521</v>
      </c>
      <c r="R91" s="232">
        <v>0.25584866428342118</v>
      </c>
      <c r="S91" s="232">
        <v>0.17780509931730831</v>
      </c>
      <c r="T91" s="232">
        <v>0.32962331477526108</v>
      </c>
      <c r="U91" s="232">
        <v>0.48123556069779638</v>
      </c>
      <c r="V91" s="232">
        <v>0.2351471531917407</v>
      </c>
      <c r="W91" s="232">
        <v>0.38335002599175733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2.7620599255594972E-4</v>
      </c>
      <c r="T92" s="297">
        <v>4.5303990673843268E-4</v>
      </c>
      <c r="U92" s="297">
        <v>1.179767817874648E-3</v>
      </c>
      <c r="V92" s="297">
        <v>3.4783884618005539E-4</v>
      </c>
      <c r="W92" s="297">
        <v>9.5349478573113905E-4</v>
      </c>
      <c r="DA92" s="122" t="s">
        <v>1662</v>
      </c>
    </row>
    <row r="93" spans="1:105" ht="12" customHeight="1" x14ac:dyDescent="0.25">
      <c r="A93" s="59" t="s">
        <v>160</v>
      </c>
      <c r="B93" s="297">
        <v>1.1792737426413539E-2</v>
      </c>
      <c r="C93" s="297">
        <v>1.4441534371964861E-2</v>
      </c>
      <c r="D93" s="297">
        <v>1.363796526962573E-2</v>
      </c>
      <c r="E93" s="297">
        <v>1.359897140301518E-2</v>
      </c>
      <c r="F93" s="297">
        <v>2.266802247874072E-2</v>
      </c>
      <c r="G93" s="297">
        <v>5.3570484129913297E-2</v>
      </c>
      <c r="H93" s="297">
        <v>4.4033906376035707E-2</v>
      </c>
      <c r="I93" s="297">
        <v>4.6209886151549778E-2</v>
      </c>
      <c r="J93" s="297">
        <v>3.298723398333215E-2</v>
      </c>
      <c r="K93" s="297">
        <v>5.2365769847974607E-2</v>
      </c>
      <c r="L93" s="297">
        <v>2.0708197642686652E-2</v>
      </c>
      <c r="M93" s="297">
        <v>1.008657702917414E-2</v>
      </c>
      <c r="N93" s="297">
        <v>2.0858590006353601E-2</v>
      </c>
      <c r="O93" s="297">
        <v>2.172448356708126E-2</v>
      </c>
      <c r="P93" s="297">
        <v>2.2312120315495201E-2</v>
      </c>
      <c r="Q93" s="297">
        <v>1.0733032014500101E-2</v>
      </c>
      <c r="R93" s="297">
        <v>3.3817115740423019E-3</v>
      </c>
      <c r="S93" s="297">
        <v>3.9122993222986714E-3</v>
      </c>
      <c r="T93" s="297">
        <v>1.1234754954691079E-2</v>
      </c>
      <c r="U93" s="297">
        <v>1.3016518106662539E-2</v>
      </c>
      <c r="V93" s="297">
        <v>8.3234292630836194E-3</v>
      </c>
      <c r="W93" s="297">
        <v>1.3929716465095381E-2</v>
      </c>
      <c r="DA93" s="122" t="s">
        <v>1663</v>
      </c>
    </row>
    <row r="94" spans="1:105" ht="12" customHeight="1" x14ac:dyDescent="0.25">
      <c r="A94" s="59" t="s">
        <v>70</v>
      </c>
      <c r="B94" s="297">
        <v>0.93081209900086836</v>
      </c>
      <c r="C94" s="297">
        <v>1.1276040916317149</v>
      </c>
      <c r="D94" s="297">
        <v>0.6173522220551364</v>
      </c>
      <c r="E94" s="297">
        <v>0.15687310975580859</v>
      </c>
      <c r="F94" s="297">
        <v>0.25215266736955538</v>
      </c>
      <c r="G94" s="297">
        <v>0.34497906800353467</v>
      </c>
      <c r="H94" s="297">
        <v>0.24839684338208151</v>
      </c>
      <c r="I94" s="297">
        <v>0</v>
      </c>
      <c r="J94" s="297">
        <v>1.9410747410204338E-2</v>
      </c>
      <c r="K94" s="297">
        <v>1.546350736541891E-2</v>
      </c>
      <c r="L94" s="297">
        <v>0</v>
      </c>
      <c r="M94" s="297">
        <v>0</v>
      </c>
      <c r="N94" s="297">
        <v>3.6733431273831267E-2</v>
      </c>
      <c r="O94" s="297">
        <v>2.8778548292482151E-2</v>
      </c>
      <c r="P94" s="297">
        <v>2.9215473350363241E-2</v>
      </c>
      <c r="Q94" s="297">
        <v>9.3288245047066787E-3</v>
      </c>
      <c r="R94" s="297">
        <v>2.945627329877562E-3</v>
      </c>
      <c r="S94" s="297">
        <v>4.9006611099106602E-3</v>
      </c>
      <c r="T94" s="297">
        <v>1.400730010767691E-3</v>
      </c>
      <c r="U94" s="297">
        <v>2.736986764018031E-3</v>
      </c>
      <c r="V94" s="297">
        <v>1.6170456605632639E-3</v>
      </c>
      <c r="W94" s="297">
        <v>2.2136484448298912E-3</v>
      </c>
      <c r="DA94" s="122" t="s">
        <v>1664</v>
      </c>
    </row>
    <row r="95" spans="1:105" ht="12" customHeight="1" x14ac:dyDescent="0.25">
      <c r="A95" s="59" t="s">
        <v>162</v>
      </c>
      <c r="B95" s="297">
        <v>0.53005998724406522</v>
      </c>
      <c r="C95" s="297">
        <v>0.67510916282589495</v>
      </c>
      <c r="D95" s="297">
        <v>0.4418068898492129</v>
      </c>
      <c r="E95" s="297">
        <v>0.44116328057929721</v>
      </c>
      <c r="F95" s="297">
        <v>0.34030167253340832</v>
      </c>
      <c r="G95" s="297">
        <v>0.54704120539697521</v>
      </c>
      <c r="H95" s="297">
        <v>0.62829537887782805</v>
      </c>
      <c r="I95" s="297">
        <v>0.68731141203257662</v>
      </c>
      <c r="J95" s="297">
        <v>0.42470871022920742</v>
      </c>
      <c r="K95" s="297">
        <v>0.35704887490380011</v>
      </c>
      <c r="L95" s="297">
        <v>0.23545687076444999</v>
      </c>
      <c r="M95" s="297">
        <v>0.25470707270024118</v>
      </c>
      <c r="N95" s="297">
        <v>0.26406937595968</v>
      </c>
      <c r="O95" s="297">
        <v>0.25610625468798981</v>
      </c>
      <c r="P95" s="297">
        <v>0.27237377666894907</v>
      </c>
      <c r="Q95" s="297">
        <v>0.12800581021287841</v>
      </c>
      <c r="R95" s="297">
        <v>9.0117202653186637E-2</v>
      </c>
      <c r="S95" s="297">
        <v>6.0937718693233327E-2</v>
      </c>
      <c r="T95" s="297">
        <v>0.1015433680966023</v>
      </c>
      <c r="U95" s="297">
        <v>0.1245480499391107</v>
      </c>
      <c r="V95" s="297">
        <v>7.0153233453750075E-2</v>
      </c>
      <c r="W95" s="297">
        <v>9.9321512252485714E-2</v>
      </c>
      <c r="DA95" s="122" t="s">
        <v>1665</v>
      </c>
    </row>
    <row r="96" spans="1:105" ht="12" customHeight="1" x14ac:dyDescent="0.25">
      <c r="A96" s="61" t="s">
        <v>1542</v>
      </c>
      <c r="B96" s="265">
        <v>0.9248169738430625</v>
      </c>
      <c r="C96" s="265">
        <v>1.1119622610856359</v>
      </c>
      <c r="D96" s="265">
        <v>1.40847462719434</v>
      </c>
      <c r="E96" s="265">
        <v>1.3546579042818461</v>
      </c>
      <c r="F96" s="265">
        <v>1.0437408902429059</v>
      </c>
      <c r="G96" s="265">
        <v>1.3538186356873809</v>
      </c>
      <c r="H96" s="265">
        <v>1.7496460398474529</v>
      </c>
      <c r="I96" s="265">
        <v>1.771404912781672</v>
      </c>
      <c r="J96" s="265">
        <v>1.279733656183361</v>
      </c>
      <c r="K96" s="265">
        <v>1.0484942859767721</v>
      </c>
      <c r="L96" s="265">
        <v>0.94173085107091625</v>
      </c>
      <c r="M96" s="265">
        <v>0.97954718100144689</v>
      </c>
      <c r="N96" s="265">
        <v>1.11249311872495</v>
      </c>
      <c r="O96" s="265">
        <v>1.303177415452957</v>
      </c>
      <c r="P96" s="265">
        <v>1.336663406653507</v>
      </c>
      <c r="Q96" s="265">
        <v>0.68954936362340824</v>
      </c>
      <c r="R96" s="265">
        <v>0.4595185116890792</v>
      </c>
      <c r="S96" s="265">
        <v>0.34572180157675653</v>
      </c>
      <c r="T96" s="265">
        <v>0.6010471073370961</v>
      </c>
      <c r="U96" s="265">
        <v>0.70725838000072161</v>
      </c>
      <c r="V96" s="265">
        <v>0.43088443523408959</v>
      </c>
      <c r="W96" s="265">
        <v>0.62355213827164901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8.5367390790558044</v>
      </c>
      <c r="C99" s="225">
        <v>8.0682583546732154</v>
      </c>
      <c r="D99" s="225">
        <v>5.7890865536816616</v>
      </c>
      <c r="E99" s="225">
        <v>6.572007194366619</v>
      </c>
      <c r="F99" s="225">
        <v>6.7737362622408037</v>
      </c>
      <c r="G99" s="225">
        <v>6.0166274184775794</v>
      </c>
      <c r="H99" s="225">
        <v>6.1755780132910223</v>
      </c>
      <c r="I99" s="225">
        <v>5.5170714603062931</v>
      </c>
      <c r="J99" s="225">
        <v>5.8072229892999339</v>
      </c>
      <c r="K99" s="225">
        <v>3.356930218298563</v>
      </c>
      <c r="L99" s="225">
        <v>3.3305513824649671</v>
      </c>
      <c r="M99" s="225">
        <v>4.2922735865137671</v>
      </c>
      <c r="N99" s="225">
        <v>5.5579110851292981</v>
      </c>
      <c r="O99" s="225">
        <v>5.8134164653565499</v>
      </c>
      <c r="P99" s="225">
        <v>7.3292632189697304</v>
      </c>
      <c r="Q99" s="225">
        <v>6.8429923565056168</v>
      </c>
      <c r="R99" s="225">
        <v>7.4191282417706974</v>
      </c>
      <c r="S99" s="225">
        <v>6.4633524237167501</v>
      </c>
      <c r="T99" s="225">
        <v>7.6518604057385788</v>
      </c>
      <c r="U99" s="225">
        <v>7.7652924527684473</v>
      </c>
      <c r="V99" s="225">
        <v>7.0954613663040513</v>
      </c>
      <c r="W99" s="225">
        <v>7.3163869255283984</v>
      </c>
      <c r="DA99" s="89" t="s">
        <v>1667</v>
      </c>
    </row>
    <row r="100" spans="1:105" ht="12" customHeight="1" x14ac:dyDescent="0.25">
      <c r="A100" s="55" t="s">
        <v>92</v>
      </c>
      <c r="B100" s="261">
        <v>7.5104798705109721E-2</v>
      </c>
      <c r="C100" s="261">
        <v>7.1012261772246274E-2</v>
      </c>
      <c r="D100" s="261">
        <v>5.0658262947356113E-2</v>
      </c>
      <c r="E100" s="261">
        <v>5.7743333627256657E-2</v>
      </c>
      <c r="F100" s="261">
        <v>6.0344391973196521E-2</v>
      </c>
      <c r="G100" s="261">
        <v>5.3453026332709333E-2</v>
      </c>
      <c r="H100" s="261">
        <v>5.5286405626890779E-2</v>
      </c>
      <c r="I100" s="261">
        <v>4.9195649657791177E-2</v>
      </c>
      <c r="J100" s="261">
        <v>5.131717988769767E-2</v>
      </c>
      <c r="K100" s="261">
        <v>2.9842732949130889E-2</v>
      </c>
      <c r="L100" s="261">
        <v>2.9394346159563951E-2</v>
      </c>
      <c r="M100" s="261">
        <v>3.832545927225494E-2</v>
      </c>
      <c r="N100" s="261">
        <v>4.9833786903196078E-2</v>
      </c>
      <c r="O100" s="261">
        <v>5.2315496139178033E-2</v>
      </c>
      <c r="P100" s="261">
        <v>6.496138695857033E-2</v>
      </c>
      <c r="Q100" s="261">
        <v>5.9476900158909177E-2</v>
      </c>
      <c r="R100" s="261">
        <v>6.36054132378535E-2</v>
      </c>
      <c r="S100" s="261">
        <v>5.5117025666942612E-2</v>
      </c>
      <c r="T100" s="261">
        <v>6.5476637265575413E-2</v>
      </c>
      <c r="U100" s="261">
        <v>6.7657536366683008E-2</v>
      </c>
      <c r="V100" s="261">
        <v>6.069010472066827E-2</v>
      </c>
      <c r="W100" s="261">
        <v>6.3157251241754656E-2</v>
      </c>
      <c r="DA100" s="67" t="s">
        <v>1668</v>
      </c>
    </row>
    <row r="101" spans="1:105" ht="12" customHeight="1" x14ac:dyDescent="0.25">
      <c r="A101" s="202" t="s">
        <v>93</v>
      </c>
      <c r="B101" s="226">
        <v>2.1856823290747261E-2</v>
      </c>
      <c r="C101" s="226">
        <v>2.0665822740919979E-2</v>
      </c>
      <c r="D101" s="226">
        <v>1.4742449491196659E-2</v>
      </c>
      <c r="E101" s="226">
        <v>1.68043302301501E-2</v>
      </c>
      <c r="F101" s="226">
        <v>1.756128416140753E-2</v>
      </c>
      <c r="G101" s="226">
        <v>1.5555775011087311E-2</v>
      </c>
      <c r="H101" s="226">
        <v>1.60893207757884E-2</v>
      </c>
      <c r="I101" s="226">
        <v>1.431680318411796E-2</v>
      </c>
      <c r="J101" s="226">
        <v>1.493420596184339E-2</v>
      </c>
      <c r="K101" s="226">
        <v>8.6847625162163964E-3</v>
      </c>
      <c r="L101" s="226">
        <v>8.5542740388562504E-3</v>
      </c>
      <c r="M101" s="226">
        <v>1.115338573956416E-2</v>
      </c>
      <c r="N101" s="226">
        <v>1.4528408712271439E-2</v>
      </c>
      <c r="O101" s="226">
        <v>1.522473362815884E-2</v>
      </c>
      <c r="P101" s="226">
        <v>1.8959773387064321E-2</v>
      </c>
      <c r="Q101" s="226">
        <v>1.7308828717575029E-2</v>
      </c>
      <c r="R101" s="226">
        <v>1.851029896149816E-2</v>
      </c>
      <c r="S101" s="226">
        <v>1.604002821502783E-2</v>
      </c>
      <c r="T101" s="226">
        <v>1.9054858212257931E-2</v>
      </c>
      <c r="U101" s="226">
        <v>1.968953838036569E-2</v>
      </c>
      <c r="V101" s="226">
        <v>1.7661892678587868E-2</v>
      </c>
      <c r="W101" s="226">
        <v>1.837987590300863E-2</v>
      </c>
      <c r="DA101" s="174" t="s">
        <v>1669</v>
      </c>
    </row>
    <row r="102" spans="1:105" ht="12" customHeight="1" x14ac:dyDescent="0.25">
      <c r="A102" s="202" t="s">
        <v>94</v>
      </c>
      <c r="B102" s="226">
        <v>0.15347909954226591</v>
      </c>
      <c r="C102" s="226">
        <v>0.1419449252838571</v>
      </c>
      <c r="D102" s="226">
        <v>0.13452204479974669</v>
      </c>
      <c r="E102" s="226">
        <v>0.1543315727485117</v>
      </c>
      <c r="F102" s="226">
        <v>0.14237008002693069</v>
      </c>
      <c r="G102" s="226">
        <v>0.12135996371358471</v>
      </c>
      <c r="H102" s="226">
        <v>0.1241655844360178</v>
      </c>
      <c r="I102" s="226">
        <v>0.11394224370084791</v>
      </c>
      <c r="J102" s="226">
        <v>0.13208621545273391</v>
      </c>
      <c r="K102" s="226">
        <v>7.2265960093489748E-2</v>
      </c>
      <c r="L102" s="226">
        <v>8.122053320631431E-2</v>
      </c>
      <c r="M102" s="226">
        <v>9.6676555883806886E-2</v>
      </c>
      <c r="N102" s="226">
        <v>0.1206128027677537</v>
      </c>
      <c r="O102" s="226">
        <v>0.12902890906587419</v>
      </c>
      <c r="P102" s="226">
        <v>0.17555783404361719</v>
      </c>
      <c r="Q102" s="226">
        <v>0.19179948675737241</v>
      </c>
      <c r="R102" s="226">
        <v>0.22320027782277671</v>
      </c>
      <c r="S102" s="226">
        <v>0.20215044063490051</v>
      </c>
      <c r="T102" s="226">
        <v>0.2347831122159168</v>
      </c>
      <c r="U102" s="226">
        <v>0.21449206599240331</v>
      </c>
      <c r="V102" s="226">
        <v>0.21876987305263221</v>
      </c>
      <c r="W102" s="226">
        <v>0.2135745423629207</v>
      </c>
      <c r="DA102" s="174" t="s">
        <v>1670</v>
      </c>
    </row>
    <row r="103" spans="1:105" ht="12" customHeight="1" x14ac:dyDescent="0.25">
      <c r="A103" s="202" t="s">
        <v>95</v>
      </c>
      <c r="B103" s="226">
        <v>6.6785168337765141E-2</v>
      </c>
      <c r="C103" s="226">
        <v>6.3145976532419004E-2</v>
      </c>
      <c r="D103" s="226">
        <v>4.5046663821332801E-2</v>
      </c>
      <c r="E103" s="226">
        <v>5.1346895580158237E-2</v>
      </c>
      <c r="F103" s="226">
        <v>5.3659825279524093E-2</v>
      </c>
      <c r="G103" s="226">
        <v>4.7531841151850551E-2</v>
      </c>
      <c r="H103" s="226">
        <v>4.9162130386359262E-2</v>
      </c>
      <c r="I103" s="226">
        <v>4.3746069499255233E-2</v>
      </c>
      <c r="J103" s="226">
        <v>4.5632590147480112E-2</v>
      </c>
      <c r="K103" s="226">
        <v>2.6536945415327789E-2</v>
      </c>
      <c r="L103" s="226">
        <v>2.613822805321574E-2</v>
      </c>
      <c r="M103" s="226">
        <v>3.4080009443465432E-2</v>
      </c>
      <c r="N103" s="226">
        <v>4.4392646114298578E-2</v>
      </c>
      <c r="O103" s="226">
        <v>4.6520319294737718E-2</v>
      </c>
      <c r="P103" s="226">
        <v>5.7933014347835703E-2</v>
      </c>
      <c r="Q103" s="226">
        <v>5.2888428673079663E-2</v>
      </c>
      <c r="R103" s="226">
        <v>5.6559611416602588E-2</v>
      </c>
      <c r="S103" s="226">
        <v>4.9011513257584322E-2</v>
      </c>
      <c r="T103" s="226">
        <v>5.822355318655207E-2</v>
      </c>
      <c r="U103" s="226">
        <v>6.0162866201250838E-2</v>
      </c>
      <c r="V103" s="226">
        <v>5.3967242174775568E-2</v>
      </c>
      <c r="W103" s="226">
        <v>5.6161093946772593E-2</v>
      </c>
      <c r="DA103" s="174" t="s">
        <v>1671</v>
      </c>
    </row>
    <row r="104" spans="1:105" ht="12" customHeight="1" x14ac:dyDescent="0.25">
      <c r="A104" s="56" t="s">
        <v>96</v>
      </c>
      <c r="B104" s="262">
        <v>0.1039395008635168</v>
      </c>
      <c r="C104" s="262">
        <v>9.8332187170295876E-2</v>
      </c>
      <c r="D104" s="262">
        <v>7.2511634401153033E-2</v>
      </c>
      <c r="E104" s="262">
        <v>8.2871449587684401E-2</v>
      </c>
      <c r="F104" s="262">
        <v>8.3591645265225473E-2</v>
      </c>
      <c r="G104" s="262">
        <v>7.3593157623492181E-2</v>
      </c>
      <c r="H104" s="262">
        <v>7.5953742364654714E-2</v>
      </c>
      <c r="I104" s="262">
        <v>6.7962663254949499E-2</v>
      </c>
      <c r="J104" s="262">
        <v>7.2322133129487751E-2</v>
      </c>
      <c r="K104" s="262">
        <v>4.1391035258212423E-2</v>
      </c>
      <c r="L104" s="262">
        <v>4.2594233800871378E-2</v>
      </c>
      <c r="M104" s="262">
        <v>5.4123246766729999E-2</v>
      </c>
      <c r="N104" s="262">
        <v>6.9602015186461946E-2</v>
      </c>
      <c r="O104" s="262">
        <v>7.344770429338135E-2</v>
      </c>
      <c r="P104" s="262">
        <v>9.4957613217214631E-2</v>
      </c>
      <c r="Q104" s="262">
        <v>9.40173452443194E-2</v>
      </c>
      <c r="R104" s="262">
        <v>0.1052337431250224</v>
      </c>
      <c r="S104" s="262">
        <v>9.3655871051602016E-2</v>
      </c>
      <c r="T104" s="262">
        <v>0.1213461543479127</v>
      </c>
      <c r="U104" s="262">
        <v>0.1187590749529996</v>
      </c>
      <c r="V104" s="262">
        <v>0.1155918576978331</v>
      </c>
      <c r="W104" s="262">
        <v>0.12893354993988279</v>
      </c>
      <c r="DA104" s="68" t="s">
        <v>1672</v>
      </c>
    </row>
    <row r="105" spans="1:105" ht="12" customHeight="1" x14ac:dyDescent="0.25">
      <c r="A105" s="37" t="s">
        <v>160</v>
      </c>
      <c r="B105" s="228">
        <v>1.827789494388611E-3</v>
      </c>
      <c r="C105" s="228">
        <v>1.685444478336453E-3</v>
      </c>
      <c r="D105" s="228">
        <v>1.247066021654314E-3</v>
      </c>
      <c r="E105" s="228">
        <v>1.404158187901326E-3</v>
      </c>
      <c r="F105" s="228">
        <v>3.425888183067495E-3</v>
      </c>
      <c r="G105" s="228">
        <v>4.7735867119103889E-3</v>
      </c>
      <c r="H105" s="228">
        <v>3.4999626635882821E-3</v>
      </c>
      <c r="I105" s="228">
        <v>2.9764389128988768E-3</v>
      </c>
      <c r="J105" s="228">
        <v>3.2746804414871618E-3</v>
      </c>
      <c r="K105" s="228">
        <v>3.3756149439418169E-3</v>
      </c>
      <c r="L105" s="228">
        <v>1.8356898017568321E-3</v>
      </c>
      <c r="M105" s="228">
        <v>1.206960069461579E-3</v>
      </c>
      <c r="N105" s="228">
        <v>3.0258251908806639E-3</v>
      </c>
      <c r="O105" s="228">
        <v>3.1082367843662841E-3</v>
      </c>
      <c r="P105" s="228">
        <v>3.45204185810198E-3</v>
      </c>
      <c r="Q105" s="228">
        <v>2.7202106100230159E-3</v>
      </c>
      <c r="R105" s="228">
        <v>1.2406526432414021E-3</v>
      </c>
      <c r="S105" s="228">
        <v>1.672222482102119E-3</v>
      </c>
      <c r="T105" s="228">
        <v>3.0087339720114661E-3</v>
      </c>
      <c r="U105" s="228">
        <v>3.4591977656110002E-3</v>
      </c>
      <c r="V105" s="228">
        <v>2.8744581541002962E-3</v>
      </c>
      <c r="W105" s="228">
        <v>3.4747335724550931E-3</v>
      </c>
      <c r="DA105" s="69" t="s">
        <v>1673</v>
      </c>
    </row>
    <row r="106" spans="1:105" ht="12" customHeight="1" x14ac:dyDescent="0.25">
      <c r="A106" s="37" t="s">
        <v>162</v>
      </c>
      <c r="B106" s="228">
        <v>8.4170968987405365E-2</v>
      </c>
      <c r="C106" s="228">
        <v>8.0723665083523743E-2</v>
      </c>
      <c r="D106" s="228">
        <v>4.1390255523229877E-2</v>
      </c>
      <c r="E106" s="228">
        <v>4.6669708777979747E-2</v>
      </c>
      <c r="F106" s="228">
        <v>5.2692571077117362E-2</v>
      </c>
      <c r="G106" s="228">
        <v>4.9941897865841418E-2</v>
      </c>
      <c r="H106" s="228">
        <v>5.1164156575283608E-2</v>
      </c>
      <c r="I106" s="228">
        <v>4.5356693518322028E-2</v>
      </c>
      <c r="J106" s="228">
        <v>4.3195643666691347E-2</v>
      </c>
      <c r="K106" s="228">
        <v>2.3580816253191628E-2</v>
      </c>
      <c r="L106" s="228">
        <v>2.1384254717274731E-2</v>
      </c>
      <c r="M106" s="228">
        <v>3.122596398721722E-2</v>
      </c>
      <c r="N106" s="228">
        <v>3.9246658160271099E-2</v>
      </c>
      <c r="O106" s="228">
        <v>3.7541409707021578E-2</v>
      </c>
      <c r="P106" s="228">
        <v>4.3174394921681541E-2</v>
      </c>
      <c r="Q106" s="228">
        <v>3.3238050652416577E-2</v>
      </c>
      <c r="R106" s="228">
        <v>3.3872488231618578E-2</v>
      </c>
      <c r="S106" s="228">
        <v>2.668541322622664E-2</v>
      </c>
      <c r="T106" s="228">
        <v>2.7861051749408259E-2</v>
      </c>
      <c r="U106" s="228">
        <v>3.3911207486643127E-2</v>
      </c>
      <c r="V106" s="228">
        <v>2.4821449972681171E-2</v>
      </c>
      <c r="W106" s="228">
        <v>2.5383313538658261E-2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1.7388810091008421E-2</v>
      </c>
      <c r="U108" s="228">
        <v>2.012559766695713E-2</v>
      </c>
      <c r="V108" s="228">
        <v>2.0417907485560612E-2</v>
      </c>
      <c r="W108" s="228">
        <v>4.1168201688512387E-2</v>
      </c>
      <c r="DA108" s="69" t="s">
        <v>1676</v>
      </c>
    </row>
    <row r="109" spans="1:105" ht="12" customHeight="1" x14ac:dyDescent="0.25">
      <c r="A109" s="37" t="s">
        <v>38</v>
      </c>
      <c r="B109" s="228">
        <v>1.794074238172284E-2</v>
      </c>
      <c r="C109" s="228">
        <v>1.5923077608435681E-2</v>
      </c>
      <c r="D109" s="228">
        <v>2.987431285626883E-2</v>
      </c>
      <c r="E109" s="228">
        <v>3.4797582621803318E-2</v>
      </c>
      <c r="F109" s="228">
        <v>2.7473186005040621E-2</v>
      </c>
      <c r="G109" s="228">
        <v>1.8877673045740371E-2</v>
      </c>
      <c r="H109" s="228">
        <v>2.1289623125782819E-2</v>
      </c>
      <c r="I109" s="228">
        <v>1.9629530823728581E-2</v>
      </c>
      <c r="J109" s="228">
        <v>2.5851809021309229E-2</v>
      </c>
      <c r="K109" s="228">
        <v>1.4434604061078981E-2</v>
      </c>
      <c r="L109" s="228">
        <v>1.9374289281839811E-2</v>
      </c>
      <c r="M109" s="228">
        <v>2.16903227100512E-2</v>
      </c>
      <c r="N109" s="228">
        <v>2.7329531835310179E-2</v>
      </c>
      <c r="O109" s="228">
        <v>3.2798057801993477E-2</v>
      </c>
      <c r="P109" s="228">
        <v>4.8331176437431123E-2</v>
      </c>
      <c r="Q109" s="228">
        <v>5.8059083981879797E-2</v>
      </c>
      <c r="R109" s="228">
        <v>7.0120602250162395E-2</v>
      </c>
      <c r="S109" s="228">
        <v>6.5298235343273253E-2</v>
      </c>
      <c r="T109" s="228">
        <v>7.3087558535484598E-2</v>
      </c>
      <c r="U109" s="228">
        <v>6.1263072033788363E-2</v>
      </c>
      <c r="V109" s="228">
        <v>6.7478042085491047E-2</v>
      </c>
      <c r="W109" s="228">
        <v>5.8907301140257037E-2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6.4232313833653469</v>
      </c>
      <c r="C110" s="263">
        <f t="shared" si="4"/>
        <v>6.094741428256695</v>
      </c>
      <c r="D110" s="263">
        <f t="shared" si="4"/>
        <v>4.118217241583034</v>
      </c>
      <c r="E110" s="263">
        <f t="shared" si="4"/>
        <v>4.6616397938936673</v>
      </c>
      <c r="F110" s="263">
        <f t="shared" si="4"/>
        <v>4.934366903790413</v>
      </c>
      <c r="G110" s="263">
        <f t="shared" si="4"/>
        <v>4.4233110168293281</v>
      </c>
      <c r="H110" s="263">
        <f t="shared" si="4"/>
        <v>4.5420484848059797</v>
      </c>
      <c r="I110" s="263">
        <f t="shared" si="4"/>
        <v>4.0346042099241508</v>
      </c>
      <c r="J110" s="263">
        <f t="shared" si="4"/>
        <v>4.1526776342502165</v>
      </c>
      <c r="K110" s="263">
        <f t="shared" si="4"/>
        <v>2.4322587235466226</v>
      </c>
      <c r="L110" s="263">
        <f t="shared" si="4"/>
        <v>2.3382513190733363</v>
      </c>
      <c r="M110" s="263">
        <f t="shared" si="4"/>
        <v>3.0753345484108978</v>
      </c>
      <c r="N110" s="263">
        <f t="shared" si="4"/>
        <v>4.0140744924177794</v>
      </c>
      <c r="O110" s="263">
        <f t="shared" si="4"/>
        <v>4.1790720334399563</v>
      </c>
      <c r="P110" s="263">
        <f t="shared" si="4"/>
        <v>5.1620938108290115</v>
      </c>
      <c r="Q110" s="263">
        <f t="shared" si="4"/>
        <v>4.6065940489728359</v>
      </c>
      <c r="R110" s="263">
        <f t="shared" si="4"/>
        <v>4.8747695436609249</v>
      </c>
      <c r="S110" s="263">
        <f t="shared" si="4"/>
        <v>4.1857393928572577</v>
      </c>
      <c r="T110" s="263">
        <f t="shared" si="4"/>
        <v>4.980577796254261</v>
      </c>
      <c r="U110" s="263">
        <f t="shared" si="4"/>
        <v>5.2405422704316029</v>
      </c>
      <c r="V110" s="263">
        <f t="shared" si="4"/>
        <v>4.6074246797416407</v>
      </c>
      <c r="W110" s="263">
        <f t="shared" si="4"/>
        <v>4.8339538862942151</v>
      </c>
      <c r="DA110" s="70"/>
    </row>
    <row r="111" spans="1:105" ht="12" customHeight="1" x14ac:dyDescent="0.25">
      <c r="A111" s="60" t="s">
        <v>1556</v>
      </c>
      <c r="B111" s="264">
        <v>5.7510427915187678</v>
      </c>
      <c r="C111" s="264">
        <v>5.4730687722997304</v>
      </c>
      <c r="D111" s="264">
        <v>3.5290543905111682</v>
      </c>
      <c r="E111" s="264">
        <v>3.985717646365551</v>
      </c>
      <c r="F111" s="264">
        <v>4.3108322081882076</v>
      </c>
      <c r="G111" s="264">
        <v>3.8917938046585498</v>
      </c>
      <c r="H111" s="264">
        <v>3.9982435653949828</v>
      </c>
      <c r="I111" s="264">
        <v>3.535574201450451</v>
      </c>
      <c r="J111" s="264">
        <v>3.5741829243365291</v>
      </c>
      <c r="K111" s="264">
        <v>2.115757296977419</v>
      </c>
      <c r="L111" s="264">
        <v>1.9825317715401169</v>
      </c>
      <c r="M111" s="264">
        <v>2.6519226430900869</v>
      </c>
      <c r="N111" s="264">
        <v>3.483608049589209</v>
      </c>
      <c r="O111" s="264">
        <v>3.61396733220599</v>
      </c>
      <c r="P111" s="264">
        <v>4.3891896253794931</v>
      </c>
      <c r="Q111" s="264">
        <v>3.766574611115562</v>
      </c>
      <c r="R111" s="264">
        <v>3.8972248428064562</v>
      </c>
      <c r="S111" s="264">
        <v>3.3003861399596608</v>
      </c>
      <c r="T111" s="264">
        <v>3.952304043929348</v>
      </c>
      <c r="U111" s="264">
        <v>4.3011367081648508</v>
      </c>
      <c r="V111" s="264">
        <v>3.64928371237685</v>
      </c>
      <c r="W111" s="264">
        <v>3.8985667794284091</v>
      </c>
      <c r="DA111" s="72" t="s">
        <v>1678</v>
      </c>
    </row>
    <row r="112" spans="1:105" ht="12" customHeight="1" x14ac:dyDescent="0.25">
      <c r="A112" s="59" t="s">
        <v>30</v>
      </c>
      <c r="B112" s="232">
        <v>0.18486801216918231</v>
      </c>
      <c r="C112" s="232">
        <v>0.19006134905037031</v>
      </c>
      <c r="D112" s="232">
        <v>1.1954808634279459</v>
      </c>
      <c r="E112" s="232">
        <v>2.3987166178917101</v>
      </c>
      <c r="F112" s="232">
        <v>2.399892335124266</v>
      </c>
      <c r="G112" s="232">
        <v>1.96125896324908</v>
      </c>
      <c r="H112" s="232">
        <v>2.5101131876152381</v>
      </c>
      <c r="I112" s="232">
        <v>2.4609932789900641</v>
      </c>
      <c r="J112" s="232">
        <v>2.4526477770199291</v>
      </c>
      <c r="K112" s="232">
        <v>1.4488098969737431</v>
      </c>
      <c r="L112" s="232">
        <v>1.4793575063714739</v>
      </c>
      <c r="M112" s="232">
        <v>2.0567227395642691</v>
      </c>
      <c r="N112" s="232">
        <v>2.686022812235429</v>
      </c>
      <c r="O112" s="232">
        <v>2.9225691069147048</v>
      </c>
      <c r="P112" s="232">
        <v>3.415245670714548</v>
      </c>
      <c r="Q112" s="232">
        <v>2.828576882198262</v>
      </c>
      <c r="R112" s="232">
        <v>2.830312233996231</v>
      </c>
      <c r="S112" s="232">
        <v>2.3678359624892482</v>
      </c>
      <c r="T112" s="232">
        <v>2.9324846107604872</v>
      </c>
      <c r="U112" s="232">
        <v>3.323918125261069</v>
      </c>
      <c r="V112" s="232">
        <v>2.719104565610591</v>
      </c>
      <c r="W112" s="232">
        <v>2.9904165257047879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3.67824367658814E-3</v>
      </c>
      <c r="T113" s="297">
        <v>4.0304568731026223E-3</v>
      </c>
      <c r="U113" s="297">
        <v>8.1487154185927117E-3</v>
      </c>
      <c r="V113" s="297">
        <v>4.0222055929960083E-3</v>
      </c>
      <c r="W113" s="297">
        <v>7.4379714910598523E-3</v>
      </c>
      <c r="DA113" s="122" t="s">
        <v>1680</v>
      </c>
    </row>
    <row r="114" spans="1:105" ht="12" customHeight="1" x14ac:dyDescent="0.25">
      <c r="A114" s="59" t="s">
        <v>160</v>
      </c>
      <c r="B114" s="297">
        <v>4.4572557575425532E-2</v>
      </c>
      <c r="C114" s="297">
        <v>4.1985819677663447E-2</v>
      </c>
      <c r="D114" s="297">
        <v>2.9665623996958299E-2</v>
      </c>
      <c r="E114" s="297">
        <v>3.5285045556296447E-2</v>
      </c>
      <c r="F114" s="297">
        <v>7.04205059793543E-2</v>
      </c>
      <c r="G114" s="297">
        <v>0.1093704493834832</v>
      </c>
      <c r="H114" s="297">
        <v>7.1170125070272455E-2</v>
      </c>
      <c r="I114" s="297">
        <v>6.7695733185183238E-2</v>
      </c>
      <c r="J114" s="297">
        <v>7.7543121852328215E-2</v>
      </c>
      <c r="K114" s="297">
        <v>8.2200541202843924E-2</v>
      </c>
      <c r="L114" s="297">
        <v>4.0676241286985687E-2</v>
      </c>
      <c r="M114" s="297">
        <v>2.2672483576569952E-2</v>
      </c>
      <c r="N114" s="297">
        <v>5.1720547146279987E-2</v>
      </c>
      <c r="O114" s="297">
        <v>4.8988305451472737E-2</v>
      </c>
      <c r="P114" s="297">
        <v>6.7090653783190221E-2</v>
      </c>
      <c r="Q114" s="297">
        <v>6.7992964812595452E-2</v>
      </c>
      <c r="R114" s="297">
        <v>3.741000433465539E-2</v>
      </c>
      <c r="S114" s="297">
        <v>5.2100210100438589E-2</v>
      </c>
      <c r="T114" s="297">
        <v>9.994968357368561E-2</v>
      </c>
      <c r="U114" s="297">
        <v>8.9905742625895319E-2</v>
      </c>
      <c r="V114" s="297">
        <v>9.6247282621078331E-2</v>
      </c>
      <c r="W114" s="297">
        <v>0.10866219249062729</v>
      </c>
      <c r="DA114" s="122" t="s">
        <v>1681</v>
      </c>
    </row>
    <row r="115" spans="1:105" ht="12" customHeight="1" x14ac:dyDescent="0.25">
      <c r="A115" s="59" t="s">
        <v>70</v>
      </c>
      <c r="B115" s="297">
        <v>3.5181548078643679</v>
      </c>
      <c r="C115" s="297">
        <v>3.2782792215591519</v>
      </c>
      <c r="D115" s="297">
        <v>1.342879126841843</v>
      </c>
      <c r="E115" s="297">
        <v>0.4070362868080088</v>
      </c>
      <c r="F115" s="297">
        <v>0.78333778064941961</v>
      </c>
      <c r="G115" s="297">
        <v>0.70431537642896569</v>
      </c>
      <c r="H115" s="297">
        <v>0.40147322519140888</v>
      </c>
      <c r="I115" s="297">
        <v>0</v>
      </c>
      <c r="J115" s="297">
        <v>4.5628862136024323E-2</v>
      </c>
      <c r="K115" s="297">
        <v>2.4273655825586261E-2</v>
      </c>
      <c r="L115" s="297">
        <v>0</v>
      </c>
      <c r="M115" s="297">
        <v>0</v>
      </c>
      <c r="N115" s="297">
        <v>9.1083489510274562E-2</v>
      </c>
      <c r="O115" s="297">
        <v>6.4895089903924799E-2</v>
      </c>
      <c r="P115" s="297">
        <v>8.7848450973976311E-2</v>
      </c>
      <c r="Q115" s="297">
        <v>5.9097413986512012E-2</v>
      </c>
      <c r="R115" s="297">
        <v>3.2585845589213611E-2</v>
      </c>
      <c r="S115" s="297">
        <v>6.526225434800767E-2</v>
      </c>
      <c r="T115" s="297">
        <v>1.2461555406683599E-2</v>
      </c>
      <c r="U115" s="297">
        <v>1.8904504688572219E-2</v>
      </c>
      <c r="V115" s="297">
        <v>1.869857312222312E-2</v>
      </c>
      <c r="W115" s="297">
        <v>1.726811123696741E-2</v>
      </c>
      <c r="DA115" s="122" t="s">
        <v>1682</v>
      </c>
    </row>
    <row r="116" spans="1:105" ht="12" customHeight="1" x14ac:dyDescent="0.25">
      <c r="A116" s="59" t="s">
        <v>162</v>
      </c>
      <c r="B116" s="297">
        <v>2.0034474139097922</v>
      </c>
      <c r="C116" s="297">
        <v>1.962742382012544</v>
      </c>
      <c r="D116" s="297">
        <v>0.96102877624442107</v>
      </c>
      <c r="E116" s="297">
        <v>1.144679696109536</v>
      </c>
      <c r="F116" s="297">
        <v>1.057181586435167</v>
      </c>
      <c r="G116" s="297">
        <v>1.1168490155970221</v>
      </c>
      <c r="H116" s="297">
        <v>1.015487027518063</v>
      </c>
      <c r="I116" s="297">
        <v>1.006885189275204</v>
      </c>
      <c r="J116" s="297">
        <v>0.99836316332824815</v>
      </c>
      <c r="K116" s="297">
        <v>0.56047320297524594</v>
      </c>
      <c r="L116" s="297">
        <v>0.46249802388165728</v>
      </c>
      <c r="M116" s="297">
        <v>0.57252741994924805</v>
      </c>
      <c r="N116" s="297">
        <v>0.65478120069722534</v>
      </c>
      <c r="O116" s="297">
        <v>0.57751482993588743</v>
      </c>
      <c r="P116" s="297">
        <v>0.81900484990777811</v>
      </c>
      <c r="Q116" s="297">
        <v>0.81090735011819337</v>
      </c>
      <c r="R116" s="297">
        <v>0.996916758886356</v>
      </c>
      <c r="S116" s="297">
        <v>0.81150946934537882</v>
      </c>
      <c r="T116" s="297">
        <v>0.90337773731538917</v>
      </c>
      <c r="U116" s="297">
        <v>0.86025962017072177</v>
      </c>
      <c r="V116" s="297">
        <v>0.8112110854299619</v>
      </c>
      <c r="W116" s="297">
        <v>0.774781978504966</v>
      </c>
      <c r="DA116" s="122" t="s">
        <v>1683</v>
      </c>
    </row>
    <row r="117" spans="1:105" ht="12" customHeight="1" x14ac:dyDescent="0.25">
      <c r="A117" s="60" t="s">
        <v>1563</v>
      </c>
      <c r="B117" s="264">
        <v>0.67218859184657909</v>
      </c>
      <c r="C117" s="264">
        <v>0.62167265595696453</v>
      </c>
      <c r="D117" s="264">
        <v>0.58916285107186617</v>
      </c>
      <c r="E117" s="264">
        <v>0.67592214752811652</v>
      </c>
      <c r="F117" s="264">
        <v>0.6235346956022052</v>
      </c>
      <c r="G117" s="264">
        <v>0.53151721217077819</v>
      </c>
      <c r="H117" s="264">
        <v>0.54380491941099707</v>
      </c>
      <c r="I117" s="264">
        <v>0.49903000847369972</v>
      </c>
      <c r="J117" s="264">
        <v>0.57849470991368734</v>
      </c>
      <c r="K117" s="264">
        <v>0.31650142656920349</v>
      </c>
      <c r="L117" s="264">
        <v>0.35571954753321922</v>
      </c>
      <c r="M117" s="264">
        <v>0.42341190532081108</v>
      </c>
      <c r="N117" s="264">
        <v>0.53046644282857036</v>
      </c>
      <c r="O117" s="264">
        <v>0.56510470123396606</v>
      </c>
      <c r="P117" s="264">
        <v>0.77290418544951822</v>
      </c>
      <c r="Q117" s="264">
        <v>0.84001943785727362</v>
      </c>
      <c r="R117" s="264">
        <v>0.97754470085446843</v>
      </c>
      <c r="S117" s="264">
        <v>0.88535325289759703</v>
      </c>
      <c r="T117" s="264">
        <v>1.028273752324913</v>
      </c>
      <c r="U117" s="264">
        <v>0.93940556226675187</v>
      </c>
      <c r="V117" s="264">
        <v>0.95814096736479082</v>
      </c>
      <c r="W117" s="264">
        <v>0.93538710686580628</v>
      </c>
      <c r="DA117" s="72" t="s">
        <v>1684</v>
      </c>
    </row>
    <row r="118" spans="1:105" ht="12" customHeight="1" x14ac:dyDescent="0.25">
      <c r="A118" s="57" t="s">
        <v>1565</v>
      </c>
      <c r="B118" s="263">
        <v>0.53883578146019362</v>
      </c>
      <c r="C118" s="263">
        <v>0.49834150035896652</v>
      </c>
      <c r="D118" s="263">
        <v>0.47228118583881351</v>
      </c>
      <c r="E118" s="263">
        <v>0.54182865193983087</v>
      </c>
      <c r="F118" s="263">
        <v>0.49983413739494609</v>
      </c>
      <c r="G118" s="263">
        <v>0.42607163503446238</v>
      </c>
      <c r="H118" s="263">
        <v>0.43592163310561188</v>
      </c>
      <c r="I118" s="263">
        <v>0.40002943794289481</v>
      </c>
      <c r="J118" s="263">
        <v>0.46372945460234122</v>
      </c>
      <c r="K118" s="263">
        <v>0.25371197248406702</v>
      </c>
      <c r="L118" s="263">
        <v>0.28514976704555062</v>
      </c>
      <c r="M118" s="263">
        <v>0.33941290829755988</v>
      </c>
      <c r="N118" s="263">
        <v>0.42522932362586269</v>
      </c>
      <c r="O118" s="263">
        <v>0.45299583627228912</v>
      </c>
      <c r="P118" s="263">
        <v>0.61957081065071218</v>
      </c>
      <c r="Q118" s="263">
        <v>0.67337133615455047</v>
      </c>
      <c r="R118" s="263">
        <v>0.78361351142569158</v>
      </c>
      <c r="S118" s="263">
        <v>0.7097115566672485</v>
      </c>
      <c r="T118" s="263">
        <v>0.82427862895873349</v>
      </c>
      <c r="U118" s="263">
        <v>0.7530406442357328</v>
      </c>
      <c r="V118" s="263">
        <v>0.76805920713523435</v>
      </c>
      <c r="W118" s="263">
        <v>0.749819394154289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0.65934345211753587</v>
      </c>
      <c r="C119" s="263">
        <f t="shared" si="5"/>
        <v>0.6230482441089511</v>
      </c>
      <c r="D119" s="263">
        <f t="shared" si="5"/>
        <v>0.4479808208801847</v>
      </c>
      <c r="E119" s="263">
        <f t="shared" si="5"/>
        <v>0.50853335177522296</v>
      </c>
      <c r="F119" s="263">
        <f t="shared" si="5"/>
        <v>0.52361309740490447</v>
      </c>
      <c r="G119" s="263">
        <f t="shared" si="5"/>
        <v>0.4650032554374911</v>
      </c>
      <c r="H119" s="263">
        <f t="shared" si="5"/>
        <v>0.47716959014670834</v>
      </c>
      <c r="I119" s="263">
        <f t="shared" si="5"/>
        <v>0.42640977894337384</v>
      </c>
      <c r="J119" s="263">
        <f t="shared" si="5"/>
        <v>0.44924006750205392</v>
      </c>
      <c r="K119" s="263">
        <f t="shared" si="5"/>
        <v>0.25956035400523658</v>
      </c>
      <c r="L119" s="263">
        <f t="shared" si="5"/>
        <v>0.2577395357540313</v>
      </c>
      <c r="M119" s="263">
        <f t="shared" si="5"/>
        <v>0.33189392517531568</v>
      </c>
      <c r="N119" s="263">
        <f t="shared" si="5"/>
        <v>0.42966234081145993</v>
      </c>
      <c r="O119" s="263">
        <f t="shared" si="5"/>
        <v>0.44937166200915657</v>
      </c>
      <c r="P119" s="263">
        <f t="shared" si="5"/>
        <v>0.56702429192184634</v>
      </c>
      <c r="Q119" s="263">
        <f t="shared" si="5"/>
        <v>0.52999115815703224</v>
      </c>
      <c r="R119" s="263">
        <f t="shared" si="5"/>
        <v>0.57498857907779122</v>
      </c>
      <c r="S119" s="263">
        <f t="shared" si="5"/>
        <v>0.50105437288416854</v>
      </c>
      <c r="T119" s="263">
        <f t="shared" si="5"/>
        <v>0.5921786662608548</v>
      </c>
      <c r="U119" s="263">
        <f t="shared" si="5"/>
        <v>0.60033938675019438</v>
      </c>
      <c r="V119" s="263">
        <f t="shared" si="5"/>
        <v>0.54891400546498059</v>
      </c>
      <c r="W119" s="263">
        <f t="shared" si="5"/>
        <v>0.5647524514055946</v>
      </c>
      <c r="DA119" s="70"/>
    </row>
    <row r="120" spans="1:105" ht="12" customHeight="1" x14ac:dyDescent="0.25">
      <c r="A120" s="60" t="s">
        <v>1568</v>
      </c>
      <c r="B120" s="264">
        <v>0.49429284094093418</v>
      </c>
      <c r="C120" s="264">
        <v>0.47040142287147102</v>
      </c>
      <c r="D120" s="264">
        <v>0.30331652602087061</v>
      </c>
      <c r="E120" s="264">
        <v>0.34256599542535549</v>
      </c>
      <c r="F120" s="264">
        <v>0.37050906700736153</v>
      </c>
      <c r="G120" s="264">
        <v>0.33449339290222613</v>
      </c>
      <c r="H120" s="264">
        <v>0.34364257793863212</v>
      </c>
      <c r="I120" s="264">
        <v>0.30387689324267753</v>
      </c>
      <c r="J120" s="264">
        <v>0.30719525062798592</v>
      </c>
      <c r="K120" s="264">
        <v>0.18184592307446529</v>
      </c>
      <c r="L120" s="264">
        <v>0.17039540430048461</v>
      </c>
      <c r="M120" s="264">
        <v>0.22792846875382411</v>
      </c>
      <c r="N120" s="264">
        <v>0.29941048640700912</v>
      </c>
      <c r="O120" s="264">
        <v>0.31061465623907769</v>
      </c>
      <c r="P120" s="264">
        <v>0.3772437604805855</v>
      </c>
      <c r="Q120" s="264">
        <v>0.32373100542564948</v>
      </c>
      <c r="R120" s="264">
        <v>0.33496018186080351</v>
      </c>
      <c r="S120" s="264">
        <v>0.28366285914765849</v>
      </c>
      <c r="T120" s="264">
        <v>0.33969415025344718</v>
      </c>
      <c r="U120" s="264">
        <v>0.36967575443699502</v>
      </c>
      <c r="V120" s="264">
        <v>0.31365004208460601</v>
      </c>
      <c r="W120" s="264">
        <v>0.33507551914645289</v>
      </c>
      <c r="DA120" s="72" t="s">
        <v>1686</v>
      </c>
    </row>
    <row r="121" spans="1:105" ht="12" customHeight="1" x14ac:dyDescent="0.25">
      <c r="A121" s="59" t="s">
        <v>30</v>
      </c>
      <c r="B121" s="232">
        <v>1.5889107114446709E-2</v>
      </c>
      <c r="C121" s="232">
        <v>1.6335466032998219E-2</v>
      </c>
      <c r="D121" s="232">
        <v>0.1027496497062696</v>
      </c>
      <c r="E121" s="232">
        <v>0.20616581977419171</v>
      </c>
      <c r="F121" s="232">
        <v>0.20626687077173961</v>
      </c>
      <c r="G121" s="232">
        <v>0.16856704077996351</v>
      </c>
      <c r="H121" s="232">
        <v>0.21574017505475401</v>
      </c>
      <c r="I121" s="232">
        <v>0.21151839822901</v>
      </c>
      <c r="J121" s="232">
        <v>0.21080111581129271</v>
      </c>
      <c r="K121" s="232">
        <v>0.1245228710547243</v>
      </c>
      <c r="L121" s="232">
        <v>0.1271483887530844</v>
      </c>
      <c r="M121" s="232">
        <v>0.17677199819592521</v>
      </c>
      <c r="N121" s="232">
        <v>0.23085932322569039</v>
      </c>
      <c r="O121" s="232">
        <v>0.25119009526993619</v>
      </c>
      <c r="P121" s="232">
        <v>0.29353485033675242</v>
      </c>
      <c r="Q121" s="232">
        <v>0.2431116153375722</v>
      </c>
      <c r="R121" s="232">
        <v>0.24326076602229951</v>
      </c>
      <c r="S121" s="232">
        <v>0.2035116773095397</v>
      </c>
      <c r="T121" s="232">
        <v>0.25204231681356998</v>
      </c>
      <c r="U121" s="232">
        <v>0.28568539528402093</v>
      </c>
      <c r="V121" s="232">
        <v>0.2337026465066839</v>
      </c>
      <c r="W121" s="232">
        <v>0.25702147135249931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3.1613910424297808E-4</v>
      </c>
      <c r="T122" s="297">
        <v>3.4641125971689927E-4</v>
      </c>
      <c r="U122" s="297">
        <v>7.0036893139021293E-4</v>
      </c>
      <c r="V122" s="297">
        <v>3.4570207551619869E-4</v>
      </c>
      <c r="W122" s="297">
        <v>6.3928163855354132E-4</v>
      </c>
      <c r="DA122" s="122" t="s">
        <v>1688</v>
      </c>
    </row>
    <row r="123" spans="1:105" ht="12" customHeight="1" x14ac:dyDescent="0.25">
      <c r="A123" s="59" t="s">
        <v>160</v>
      </c>
      <c r="B123" s="297">
        <v>3.830939346243698E-3</v>
      </c>
      <c r="C123" s="297">
        <v>3.6086134010881528E-3</v>
      </c>
      <c r="D123" s="297">
        <v>2.5497124774252729E-3</v>
      </c>
      <c r="E123" s="297">
        <v>3.032692686006967E-3</v>
      </c>
      <c r="F123" s="297">
        <v>6.0525287713675139E-3</v>
      </c>
      <c r="G123" s="297">
        <v>9.4002135091872281E-3</v>
      </c>
      <c r="H123" s="297">
        <v>6.116957321720142E-3</v>
      </c>
      <c r="I123" s="297">
        <v>5.818338949769312E-3</v>
      </c>
      <c r="J123" s="297">
        <v>6.6647061037941263E-3</v>
      </c>
      <c r="K123" s="297">
        <v>7.0650037760031916E-3</v>
      </c>
      <c r="L123" s="297">
        <v>3.4960572531635399E-3</v>
      </c>
      <c r="M123" s="297">
        <v>1.9486633510667831E-3</v>
      </c>
      <c r="N123" s="297">
        <v>4.4452975070287878E-3</v>
      </c>
      <c r="O123" s="297">
        <v>4.2104657454819592E-3</v>
      </c>
      <c r="P123" s="297">
        <v>5.7663333522719271E-3</v>
      </c>
      <c r="Q123" s="297">
        <v>5.8438855281651029E-3</v>
      </c>
      <c r="R123" s="297">
        <v>3.2153294615472928E-3</v>
      </c>
      <c r="S123" s="297">
        <v>4.4779289248453712E-3</v>
      </c>
      <c r="T123" s="297">
        <v>8.5905139008255402E-3</v>
      </c>
      <c r="U123" s="297">
        <v>7.727253395678934E-3</v>
      </c>
      <c r="V123" s="297">
        <v>8.2722985177187489E-3</v>
      </c>
      <c r="W123" s="297">
        <v>9.3393399729648913E-3</v>
      </c>
      <c r="DA123" s="122" t="s">
        <v>1689</v>
      </c>
    </row>
    <row r="124" spans="1:105" ht="12" customHeight="1" x14ac:dyDescent="0.25">
      <c r="A124" s="59" t="s">
        <v>70</v>
      </c>
      <c r="B124" s="297">
        <v>0.30237972449341499</v>
      </c>
      <c r="C124" s="297">
        <v>0.28176280521017921</v>
      </c>
      <c r="D124" s="297">
        <v>0.1154182924226934</v>
      </c>
      <c r="E124" s="297">
        <v>3.4984111554358099E-2</v>
      </c>
      <c r="F124" s="297">
        <v>6.7326617284882789E-2</v>
      </c>
      <c r="G124" s="297">
        <v>6.0534769250346447E-2</v>
      </c>
      <c r="H124" s="297">
        <v>3.4505975391842733E-2</v>
      </c>
      <c r="I124" s="297">
        <v>0</v>
      </c>
      <c r="J124" s="297">
        <v>3.9217270174686869E-3</v>
      </c>
      <c r="K124" s="297">
        <v>2.0862815202393769E-3</v>
      </c>
      <c r="L124" s="297">
        <v>0</v>
      </c>
      <c r="M124" s="297">
        <v>0</v>
      </c>
      <c r="N124" s="297">
        <v>7.8284788385234345E-3</v>
      </c>
      <c r="O124" s="297">
        <v>5.5776281823243391E-3</v>
      </c>
      <c r="P124" s="297">
        <v>7.5504325003848153E-3</v>
      </c>
      <c r="Q124" s="297">
        <v>5.0793272995176579E-3</v>
      </c>
      <c r="R124" s="297">
        <v>2.8007008076010838E-3</v>
      </c>
      <c r="S124" s="297">
        <v>5.6091853733829574E-3</v>
      </c>
      <c r="T124" s="297">
        <v>1.071050563837975E-3</v>
      </c>
      <c r="U124" s="297">
        <v>1.624811650310789E-3</v>
      </c>
      <c r="V124" s="297">
        <v>1.607112164728759E-3</v>
      </c>
      <c r="W124" s="297">
        <v>1.4841662756521739E-3</v>
      </c>
      <c r="DA124" s="122" t="s">
        <v>1690</v>
      </c>
    </row>
    <row r="125" spans="1:105" ht="12" customHeight="1" x14ac:dyDescent="0.25">
      <c r="A125" s="59" t="s">
        <v>162</v>
      </c>
      <c r="B125" s="297">
        <v>0.17219306998682879</v>
      </c>
      <c r="C125" s="297">
        <v>0.16869453822720551</v>
      </c>
      <c r="D125" s="297">
        <v>8.2598871414482342E-2</v>
      </c>
      <c r="E125" s="297">
        <v>9.8383371410798726E-2</v>
      </c>
      <c r="F125" s="297">
        <v>9.086305017937156E-2</v>
      </c>
      <c r="G125" s="297">
        <v>9.5991369362728909E-2</v>
      </c>
      <c r="H125" s="297">
        <v>8.7279470170315149E-2</v>
      </c>
      <c r="I125" s="297">
        <v>8.6540156063898199E-2</v>
      </c>
      <c r="J125" s="297">
        <v>8.5807701695430408E-2</v>
      </c>
      <c r="K125" s="297">
        <v>4.8171766723498412E-2</v>
      </c>
      <c r="L125" s="297">
        <v>3.9750958294236603E-2</v>
      </c>
      <c r="M125" s="297">
        <v>4.920780720683212E-2</v>
      </c>
      <c r="N125" s="297">
        <v>5.6277386835766413E-2</v>
      </c>
      <c r="O125" s="297">
        <v>4.9636467041335307E-2</v>
      </c>
      <c r="P125" s="297">
        <v>7.0392144291176351E-2</v>
      </c>
      <c r="Q125" s="297">
        <v>6.9696177260394565E-2</v>
      </c>
      <c r="R125" s="297">
        <v>8.5683385569355536E-2</v>
      </c>
      <c r="S125" s="297">
        <v>6.9747928435647491E-2</v>
      </c>
      <c r="T125" s="297">
        <v>7.7643857715496784E-2</v>
      </c>
      <c r="U125" s="297">
        <v>7.3937925175594235E-2</v>
      </c>
      <c r="V125" s="297">
        <v>6.9722282819958389E-2</v>
      </c>
      <c r="W125" s="297">
        <v>6.6591259906783079E-2</v>
      </c>
      <c r="DA125" s="122" t="s">
        <v>1691</v>
      </c>
    </row>
    <row r="126" spans="1:105" ht="12" customHeight="1" x14ac:dyDescent="0.25">
      <c r="A126" s="60" t="s">
        <v>1575</v>
      </c>
      <c r="B126" s="264">
        <v>0.16505061117660169</v>
      </c>
      <c r="C126" s="264">
        <v>0.15264682123748011</v>
      </c>
      <c r="D126" s="264">
        <v>0.14466429485931409</v>
      </c>
      <c r="E126" s="264">
        <v>0.16596735634986751</v>
      </c>
      <c r="F126" s="264">
        <v>0.153104030397543</v>
      </c>
      <c r="G126" s="264">
        <v>0.130509862535265</v>
      </c>
      <c r="H126" s="264">
        <v>0.1335270122080762</v>
      </c>
      <c r="I126" s="264">
        <v>0.1225328857006963</v>
      </c>
      <c r="J126" s="264">
        <v>0.142044816874068</v>
      </c>
      <c r="K126" s="264">
        <v>7.7714430930771294E-2</v>
      </c>
      <c r="L126" s="264">
        <v>8.7344131453546706E-2</v>
      </c>
      <c r="M126" s="264">
        <v>0.1039654564214916</v>
      </c>
      <c r="N126" s="264">
        <v>0.13025185440445081</v>
      </c>
      <c r="O126" s="264">
        <v>0.13875700577007891</v>
      </c>
      <c r="P126" s="264">
        <v>0.18978053144126081</v>
      </c>
      <c r="Q126" s="264">
        <v>0.20626015273138271</v>
      </c>
      <c r="R126" s="264">
        <v>0.24002839721698771</v>
      </c>
      <c r="S126" s="264">
        <v>0.21739151373651</v>
      </c>
      <c r="T126" s="264">
        <v>0.25248451600740762</v>
      </c>
      <c r="U126" s="264">
        <v>0.23066363231319939</v>
      </c>
      <c r="V126" s="264">
        <v>0.23526396338037461</v>
      </c>
      <c r="W126" s="264">
        <v>0.22967693225914171</v>
      </c>
      <c r="DA126" s="72" t="s">
        <v>1692</v>
      </c>
    </row>
    <row r="127" spans="1:105" ht="12" customHeight="1" x14ac:dyDescent="0.25">
      <c r="A127" s="132" t="s">
        <v>1577</v>
      </c>
      <c r="B127" s="318">
        <v>0.49416307137332388</v>
      </c>
      <c r="C127" s="318">
        <v>0.45702600844886487</v>
      </c>
      <c r="D127" s="318">
        <v>0.43312624991884452</v>
      </c>
      <c r="E127" s="318">
        <v>0.49690781498413639</v>
      </c>
      <c r="F127" s="318">
        <v>0.45839489694425489</v>
      </c>
      <c r="G127" s="318">
        <v>0.39074774734357159</v>
      </c>
      <c r="H127" s="318">
        <v>0.39978112164301072</v>
      </c>
      <c r="I127" s="318">
        <v>0.36686460419891193</v>
      </c>
      <c r="J127" s="318">
        <v>0.42528350836607931</v>
      </c>
      <c r="K127" s="318">
        <v>0.23267773203025999</v>
      </c>
      <c r="L127" s="318">
        <v>0.26150914533322761</v>
      </c>
      <c r="M127" s="318">
        <v>0.31127354752417302</v>
      </c>
      <c r="N127" s="318">
        <v>0.38997526859021497</v>
      </c>
      <c r="O127" s="318">
        <v>0.41543977121381798</v>
      </c>
      <c r="P127" s="318">
        <v>0.56820468361385934</v>
      </c>
      <c r="Q127" s="318">
        <v>0.61754482366994357</v>
      </c>
      <c r="R127" s="318">
        <v>0.71864726304253701</v>
      </c>
      <c r="S127" s="318">
        <v>0.65087222248201626</v>
      </c>
      <c r="T127" s="318">
        <v>0.75594099903651502</v>
      </c>
      <c r="U127" s="318">
        <v>0.69060906945721601</v>
      </c>
      <c r="V127" s="318">
        <v>0.70438250363769916</v>
      </c>
      <c r="W127" s="318">
        <v>0.68765488027996036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1</v>
      </c>
      <c r="E132" s="234">
        <f t="shared" si="6"/>
        <v>0.99999999999999956</v>
      </c>
      <c r="F132" s="234">
        <f t="shared" si="6"/>
        <v>0.99999999999999989</v>
      </c>
      <c r="G132" s="234">
        <f t="shared" si="6"/>
        <v>0.99999999999999978</v>
      </c>
      <c r="H132" s="234">
        <f t="shared" si="6"/>
        <v>0.99999999999999989</v>
      </c>
      <c r="I132" s="234">
        <f t="shared" si="6"/>
        <v>0.99999999999999978</v>
      </c>
      <c r="J132" s="234">
        <f t="shared" si="6"/>
        <v>0.99999999999999989</v>
      </c>
      <c r="K132" s="234">
        <f t="shared" si="6"/>
        <v>0.99999999999999978</v>
      </c>
      <c r="L132" s="234">
        <f t="shared" si="6"/>
        <v>1</v>
      </c>
      <c r="M132" s="234">
        <f t="shared" si="6"/>
        <v>0.99999999999999989</v>
      </c>
      <c r="N132" s="234">
        <f t="shared" si="6"/>
        <v>0.99999999999999944</v>
      </c>
      <c r="O132" s="234">
        <f t="shared" si="6"/>
        <v>0.99999999999999967</v>
      </c>
      <c r="P132" s="234">
        <f t="shared" si="6"/>
        <v>1.0000000000000002</v>
      </c>
      <c r="Q132" s="234">
        <f t="shared" si="6"/>
        <v>1</v>
      </c>
      <c r="R132" s="234">
        <f t="shared" si="6"/>
        <v>1</v>
      </c>
      <c r="S132" s="234">
        <f t="shared" si="6"/>
        <v>1</v>
      </c>
      <c r="T132" s="234">
        <f t="shared" si="6"/>
        <v>0.99999999999999967</v>
      </c>
      <c r="U132" s="234">
        <f t="shared" si="6"/>
        <v>1</v>
      </c>
      <c r="V132" s="234">
        <f t="shared" si="6"/>
        <v>0.99999999999999989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3.8709025320216727E-3</v>
      </c>
      <c r="C133" s="268">
        <f t="shared" si="7"/>
        <v>3.8684736379041938E-3</v>
      </c>
      <c r="D133" s="268">
        <f t="shared" si="7"/>
        <v>3.7770120907320609E-3</v>
      </c>
      <c r="E133" s="268">
        <f t="shared" si="7"/>
        <v>3.7014547923118063E-3</v>
      </c>
      <c r="F133" s="268">
        <f t="shared" si="7"/>
        <v>3.725806170536907E-3</v>
      </c>
      <c r="G133" s="268">
        <f t="shared" si="7"/>
        <v>3.7333464534043165E-3</v>
      </c>
      <c r="H133" s="268">
        <f t="shared" si="7"/>
        <v>3.7143800485443888E-3</v>
      </c>
      <c r="I133" s="268">
        <f t="shared" si="7"/>
        <v>3.7071539669765027E-3</v>
      </c>
      <c r="J133" s="268">
        <f t="shared" si="7"/>
        <v>3.6866466309501307E-3</v>
      </c>
      <c r="K133" s="268">
        <f t="shared" si="7"/>
        <v>3.7328464086547183E-3</v>
      </c>
      <c r="L133" s="268">
        <f t="shared" si="7"/>
        <v>3.6760449564590052E-3</v>
      </c>
      <c r="M133" s="268">
        <f t="shared" si="7"/>
        <v>3.6749857821219384E-3</v>
      </c>
      <c r="N133" s="268">
        <f t="shared" si="7"/>
        <v>3.6813864322149015E-3</v>
      </c>
      <c r="O133" s="268">
        <f t="shared" si="7"/>
        <v>3.6773429759098496E-3</v>
      </c>
      <c r="P133" s="268">
        <f t="shared" si="7"/>
        <v>3.6758546214207453E-3</v>
      </c>
      <c r="Q133" s="268">
        <f t="shared" si="7"/>
        <v>3.6627931390043732E-3</v>
      </c>
      <c r="R133" s="268">
        <f t="shared" si="7"/>
        <v>3.6567677269187695E-3</v>
      </c>
      <c r="S133" s="268">
        <f t="shared" si="7"/>
        <v>3.6591327556192098E-3</v>
      </c>
      <c r="T133" s="268">
        <f t="shared" si="7"/>
        <v>3.6586966348872139E-3</v>
      </c>
      <c r="U133" s="268">
        <f t="shared" si="7"/>
        <v>3.6662364193106017E-3</v>
      </c>
      <c r="V133" s="268">
        <f t="shared" si="7"/>
        <v>3.6601751698018977E-3</v>
      </c>
      <c r="W133" s="268">
        <f t="shared" si="7"/>
        <v>3.6618084522371023E-3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4.0093160317850187E-4</v>
      </c>
      <c r="C134" s="269">
        <f t="shared" si="8"/>
        <v>4.0068002866728246E-4</v>
      </c>
      <c r="D134" s="269">
        <f t="shared" si="8"/>
        <v>3.9120683102576015E-4</v>
      </c>
      <c r="E134" s="269">
        <f t="shared" si="8"/>
        <v>3.8338092775465723E-4</v>
      </c>
      <c r="F134" s="269">
        <f t="shared" si="8"/>
        <v>3.8590313983068609E-4</v>
      </c>
      <c r="G134" s="269">
        <f t="shared" si="8"/>
        <v>3.866841302259343E-4</v>
      </c>
      <c r="H134" s="269">
        <f t="shared" si="8"/>
        <v>3.8471967076354313E-4</v>
      </c>
      <c r="I134" s="269">
        <f t="shared" si="8"/>
        <v>3.8397122400112894E-4</v>
      </c>
      <c r="J134" s="269">
        <f t="shared" si="8"/>
        <v>3.8184716144931951E-4</v>
      </c>
      <c r="K134" s="269">
        <f t="shared" si="8"/>
        <v>3.8663233771980436E-4</v>
      </c>
      <c r="L134" s="269">
        <f t="shared" si="8"/>
        <v>3.8074908514413181E-4</v>
      </c>
      <c r="M134" s="269">
        <f t="shared" si="8"/>
        <v>3.8063938037593035E-4</v>
      </c>
      <c r="N134" s="269">
        <f t="shared" si="8"/>
        <v>3.8130233246059972E-4</v>
      </c>
      <c r="O134" s="269">
        <f t="shared" si="8"/>
        <v>3.808835284722905E-4</v>
      </c>
      <c r="P134" s="269">
        <f t="shared" si="8"/>
        <v>3.8072937105125581E-4</v>
      </c>
      <c r="Q134" s="269">
        <f t="shared" si="8"/>
        <v>3.7937651831426136E-4</v>
      </c>
      <c r="R134" s="269">
        <f t="shared" si="8"/>
        <v>3.7875243178474858E-4</v>
      </c>
      <c r="S134" s="269">
        <f t="shared" si="8"/>
        <v>3.7899739138798995E-4</v>
      </c>
      <c r="T134" s="269">
        <f t="shared" si="8"/>
        <v>3.789522198594348E-4</v>
      </c>
      <c r="U134" s="269">
        <f t="shared" si="8"/>
        <v>3.7973315862797332E-4</v>
      </c>
      <c r="V134" s="269">
        <f t="shared" si="8"/>
        <v>3.7910536021076022E-4</v>
      </c>
      <c r="W134" s="269">
        <f t="shared" si="8"/>
        <v>3.792745286513945E-4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6.3627062810900125E-3</v>
      </c>
      <c r="C135" s="269">
        <f t="shared" si="9"/>
        <v>6.1957162710495218E-3</v>
      </c>
      <c r="D135" s="269">
        <f t="shared" si="9"/>
        <v>8.4713875825282916E-3</v>
      </c>
      <c r="E135" s="269">
        <f t="shared" si="9"/>
        <v>8.3230622267467143E-3</v>
      </c>
      <c r="F135" s="269">
        <f t="shared" si="9"/>
        <v>7.2193861163098736E-3</v>
      </c>
      <c r="G135" s="269">
        <f t="shared" si="9"/>
        <v>6.9245653642787588E-3</v>
      </c>
      <c r="H135" s="269">
        <f t="shared" si="9"/>
        <v>6.7884739420570337E-3</v>
      </c>
      <c r="I135" s="269">
        <f t="shared" si="9"/>
        <v>6.9940874944669149E-3</v>
      </c>
      <c r="J135" s="269">
        <f t="shared" si="9"/>
        <v>7.9459868239213725E-3</v>
      </c>
      <c r="K135" s="269">
        <f t="shared" si="9"/>
        <v>7.3598523575155754E-3</v>
      </c>
      <c r="L135" s="269">
        <f t="shared" si="9"/>
        <v>8.6789941287298642E-3</v>
      </c>
      <c r="M135" s="269">
        <f t="shared" si="9"/>
        <v>7.7654134678513545E-3</v>
      </c>
      <c r="N135" s="269">
        <f t="shared" si="9"/>
        <v>7.4284235478061919E-3</v>
      </c>
      <c r="O135" s="269">
        <f t="shared" si="9"/>
        <v>7.5770929052405003E-3</v>
      </c>
      <c r="P135" s="269">
        <f t="shared" si="9"/>
        <v>8.4813365095068576E-3</v>
      </c>
      <c r="Q135" s="269">
        <f t="shared" si="9"/>
        <v>1.0541244264020299E-2</v>
      </c>
      <c r="R135" s="269">
        <f t="shared" si="9"/>
        <v>1.1738831679034502E-2</v>
      </c>
      <c r="S135" s="269">
        <f t="shared" si="9"/>
        <v>1.2522647962192338E-2</v>
      </c>
      <c r="T135" s="269">
        <f t="shared" si="9"/>
        <v>1.2098040411958355E-2</v>
      </c>
      <c r="U135" s="269">
        <f t="shared" si="9"/>
        <v>1.0318002533591906E-2</v>
      </c>
      <c r="V135" s="269">
        <f t="shared" si="9"/>
        <v>1.2198216574807356E-2</v>
      </c>
      <c r="W135" s="269">
        <f t="shared" si="9"/>
        <v>1.1220852503002183E-2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7.6337314057468234E-4</v>
      </c>
      <c r="C136" s="269">
        <f t="shared" si="10"/>
        <v>7.6289414310180836E-4</v>
      </c>
      <c r="D136" s="269">
        <f t="shared" si="10"/>
        <v>7.4485718972232132E-4</v>
      </c>
      <c r="E136" s="269">
        <f t="shared" si="10"/>
        <v>7.2995668222793954E-4</v>
      </c>
      <c r="F136" s="269">
        <f t="shared" si="10"/>
        <v>7.3475897004563601E-4</v>
      </c>
      <c r="G136" s="269">
        <f t="shared" si="10"/>
        <v>7.3624597452733042E-4</v>
      </c>
      <c r="H136" s="269">
        <f t="shared" si="10"/>
        <v>7.325056468069699E-4</v>
      </c>
      <c r="I136" s="269">
        <f t="shared" si="10"/>
        <v>7.3108060535090206E-4</v>
      </c>
      <c r="J136" s="269">
        <f t="shared" si="10"/>
        <v>7.2703639359982669E-4</v>
      </c>
      <c r="K136" s="269">
        <f t="shared" si="10"/>
        <v>7.3614736167728527E-4</v>
      </c>
      <c r="L136" s="269">
        <f t="shared" si="10"/>
        <v>7.2494565804534234E-4</v>
      </c>
      <c r="M136" s="269">
        <f t="shared" si="10"/>
        <v>7.2473678033958366E-4</v>
      </c>
      <c r="N136" s="269">
        <f t="shared" si="10"/>
        <v>7.2599904006396718E-4</v>
      </c>
      <c r="O136" s="269">
        <f t="shared" si="10"/>
        <v>7.2520163793027064E-4</v>
      </c>
      <c r="P136" s="269">
        <f t="shared" si="10"/>
        <v>7.2490812244357624E-4</v>
      </c>
      <c r="Q136" s="269">
        <f t="shared" si="10"/>
        <v>7.2233229296446498E-4</v>
      </c>
      <c r="R136" s="269">
        <f t="shared" si="10"/>
        <v>7.2114403319584685E-4</v>
      </c>
      <c r="S136" s="269">
        <f t="shared" si="10"/>
        <v>7.2161043589435677E-4</v>
      </c>
      <c r="T136" s="269">
        <f t="shared" si="10"/>
        <v>7.2152442937517937E-4</v>
      </c>
      <c r="U136" s="269">
        <f t="shared" si="10"/>
        <v>7.2301133555969989E-4</v>
      </c>
      <c r="V136" s="269">
        <f t="shared" si="10"/>
        <v>7.2181600836275029E-4</v>
      </c>
      <c r="W136" s="269">
        <f t="shared" si="10"/>
        <v>7.2213810480710483E-4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4.5287333573900586E-3</v>
      </c>
      <c r="C137" s="270">
        <f t="shared" si="11"/>
        <v>4.5109793706632007E-3</v>
      </c>
      <c r="D137" s="270">
        <f t="shared" si="11"/>
        <v>4.7992378837066032E-3</v>
      </c>
      <c r="E137" s="270">
        <f t="shared" si="11"/>
        <v>4.69717549319109E-3</v>
      </c>
      <c r="F137" s="270">
        <f t="shared" si="11"/>
        <v>4.4550020176108334E-3</v>
      </c>
      <c r="G137" s="270">
        <f t="shared" si="11"/>
        <v>4.4132447140277347E-3</v>
      </c>
      <c r="H137" s="270">
        <f t="shared" si="11"/>
        <v>4.3643903461657446E-3</v>
      </c>
      <c r="I137" s="270">
        <f t="shared" si="11"/>
        <v>4.3845010069685462E-3</v>
      </c>
      <c r="J137" s="270">
        <f t="shared" si="11"/>
        <v>4.5726194769969697E-3</v>
      </c>
      <c r="K137" s="270">
        <f t="shared" si="11"/>
        <v>4.4304221067779214E-3</v>
      </c>
      <c r="L137" s="270">
        <f t="shared" si="11"/>
        <v>4.7836330729640435E-3</v>
      </c>
      <c r="M137" s="270">
        <f t="shared" si="11"/>
        <v>4.5691008801478387E-3</v>
      </c>
      <c r="N137" s="270">
        <f t="shared" si="11"/>
        <v>4.4864821301068541E-3</v>
      </c>
      <c r="O137" s="270">
        <f t="shared" si="11"/>
        <v>4.5331209204564028E-3</v>
      </c>
      <c r="P137" s="270">
        <f t="shared" si="11"/>
        <v>4.7963825224649056E-3</v>
      </c>
      <c r="Q137" s="270">
        <f t="shared" si="11"/>
        <v>5.4307012376435936E-3</v>
      </c>
      <c r="R137" s="270">
        <f t="shared" si="11"/>
        <v>5.8168605719507967E-3</v>
      </c>
      <c r="S137" s="270">
        <f t="shared" si="11"/>
        <v>6.0976146945241616E-3</v>
      </c>
      <c r="T137" s="270">
        <f t="shared" si="11"/>
        <v>6.571699313868056E-3</v>
      </c>
      <c r="U137" s="270">
        <f t="shared" si="11"/>
        <v>6.0041937075618465E-3</v>
      </c>
      <c r="V137" s="270">
        <f t="shared" si="11"/>
        <v>6.7739121427751346E-3</v>
      </c>
      <c r="W137" s="270">
        <f t="shared" si="11"/>
        <v>7.1194394478629394E-3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2.4795448697304937E-2</v>
      </c>
      <c r="C138" s="271">
        <f t="shared" si="12"/>
        <v>2.4144689092193607E-2</v>
      </c>
      <c r="D138" s="271">
        <f t="shared" si="12"/>
        <v>3.3012973869600323E-2</v>
      </c>
      <c r="E138" s="271">
        <f t="shared" si="12"/>
        <v>3.2434950370272358E-2</v>
      </c>
      <c r="F138" s="271">
        <f t="shared" si="12"/>
        <v>2.8133927634693631E-2</v>
      </c>
      <c r="G138" s="271">
        <f t="shared" si="12"/>
        <v>2.6985011983249166E-2</v>
      </c>
      <c r="H138" s="271">
        <f t="shared" si="12"/>
        <v>2.6454664089009407E-2</v>
      </c>
      <c r="I138" s="271">
        <f t="shared" si="12"/>
        <v>2.7255939531410693E-2</v>
      </c>
      <c r="J138" s="271">
        <f t="shared" si="12"/>
        <v>3.096548857324443E-2</v>
      </c>
      <c r="K138" s="271">
        <f t="shared" si="12"/>
        <v>2.8681324186357559E-2</v>
      </c>
      <c r="L138" s="271">
        <f t="shared" si="12"/>
        <v>3.3822016003269846E-2</v>
      </c>
      <c r="M138" s="271">
        <f t="shared" si="12"/>
        <v>3.0261794706400197E-2</v>
      </c>
      <c r="N138" s="271">
        <f t="shared" si="12"/>
        <v>2.8948545924380793E-2</v>
      </c>
      <c r="O138" s="271">
        <f t="shared" si="12"/>
        <v>2.9527909997193545E-2</v>
      </c>
      <c r="P138" s="271">
        <f t="shared" si="12"/>
        <v>3.3051744810390617E-2</v>
      </c>
      <c r="Q138" s="271">
        <f t="shared" si="12"/>
        <v>4.1079199605847327E-2</v>
      </c>
      <c r="R138" s="271">
        <f t="shared" si="12"/>
        <v>4.5746194434411976E-2</v>
      </c>
      <c r="S138" s="271">
        <f t="shared" si="12"/>
        <v>4.8800724311881448E-2</v>
      </c>
      <c r="T138" s="271">
        <f t="shared" si="12"/>
        <v>4.7146029868480037E-2</v>
      </c>
      <c r="U138" s="271">
        <f t="shared" si="12"/>
        <v>4.0209227202691461E-2</v>
      </c>
      <c r="V138" s="271">
        <f t="shared" si="12"/>
        <v>4.7536416096742258E-2</v>
      </c>
      <c r="W138" s="271">
        <f t="shared" si="12"/>
        <v>4.3727631024726883E-2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0.10180656678431702</v>
      </c>
      <c r="C139" s="271">
        <f t="shared" si="13"/>
        <v>0.10202313882232633</v>
      </c>
      <c r="D139" s="271">
        <f t="shared" si="13"/>
        <v>9.4925045171186245E-2</v>
      </c>
      <c r="E139" s="271">
        <f t="shared" si="13"/>
        <v>9.2018236930307737E-2</v>
      </c>
      <c r="F139" s="271">
        <f t="shared" si="13"/>
        <v>9.3503937617295516E-2</v>
      </c>
      <c r="G139" s="271">
        <f t="shared" si="13"/>
        <v>9.4980296792286686E-2</v>
      </c>
      <c r="H139" s="271">
        <f t="shared" si="13"/>
        <v>9.4083320211365659E-2</v>
      </c>
      <c r="I139" s="271">
        <f t="shared" si="13"/>
        <v>9.4280375360418528E-2</v>
      </c>
      <c r="J139" s="271">
        <f t="shared" si="13"/>
        <v>9.2281786805760616E-2</v>
      </c>
      <c r="K139" s="271">
        <f t="shared" si="13"/>
        <v>9.504790210253726E-2</v>
      </c>
      <c r="L139" s="271">
        <f t="shared" si="13"/>
        <v>9.0704390124948006E-2</v>
      </c>
      <c r="M139" s="271">
        <f t="shared" si="13"/>
        <v>9.0962206549302135E-2</v>
      </c>
      <c r="N139" s="271">
        <f t="shared" si="13"/>
        <v>9.1291015882298848E-2</v>
      </c>
      <c r="O139" s="271">
        <f t="shared" si="13"/>
        <v>9.0703242276463661E-2</v>
      </c>
      <c r="P139" s="271">
        <f t="shared" si="13"/>
        <v>9.0214723503218255E-2</v>
      </c>
      <c r="Q139" s="271">
        <f t="shared" si="13"/>
        <v>8.8370179851663608E-2</v>
      </c>
      <c r="R139" s="271">
        <f t="shared" si="13"/>
        <v>8.7443905908533764E-2</v>
      </c>
      <c r="S139" s="271">
        <f t="shared" si="13"/>
        <v>8.7222076140375096E-2</v>
      </c>
      <c r="T139" s="271">
        <f t="shared" si="13"/>
        <v>8.6861972981197258E-2</v>
      </c>
      <c r="U139" s="271">
        <f t="shared" si="13"/>
        <v>8.8324152204285467E-2</v>
      </c>
      <c r="V139" s="271">
        <f t="shared" si="13"/>
        <v>8.6738642951169537E-2</v>
      </c>
      <c r="W139" s="271">
        <f t="shared" si="13"/>
        <v>8.7350899266579365E-2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0.79138467843671656</v>
      </c>
      <c r="C140" s="271">
        <f t="shared" si="14"/>
        <v>0.79295903142558666</v>
      </c>
      <c r="D140" s="271">
        <f t="shared" si="14"/>
        <v>0.78103405270466819</v>
      </c>
      <c r="E140" s="271">
        <f t="shared" si="14"/>
        <v>0.78673759899999096</v>
      </c>
      <c r="F140" s="271">
        <f t="shared" si="14"/>
        <v>0.79632981499793387</v>
      </c>
      <c r="G140" s="271">
        <f t="shared" si="14"/>
        <v>0.79852177800568103</v>
      </c>
      <c r="H140" s="271">
        <f t="shared" si="14"/>
        <v>0.79899667816371267</v>
      </c>
      <c r="I140" s="271">
        <f t="shared" si="14"/>
        <v>0.79802800572514321</v>
      </c>
      <c r="J140" s="271">
        <f t="shared" si="14"/>
        <v>0.79029008132978984</v>
      </c>
      <c r="K140" s="271">
        <f t="shared" si="14"/>
        <v>0.79645762198342585</v>
      </c>
      <c r="L140" s="271">
        <f t="shared" si="14"/>
        <v>0.7870544352531279</v>
      </c>
      <c r="M140" s="271">
        <f t="shared" si="14"/>
        <v>0.79714902277213084</v>
      </c>
      <c r="N140" s="271">
        <f t="shared" si="14"/>
        <v>0.80050726152225493</v>
      </c>
      <c r="O140" s="271">
        <f t="shared" si="14"/>
        <v>0.80051999044004007</v>
      </c>
      <c r="P140" s="271">
        <f t="shared" si="14"/>
        <v>0.79179755953794662</v>
      </c>
      <c r="Q140" s="271">
        <f t="shared" si="14"/>
        <v>0.77041743279850949</v>
      </c>
      <c r="R140" s="271">
        <f t="shared" si="14"/>
        <v>0.75803307652940366</v>
      </c>
      <c r="S140" s="271">
        <f t="shared" si="14"/>
        <v>0.7544570120725429</v>
      </c>
      <c r="T140" s="271">
        <f t="shared" si="14"/>
        <v>0.75758284117134878</v>
      </c>
      <c r="U140" s="271">
        <f t="shared" si="14"/>
        <v>0.77490286737369929</v>
      </c>
      <c r="V140" s="271">
        <f t="shared" si="14"/>
        <v>0.75752622690073468</v>
      </c>
      <c r="W140" s="271">
        <f t="shared" si="14"/>
        <v>0.76609131063047686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6.6086659167406733E-2</v>
      </c>
      <c r="C141" s="271">
        <f t="shared" si="15"/>
        <v>6.5134397208507666E-2</v>
      </c>
      <c r="D141" s="271">
        <f t="shared" si="15"/>
        <v>7.2844226676830173E-2</v>
      </c>
      <c r="E141" s="271">
        <f t="shared" si="15"/>
        <v>7.0974183577196273E-2</v>
      </c>
      <c r="F141" s="271">
        <f t="shared" si="15"/>
        <v>6.5511463335742967E-2</v>
      </c>
      <c r="G141" s="271">
        <f t="shared" si="15"/>
        <v>6.3318826582318827E-2</v>
      </c>
      <c r="H141" s="271">
        <f t="shared" si="15"/>
        <v>6.4480867881574477E-2</v>
      </c>
      <c r="I141" s="271">
        <f t="shared" si="15"/>
        <v>6.4234885085263302E-2</v>
      </c>
      <c r="J141" s="271">
        <f t="shared" si="15"/>
        <v>6.9148506804287427E-2</v>
      </c>
      <c r="K141" s="271">
        <f t="shared" si="15"/>
        <v>6.3167251155333878E-2</v>
      </c>
      <c r="L141" s="271">
        <f t="shared" si="15"/>
        <v>7.0174791717312016E-2</v>
      </c>
      <c r="M141" s="271">
        <f t="shared" si="15"/>
        <v>6.4512099681330135E-2</v>
      </c>
      <c r="N141" s="271">
        <f t="shared" si="15"/>
        <v>6.2549583188412444E-2</v>
      </c>
      <c r="O141" s="271">
        <f t="shared" si="15"/>
        <v>6.2355215318293106E-2</v>
      </c>
      <c r="P141" s="271">
        <f t="shared" si="15"/>
        <v>6.6876761001557233E-2</v>
      </c>
      <c r="Q141" s="271">
        <f t="shared" si="15"/>
        <v>7.9396740292032711E-2</v>
      </c>
      <c r="R141" s="271">
        <f t="shared" si="15"/>
        <v>8.6464466684765984E-2</v>
      </c>
      <c r="S141" s="271">
        <f t="shared" si="15"/>
        <v>8.6140184235582437E-2</v>
      </c>
      <c r="T141" s="271">
        <f t="shared" si="15"/>
        <v>8.4980242969025385E-2</v>
      </c>
      <c r="U141" s="271">
        <f t="shared" si="15"/>
        <v>7.5472576064671851E-2</v>
      </c>
      <c r="V141" s="271">
        <f t="shared" si="15"/>
        <v>8.4465488795395477E-2</v>
      </c>
      <c r="W141" s="271">
        <f t="shared" si="15"/>
        <v>7.9726646041656191E-2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3.177815701475431E-2</v>
      </c>
      <c r="C142" s="320">
        <f t="shared" si="16"/>
        <v>3.0944135369792715E-2</v>
      </c>
      <c r="D142" s="320">
        <f t="shared" si="16"/>
        <v>4.2309840001651895E-2</v>
      </c>
      <c r="E142" s="320">
        <f t="shared" si="16"/>
        <v>4.1569037859125718E-2</v>
      </c>
      <c r="F142" s="320">
        <f t="shared" si="16"/>
        <v>3.6056793354750004E-2</v>
      </c>
      <c r="G142" s="320">
        <f t="shared" si="16"/>
        <v>3.4584328693431733E-2</v>
      </c>
      <c r="H142" s="320">
        <f t="shared" si="16"/>
        <v>3.390462820237243E-2</v>
      </c>
      <c r="I142" s="320">
        <f t="shared" si="16"/>
        <v>3.4931552825981378E-2</v>
      </c>
      <c r="J142" s="320">
        <f t="shared" si="16"/>
        <v>3.9685757250527094E-2</v>
      </c>
      <c r="K142" s="320">
        <f t="shared" si="16"/>
        <v>3.675834361828699E-2</v>
      </c>
      <c r="L142" s="320">
        <f t="shared" si="16"/>
        <v>4.3346718513880528E-2</v>
      </c>
      <c r="M142" s="320">
        <f t="shared" si="16"/>
        <v>3.8783894394005099E-2</v>
      </c>
      <c r="N142" s="320">
        <f t="shared" si="16"/>
        <v>3.7100818338237508E-2</v>
      </c>
      <c r="O142" s="320">
        <f t="shared" si="16"/>
        <v>3.7843338576500136E-2</v>
      </c>
      <c r="P142" s="320">
        <f t="shared" si="16"/>
        <v>4.2359529324038643E-2</v>
      </c>
      <c r="Q142" s="320">
        <f t="shared" si="16"/>
        <v>5.2647615739937745E-2</v>
      </c>
      <c r="R142" s="320">
        <f t="shared" si="16"/>
        <v>5.8628894653647928E-2</v>
      </c>
      <c r="S142" s="320">
        <f t="shared" si="16"/>
        <v>6.2543618328845391E-2</v>
      </c>
      <c r="T142" s="320">
        <f t="shared" si="16"/>
        <v>6.0422941245088228E-2</v>
      </c>
      <c r="U142" s="320">
        <f t="shared" si="16"/>
        <v>5.1532648232655055E-2</v>
      </c>
      <c r="V142" s="320">
        <f t="shared" si="16"/>
        <v>6.0923265115390396E-2</v>
      </c>
      <c r="W142" s="320">
        <f t="shared" si="16"/>
        <v>5.6041878554028729E-2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3.4308502152652423E-2</v>
      </c>
      <c r="C143" s="328">
        <f t="shared" si="17"/>
        <v>3.4190261838714958E-2</v>
      </c>
      <c r="D143" s="328">
        <f t="shared" si="17"/>
        <v>3.0534386675178275E-2</v>
      </c>
      <c r="E143" s="328">
        <f t="shared" si="17"/>
        <v>2.9405145718070555E-2</v>
      </c>
      <c r="F143" s="328">
        <f t="shared" si="17"/>
        <v>2.9454669980992977E-2</v>
      </c>
      <c r="G143" s="328">
        <f t="shared" si="17"/>
        <v>2.8734497888887097E-2</v>
      </c>
      <c r="H143" s="328">
        <f t="shared" si="17"/>
        <v>3.0576239679202047E-2</v>
      </c>
      <c r="I143" s="328">
        <f t="shared" si="17"/>
        <v>2.930333225928192E-2</v>
      </c>
      <c r="J143" s="328">
        <f t="shared" si="17"/>
        <v>2.9462749553760326E-2</v>
      </c>
      <c r="K143" s="328">
        <f t="shared" si="17"/>
        <v>2.6408907537046892E-2</v>
      </c>
      <c r="L143" s="328">
        <f t="shared" si="17"/>
        <v>2.6828073203431481E-2</v>
      </c>
      <c r="M143" s="328">
        <f t="shared" si="17"/>
        <v>2.5728205287325046E-2</v>
      </c>
      <c r="N143" s="328">
        <f t="shared" si="17"/>
        <v>2.5448764850174943E-2</v>
      </c>
      <c r="O143" s="328">
        <f t="shared" si="17"/>
        <v>2.4511876741792976E-2</v>
      </c>
      <c r="P143" s="328">
        <f t="shared" si="17"/>
        <v>2.451723167751859E-2</v>
      </c>
      <c r="Q143" s="328">
        <f t="shared" si="17"/>
        <v>2.6749124552094959E-2</v>
      </c>
      <c r="R143" s="328">
        <f t="shared" si="17"/>
        <v>2.7835572031118059E-2</v>
      </c>
      <c r="S143" s="328">
        <f t="shared" si="17"/>
        <v>2.3596565906737053E-2</v>
      </c>
      <c r="T143" s="328">
        <f t="shared" si="17"/>
        <v>2.455730172393716E-2</v>
      </c>
      <c r="U143" s="328">
        <f t="shared" si="17"/>
        <v>2.3939927832016799E-2</v>
      </c>
      <c r="V143" s="328">
        <f t="shared" si="17"/>
        <v>2.3542223680005091E-2</v>
      </c>
      <c r="W143" s="328">
        <f t="shared" si="17"/>
        <v>2.3684767487627458E-2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0.99999999999999967</v>
      </c>
      <c r="D146" s="234">
        <f t="shared" si="18"/>
        <v>0.99999999999999989</v>
      </c>
      <c r="E146" s="234">
        <f t="shared" si="18"/>
        <v>1</v>
      </c>
      <c r="F146" s="234">
        <f t="shared" si="18"/>
        <v>0.99999999999999989</v>
      </c>
      <c r="G146" s="234">
        <f t="shared" si="18"/>
        <v>0.99999999999999978</v>
      </c>
      <c r="H146" s="234">
        <f t="shared" si="18"/>
        <v>0.99999999999999978</v>
      </c>
      <c r="I146" s="234">
        <f t="shared" si="18"/>
        <v>0.99999999999999989</v>
      </c>
      <c r="J146" s="234">
        <f t="shared" si="18"/>
        <v>1</v>
      </c>
      <c r="K146" s="234">
        <f t="shared" si="18"/>
        <v>0.99999999999999989</v>
      </c>
      <c r="L146" s="234">
        <f t="shared" si="18"/>
        <v>0.99999999999999967</v>
      </c>
      <c r="M146" s="234">
        <f t="shared" si="18"/>
        <v>0.99999999999999978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1.0000000000000002</v>
      </c>
      <c r="R146" s="234">
        <f t="shared" si="18"/>
        <v>1</v>
      </c>
      <c r="S146" s="234">
        <f t="shared" si="18"/>
        <v>1</v>
      </c>
      <c r="T146" s="234">
        <f t="shared" si="18"/>
        <v>1</v>
      </c>
      <c r="U146" s="234">
        <f t="shared" si="18"/>
        <v>0.99999999999999956</v>
      </c>
      <c r="V146" s="234">
        <f t="shared" si="18"/>
        <v>1.0000000000000004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6.6554086691174418E-3</v>
      </c>
      <c r="C147" s="268">
        <f t="shared" si="19"/>
        <v>6.6519682593166631E-3</v>
      </c>
      <c r="D147" s="268">
        <f t="shared" si="19"/>
        <v>6.5064785101777807E-3</v>
      </c>
      <c r="E147" s="268">
        <f t="shared" si="19"/>
        <v>6.394077320307663E-3</v>
      </c>
      <c r="F147" s="268">
        <f t="shared" si="19"/>
        <v>6.4397271865033875E-3</v>
      </c>
      <c r="G147" s="268">
        <f t="shared" si="19"/>
        <v>6.4503394642748879E-3</v>
      </c>
      <c r="H147" s="268">
        <f t="shared" si="19"/>
        <v>6.360357555877872E-3</v>
      </c>
      <c r="I147" s="268">
        <f t="shared" si="19"/>
        <v>6.3853421791482193E-3</v>
      </c>
      <c r="J147" s="268">
        <f t="shared" si="19"/>
        <v>6.38106811905688E-3</v>
      </c>
      <c r="K147" s="268">
        <f t="shared" si="19"/>
        <v>6.4484593779266467E-3</v>
      </c>
      <c r="L147" s="268">
        <f t="shared" si="19"/>
        <v>6.3639478984782501E-3</v>
      </c>
      <c r="M147" s="268">
        <f t="shared" si="19"/>
        <v>6.3667284503442622E-3</v>
      </c>
      <c r="N147" s="268">
        <f t="shared" si="19"/>
        <v>6.3802229141145762E-3</v>
      </c>
      <c r="O147" s="268">
        <f t="shared" si="19"/>
        <v>6.3753961789179787E-3</v>
      </c>
      <c r="P147" s="268">
        <f t="shared" si="19"/>
        <v>6.3654876442923794E-3</v>
      </c>
      <c r="Q147" s="268">
        <f t="shared" si="19"/>
        <v>6.3366239056119591E-3</v>
      </c>
      <c r="R147" s="268">
        <f t="shared" si="19"/>
        <v>6.3092661789463378E-3</v>
      </c>
      <c r="S147" s="268">
        <f t="shared" si="19"/>
        <v>6.319294536019664E-3</v>
      </c>
      <c r="T147" s="268">
        <f t="shared" si="19"/>
        <v>6.3152018365131516E-3</v>
      </c>
      <c r="U147" s="268">
        <f t="shared" si="19"/>
        <v>6.308517367644169E-3</v>
      </c>
      <c r="V147" s="268">
        <f t="shared" si="19"/>
        <v>6.3158194421623886E-3</v>
      </c>
      <c r="W147" s="268">
        <f t="shared" si="19"/>
        <v>6.3210340422788207E-3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1.9343730177204053E-3</v>
      </c>
      <c r="C148" s="269">
        <f t="shared" si="20"/>
        <v>1.9333730737320801E-3</v>
      </c>
      <c r="D148" s="269">
        <f t="shared" si="20"/>
        <v>1.8910869484044098E-3</v>
      </c>
      <c r="E148" s="269">
        <f t="shared" si="20"/>
        <v>1.8584179058776409E-3</v>
      </c>
      <c r="F148" s="269">
        <f t="shared" si="20"/>
        <v>1.8716858919355539E-3</v>
      </c>
      <c r="G148" s="269">
        <f t="shared" si="20"/>
        <v>1.8747703161682838E-3</v>
      </c>
      <c r="H148" s="269">
        <f t="shared" si="20"/>
        <v>1.8702886827941985E-3</v>
      </c>
      <c r="I148" s="269">
        <f t="shared" si="20"/>
        <v>1.8654644219379577E-3</v>
      </c>
      <c r="J148" s="269">
        <f t="shared" si="20"/>
        <v>1.8546368235831197E-3</v>
      </c>
      <c r="K148" s="269">
        <f t="shared" si="20"/>
        <v>1.8742238751480794E-3</v>
      </c>
      <c r="L148" s="269">
        <f t="shared" si="20"/>
        <v>1.8496608868088095E-3</v>
      </c>
      <c r="M148" s="269">
        <f t="shared" si="20"/>
        <v>1.8504690452212213E-3</v>
      </c>
      <c r="N148" s="269">
        <f t="shared" si="20"/>
        <v>1.8543911674985553E-3</v>
      </c>
      <c r="O148" s="269">
        <f t="shared" si="20"/>
        <v>1.8529882925148878E-3</v>
      </c>
      <c r="P148" s="269">
        <f t="shared" si="20"/>
        <v>1.8501084089528391E-3</v>
      </c>
      <c r="Q148" s="269">
        <f t="shared" si="20"/>
        <v>1.8417192566002551E-3</v>
      </c>
      <c r="R148" s="269">
        <f t="shared" si="20"/>
        <v>1.8370855314530326E-3</v>
      </c>
      <c r="S148" s="269">
        <f t="shared" si="20"/>
        <v>1.8366825313411458E-3</v>
      </c>
      <c r="T148" s="269">
        <f t="shared" si="20"/>
        <v>1.8354930014582143E-3</v>
      </c>
      <c r="U148" s="269">
        <f t="shared" si="20"/>
        <v>1.8422272131056205E-3</v>
      </c>
      <c r="V148" s="269">
        <f t="shared" si="20"/>
        <v>1.8356725065439071E-3</v>
      </c>
      <c r="W148" s="269">
        <f t="shared" si="20"/>
        <v>1.8371881132128469E-3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9.2334701469322013E-3</v>
      </c>
      <c r="C149" s="269">
        <f t="shared" si="21"/>
        <v>9.0042832805422978E-3</v>
      </c>
      <c r="D149" s="269">
        <f t="shared" si="21"/>
        <v>1.211083023594918E-2</v>
      </c>
      <c r="E149" s="269">
        <f t="shared" si="21"/>
        <v>1.1944979131628347E-2</v>
      </c>
      <c r="F149" s="269">
        <f t="shared" si="21"/>
        <v>1.045853828270505E-2</v>
      </c>
      <c r="G149" s="269">
        <f t="shared" si="21"/>
        <v>1.0049757017442228E-2</v>
      </c>
      <c r="H149" s="269">
        <f t="shared" si="21"/>
        <v>9.7535014023253583E-3</v>
      </c>
      <c r="I149" s="269">
        <f t="shared" si="21"/>
        <v>1.008655940068722E-2</v>
      </c>
      <c r="J149" s="269">
        <f t="shared" si="21"/>
        <v>1.1426958368053739E-2</v>
      </c>
      <c r="K149" s="269">
        <f t="shared" si="21"/>
        <v>1.0685197088013314E-2</v>
      </c>
      <c r="L149" s="269">
        <f t="shared" si="21"/>
        <v>1.2425637898787362E-2</v>
      </c>
      <c r="M149" s="269">
        <f t="shared" si="21"/>
        <v>1.1209052947039909E-2</v>
      </c>
      <c r="N149" s="269">
        <f t="shared" si="21"/>
        <v>1.0755756181593515E-2</v>
      </c>
      <c r="O149" s="269">
        <f t="shared" si="21"/>
        <v>1.0960059086565218E-2</v>
      </c>
      <c r="P149" s="269">
        <f t="shared" si="21"/>
        <v>1.2166921751486268E-2</v>
      </c>
      <c r="Q149" s="269">
        <f t="shared" si="21"/>
        <v>1.4842158218776994E-2</v>
      </c>
      <c r="R149" s="269">
        <f t="shared" si="21"/>
        <v>1.6294257736234843E-2</v>
      </c>
      <c r="S149" s="269">
        <f t="shared" si="21"/>
        <v>1.7319923989266801E-2</v>
      </c>
      <c r="T149" s="269">
        <f t="shared" si="21"/>
        <v>1.6787035286328057E-2</v>
      </c>
      <c r="U149" s="269">
        <f t="shared" si="21"/>
        <v>1.4455632860329717E-2</v>
      </c>
      <c r="V149" s="269">
        <f t="shared" si="21"/>
        <v>1.6871216947301645E-2</v>
      </c>
      <c r="W149" s="269">
        <f t="shared" si="21"/>
        <v>1.5674200634096823E-2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5.4284551213756652E-3</v>
      </c>
      <c r="C150" s="269">
        <f t="shared" si="22"/>
        <v>5.425648966091867E-3</v>
      </c>
      <c r="D150" s="269">
        <f t="shared" si="22"/>
        <v>5.3069808852743211E-3</v>
      </c>
      <c r="E150" s="269">
        <f t="shared" si="22"/>
        <v>5.2153013438465418E-3</v>
      </c>
      <c r="F150" s="269">
        <f t="shared" si="22"/>
        <v>5.2525354585734405E-3</v>
      </c>
      <c r="G150" s="269">
        <f t="shared" si="22"/>
        <v>5.2611913167607029E-3</v>
      </c>
      <c r="H150" s="269">
        <f t="shared" si="22"/>
        <v>5.2486144531367724E-3</v>
      </c>
      <c r="I150" s="269">
        <f t="shared" si="22"/>
        <v>5.2350760697370815E-3</v>
      </c>
      <c r="J150" s="269">
        <f t="shared" si="22"/>
        <v>5.2046904454531064E-3</v>
      </c>
      <c r="K150" s="269">
        <f t="shared" si="22"/>
        <v>5.2596578325115502E-3</v>
      </c>
      <c r="L150" s="269">
        <f t="shared" si="22"/>
        <v>5.1907264120331269E-3</v>
      </c>
      <c r="M150" s="269">
        <f t="shared" si="22"/>
        <v>5.1929943570636636E-3</v>
      </c>
      <c r="N150" s="269">
        <f t="shared" si="22"/>
        <v>5.2040010577196422E-3</v>
      </c>
      <c r="O150" s="269">
        <f t="shared" si="22"/>
        <v>5.2000641521590457E-3</v>
      </c>
      <c r="P150" s="269">
        <f t="shared" si="22"/>
        <v>5.1919822990065465E-3</v>
      </c>
      <c r="Q150" s="269">
        <f t="shared" si="22"/>
        <v>5.1684397161462616E-3</v>
      </c>
      <c r="R150" s="269">
        <f t="shared" si="22"/>
        <v>5.1554360354827793E-3</v>
      </c>
      <c r="S150" s="269">
        <f t="shared" si="22"/>
        <v>5.154305091243358E-3</v>
      </c>
      <c r="T150" s="269">
        <f t="shared" si="22"/>
        <v>5.1509668986993787E-3</v>
      </c>
      <c r="U150" s="269">
        <f t="shared" si="22"/>
        <v>5.1698652008215166E-3</v>
      </c>
      <c r="V150" s="269">
        <f t="shared" si="22"/>
        <v>5.1514706460597994E-3</v>
      </c>
      <c r="W150" s="269">
        <f t="shared" si="22"/>
        <v>5.1557239119545467E-3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1.0665511173393072E-2</v>
      </c>
      <c r="C151" s="270">
        <f t="shared" si="23"/>
        <v>1.0639232987214741E-2</v>
      </c>
      <c r="D151" s="270">
        <f t="shared" si="23"/>
        <v>1.1134571070406815E-2</v>
      </c>
      <c r="E151" s="270">
        <f t="shared" si="23"/>
        <v>1.0940089884461516E-2</v>
      </c>
      <c r="F151" s="270">
        <f t="shared" si="23"/>
        <v>1.0473708332957622E-2</v>
      </c>
      <c r="G151" s="270">
        <f t="shared" si="23"/>
        <v>1.0394483213398935E-2</v>
      </c>
      <c r="H151" s="270">
        <f t="shared" si="23"/>
        <v>1.0315389453244691E-2</v>
      </c>
      <c r="I151" s="270">
        <f t="shared" si="23"/>
        <v>1.0351784091030033E-2</v>
      </c>
      <c r="J151" s="270">
        <f t="shared" si="23"/>
        <v>1.0691449954527914E-2</v>
      </c>
      <c r="K151" s="270">
        <f t="shared" si="23"/>
        <v>1.04385551584336E-2</v>
      </c>
      <c r="L151" s="270">
        <f t="shared" si="23"/>
        <v>1.1114476421681851E-2</v>
      </c>
      <c r="M151" s="270">
        <f t="shared" si="23"/>
        <v>1.0703281137530227E-2</v>
      </c>
      <c r="N151" s="270">
        <f t="shared" si="23"/>
        <v>1.0542220197191161E-2</v>
      </c>
      <c r="O151" s="270">
        <f t="shared" si="23"/>
        <v>1.0641171368208384E-2</v>
      </c>
      <c r="P151" s="270">
        <f t="shared" si="23"/>
        <v>1.116637174551181E-2</v>
      </c>
      <c r="Q151" s="270">
        <f t="shared" si="23"/>
        <v>1.2409175917669716E-2</v>
      </c>
      <c r="R151" s="270">
        <f t="shared" si="23"/>
        <v>1.3151552283420244E-2</v>
      </c>
      <c r="S151" s="270">
        <f t="shared" si="23"/>
        <v>1.3686475932276055E-2</v>
      </c>
      <c r="T151" s="270">
        <f t="shared" si="23"/>
        <v>1.4798527597956792E-2</v>
      </c>
      <c r="U151" s="270">
        <f t="shared" si="23"/>
        <v>1.3741470872510242E-2</v>
      </c>
      <c r="V151" s="270">
        <f t="shared" si="23"/>
        <v>1.5236956648688887E-2</v>
      </c>
      <c r="W151" s="270">
        <f t="shared" si="23"/>
        <v>1.6139393062952041E-2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3.344080033755148E-2</v>
      </c>
      <c r="C152" s="271">
        <f t="shared" si="24"/>
        <v>3.2610755715435029E-2</v>
      </c>
      <c r="D152" s="271">
        <f t="shared" si="24"/>
        <v>4.3861717144005399E-2</v>
      </c>
      <c r="E152" s="271">
        <f t="shared" si="24"/>
        <v>4.3261055250145473E-2</v>
      </c>
      <c r="F152" s="271">
        <f t="shared" si="24"/>
        <v>3.7877621844131799E-2</v>
      </c>
      <c r="G152" s="271">
        <f t="shared" si="24"/>
        <v>3.639714132533925E-2</v>
      </c>
      <c r="H152" s="271">
        <f t="shared" si="24"/>
        <v>3.5418991780642069E-2</v>
      </c>
      <c r="I152" s="271">
        <f t="shared" si="24"/>
        <v>3.6715262245671357E-2</v>
      </c>
      <c r="J152" s="271">
        <f t="shared" si="24"/>
        <v>4.14619047344741E-2</v>
      </c>
      <c r="K152" s="271">
        <f t="shared" si="24"/>
        <v>3.8698510603444043E-2</v>
      </c>
      <c r="L152" s="271">
        <f t="shared" si="24"/>
        <v>4.5001854062214908E-2</v>
      </c>
      <c r="M152" s="271">
        <f t="shared" si="24"/>
        <v>4.0595756049478793E-2</v>
      </c>
      <c r="N152" s="271">
        <f t="shared" si="24"/>
        <v>3.8954054025674943E-2</v>
      </c>
      <c r="O152" s="271">
        <f t="shared" si="24"/>
        <v>3.9693976562361823E-2</v>
      </c>
      <c r="P152" s="271">
        <f t="shared" si="24"/>
        <v>4.406486343048896E-2</v>
      </c>
      <c r="Q152" s="271">
        <f t="shared" si="24"/>
        <v>5.3753750396580417E-2</v>
      </c>
      <c r="R152" s="271">
        <f t="shared" si="24"/>
        <v>5.9167665386695753E-2</v>
      </c>
      <c r="S152" s="271">
        <f t="shared" si="24"/>
        <v>6.2727458991035392E-2</v>
      </c>
      <c r="T152" s="271">
        <f t="shared" si="24"/>
        <v>6.079749935142665E-2</v>
      </c>
      <c r="U152" s="271">
        <f t="shared" si="24"/>
        <v>5.2490074603059274E-2</v>
      </c>
      <c r="V152" s="271">
        <f t="shared" si="24"/>
        <v>6.1232906674182845E-2</v>
      </c>
      <c r="W152" s="271">
        <f t="shared" si="24"/>
        <v>5.6767153141195237E-2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0.12813419903358303</v>
      </c>
      <c r="C153" s="271">
        <f t="shared" si="25"/>
        <v>0.12841222112657563</v>
      </c>
      <c r="D153" s="271">
        <f t="shared" si="25"/>
        <v>0.11640757258574955</v>
      </c>
      <c r="E153" s="271">
        <f t="shared" si="25"/>
        <v>0.11291491255432987</v>
      </c>
      <c r="F153" s="271">
        <f t="shared" si="25"/>
        <v>0.11551621845736215</v>
      </c>
      <c r="G153" s="271">
        <f t="shared" si="25"/>
        <v>0.11651369799241793</v>
      </c>
      <c r="H153" s="271">
        <f t="shared" si="25"/>
        <v>0.11701599956090659</v>
      </c>
      <c r="I153" s="271">
        <f t="shared" si="25"/>
        <v>0.11516698806642549</v>
      </c>
      <c r="J153" s="271">
        <f t="shared" si="25"/>
        <v>0.11340755205973183</v>
      </c>
      <c r="K153" s="271">
        <f t="shared" si="25"/>
        <v>0.11179928266711169</v>
      </c>
      <c r="L153" s="271">
        <f t="shared" si="25"/>
        <v>0.10914388764595115</v>
      </c>
      <c r="M153" s="271">
        <f t="shared" si="25"/>
        <v>0.10955194966453416</v>
      </c>
      <c r="N153" s="271">
        <f t="shared" si="25"/>
        <v>0.1099073856451321</v>
      </c>
      <c r="O153" s="271">
        <f t="shared" si="25"/>
        <v>0.10839034655137253</v>
      </c>
      <c r="P153" s="271">
        <f t="shared" si="25"/>
        <v>0.1069807458523824</v>
      </c>
      <c r="Q153" s="271">
        <f t="shared" si="25"/>
        <v>0.10534380882660814</v>
      </c>
      <c r="R153" s="271">
        <f t="shared" si="25"/>
        <v>0.10432344060599187</v>
      </c>
      <c r="S153" s="271">
        <f t="shared" si="25"/>
        <v>9.9828448551310484E-2</v>
      </c>
      <c r="T153" s="271">
        <f t="shared" si="25"/>
        <v>0.10065148965382237</v>
      </c>
      <c r="U153" s="271">
        <f t="shared" si="25"/>
        <v>0.10306103567470121</v>
      </c>
      <c r="V153" s="271">
        <f t="shared" si="25"/>
        <v>9.961415585657564E-2</v>
      </c>
      <c r="W153" s="271">
        <f t="shared" si="25"/>
        <v>0.10104690038810761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9.7903373512898545E-2</v>
      </c>
      <c r="C154" s="320">
        <f t="shared" si="26"/>
        <v>9.8241624539143535E-2</v>
      </c>
      <c r="D154" s="320">
        <f t="shared" si="26"/>
        <v>8.9902994808677375E-2</v>
      </c>
      <c r="E154" s="320">
        <f t="shared" si="26"/>
        <v>8.7291608001657792E-2</v>
      </c>
      <c r="F154" s="320">
        <f t="shared" si="26"/>
        <v>8.9608401719878411E-2</v>
      </c>
      <c r="G154" s="320">
        <f t="shared" si="26"/>
        <v>9.11937966327553E-2</v>
      </c>
      <c r="H154" s="320">
        <f t="shared" si="26"/>
        <v>9.0085669138753155E-2</v>
      </c>
      <c r="I154" s="320">
        <f t="shared" si="26"/>
        <v>8.934181724682437E-2</v>
      </c>
      <c r="J154" s="320">
        <f t="shared" si="26"/>
        <v>8.7658122724064674E-2</v>
      </c>
      <c r="K154" s="320">
        <f t="shared" si="26"/>
        <v>8.8521743379672474E-2</v>
      </c>
      <c r="L154" s="320">
        <f t="shared" si="26"/>
        <v>8.5823923366695712E-2</v>
      </c>
      <c r="M154" s="320">
        <f t="shared" si="26"/>
        <v>8.7004948199105953E-2</v>
      </c>
      <c r="N154" s="320">
        <f t="shared" si="26"/>
        <v>8.753657784720624E-2</v>
      </c>
      <c r="O154" s="320">
        <f t="shared" si="26"/>
        <v>8.6865123918769271E-2</v>
      </c>
      <c r="P154" s="320">
        <f t="shared" si="26"/>
        <v>8.5628166676795042E-2</v>
      </c>
      <c r="Q154" s="320">
        <f t="shared" si="26"/>
        <v>8.2476750486976974E-2</v>
      </c>
      <c r="R154" s="320">
        <f t="shared" si="26"/>
        <v>8.0802997048129724E-2</v>
      </c>
      <c r="S154" s="320">
        <f t="shared" si="26"/>
        <v>8.0014997300973945E-2</v>
      </c>
      <c r="T154" s="320">
        <f t="shared" si="26"/>
        <v>7.9963693479816272E-2</v>
      </c>
      <c r="U154" s="320">
        <f t="shared" si="26"/>
        <v>8.2565700842141473E-2</v>
      </c>
      <c r="V154" s="320">
        <f t="shared" si="26"/>
        <v>7.9804728957194385E-2</v>
      </c>
      <c r="W154" s="320">
        <f t="shared" si="26"/>
        <v>8.0961071208523194E-2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3.0230825520684498E-2</v>
      </c>
      <c r="C155" s="320">
        <f t="shared" si="27"/>
        <v>3.0170596587432087E-2</v>
      </c>
      <c r="D155" s="320">
        <f t="shared" si="27"/>
        <v>2.6504577777072165E-2</v>
      </c>
      <c r="E155" s="320">
        <f t="shared" si="27"/>
        <v>2.5623304552672067E-2</v>
      </c>
      <c r="F155" s="320">
        <f t="shared" si="27"/>
        <v>2.5907816737483751E-2</v>
      </c>
      <c r="G155" s="320">
        <f t="shared" si="27"/>
        <v>2.5319901359662618E-2</v>
      </c>
      <c r="H155" s="320">
        <f t="shared" si="27"/>
        <v>2.6930330422153433E-2</v>
      </c>
      <c r="I155" s="320">
        <f t="shared" si="27"/>
        <v>2.5825170819601111E-2</v>
      </c>
      <c r="J155" s="320">
        <f t="shared" si="27"/>
        <v>2.5749429335667144E-2</v>
      </c>
      <c r="K155" s="320">
        <f t="shared" si="27"/>
        <v>2.3277539287439197E-2</v>
      </c>
      <c r="L155" s="320">
        <f t="shared" si="27"/>
        <v>2.3319964279255444E-2</v>
      </c>
      <c r="M155" s="320">
        <f t="shared" si="27"/>
        <v>2.254700146542821E-2</v>
      </c>
      <c r="N155" s="320">
        <f t="shared" si="27"/>
        <v>2.2370807797925846E-2</v>
      </c>
      <c r="O155" s="320">
        <f t="shared" si="27"/>
        <v>2.1525222632603255E-2</v>
      </c>
      <c r="P155" s="320">
        <f t="shared" si="27"/>
        <v>2.1352579175587361E-2</v>
      </c>
      <c r="Q155" s="320">
        <f t="shared" si="27"/>
        <v>2.2867058339631176E-2</v>
      </c>
      <c r="R155" s="320">
        <f t="shared" si="27"/>
        <v>2.352044355786214E-2</v>
      </c>
      <c r="S155" s="320">
        <f t="shared" si="27"/>
        <v>1.9813451250336532E-2</v>
      </c>
      <c r="T155" s="320">
        <f t="shared" si="27"/>
        <v>2.0687796174006099E-2</v>
      </c>
      <c r="U155" s="320">
        <f t="shared" si="27"/>
        <v>2.0495334832559726E-2</v>
      </c>
      <c r="V155" s="320">
        <f t="shared" si="27"/>
        <v>1.9809426899381245E-2</v>
      </c>
      <c r="W155" s="320">
        <f t="shared" si="27"/>
        <v>2.0085829179584406E-2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0.71571080546290644</v>
      </c>
      <c r="C157" s="271">
        <f t="shared" si="29"/>
        <v>0.71716793318023697</v>
      </c>
      <c r="D157" s="271">
        <f t="shared" si="29"/>
        <v>0.7080363126499043</v>
      </c>
      <c r="E157" s="271">
        <f t="shared" si="29"/>
        <v>0.71480278997393909</v>
      </c>
      <c r="F157" s="271">
        <f t="shared" si="29"/>
        <v>0.72353858765194712</v>
      </c>
      <c r="G157" s="271">
        <f t="shared" si="29"/>
        <v>0.72507901639592498</v>
      </c>
      <c r="H157" s="271">
        <f t="shared" si="29"/>
        <v>0.72725507579965254</v>
      </c>
      <c r="I157" s="271">
        <f t="shared" si="29"/>
        <v>0.72680249446460088</v>
      </c>
      <c r="J157" s="271">
        <f t="shared" si="29"/>
        <v>0.71850260969445878</v>
      </c>
      <c r="K157" s="271">
        <f t="shared" si="29"/>
        <v>0.72601372171147238</v>
      </c>
      <c r="L157" s="271">
        <f t="shared" si="29"/>
        <v>0.71532194618209</v>
      </c>
      <c r="M157" s="271">
        <f t="shared" si="29"/>
        <v>0.72469855218637491</v>
      </c>
      <c r="N157" s="271">
        <f t="shared" si="29"/>
        <v>0.72791880740038883</v>
      </c>
      <c r="O157" s="271">
        <f t="shared" si="29"/>
        <v>0.72803887302005299</v>
      </c>
      <c r="P157" s="271">
        <f t="shared" si="29"/>
        <v>0.71967664524754671</v>
      </c>
      <c r="Q157" s="271">
        <f t="shared" si="29"/>
        <v>0.69981942086643179</v>
      </c>
      <c r="R157" s="271">
        <f t="shared" si="29"/>
        <v>0.68872328767893409</v>
      </c>
      <c r="S157" s="271">
        <f t="shared" si="29"/>
        <v>0.68502333114888125</v>
      </c>
      <c r="T157" s="271">
        <f t="shared" si="29"/>
        <v>0.68752595923089677</v>
      </c>
      <c r="U157" s="271">
        <f t="shared" si="29"/>
        <v>0.70345466248387345</v>
      </c>
      <c r="V157" s="271">
        <f t="shared" si="29"/>
        <v>0.68725658269328194</v>
      </c>
      <c r="W157" s="271">
        <f t="shared" si="29"/>
        <v>0.69440364112153907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0.67980497845587962</v>
      </c>
      <c r="C158" s="320">
        <f t="shared" si="30"/>
        <v>0.68215333599752626</v>
      </c>
      <c r="D158" s="320">
        <f t="shared" si="30"/>
        <v>0.66094141025202957</v>
      </c>
      <c r="E158" s="320">
        <f t="shared" si="30"/>
        <v>0.66835282614909342</v>
      </c>
      <c r="F158" s="320">
        <f t="shared" si="30"/>
        <v>0.68286888705731841</v>
      </c>
      <c r="G158" s="320">
        <f t="shared" si="30"/>
        <v>0.68599892719990108</v>
      </c>
      <c r="H158" s="320">
        <f t="shared" si="30"/>
        <v>0.68880897213064496</v>
      </c>
      <c r="I158" s="320">
        <f t="shared" si="30"/>
        <v>0.68723448283388611</v>
      </c>
      <c r="J158" s="320">
        <f t="shared" si="30"/>
        <v>0.67398441743378712</v>
      </c>
      <c r="K158" s="320">
        <f t="shared" si="30"/>
        <v>0.68446262206280306</v>
      </c>
      <c r="L158" s="320">
        <f t="shared" si="30"/>
        <v>0.66700286378444462</v>
      </c>
      <c r="M158" s="320">
        <f t="shared" si="30"/>
        <v>0.681110355157034</v>
      </c>
      <c r="N158" s="320">
        <f t="shared" si="30"/>
        <v>0.68609332741934748</v>
      </c>
      <c r="O158" s="320">
        <f t="shared" si="30"/>
        <v>0.68541892848275976</v>
      </c>
      <c r="P158" s="320">
        <f t="shared" si="30"/>
        <v>0.67236362201087718</v>
      </c>
      <c r="Q158" s="320">
        <f t="shared" si="30"/>
        <v>0.64210331230334849</v>
      </c>
      <c r="R158" s="320">
        <f t="shared" si="30"/>
        <v>0.6251270576091883</v>
      </c>
      <c r="S158" s="320">
        <f t="shared" si="30"/>
        <v>0.61767203368028134</v>
      </c>
      <c r="T158" s="320">
        <f t="shared" si="30"/>
        <v>0.62224688480274004</v>
      </c>
      <c r="U158" s="320">
        <f t="shared" si="30"/>
        <v>0.64687083885042929</v>
      </c>
      <c r="V158" s="320">
        <f t="shared" si="30"/>
        <v>0.62151000569788184</v>
      </c>
      <c r="W158" s="320">
        <f t="shared" si="30"/>
        <v>0.63345200241089694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3.5905827007026825E-2</v>
      </c>
      <c r="C159" s="320">
        <f t="shared" si="31"/>
        <v>3.501459718271073E-2</v>
      </c>
      <c r="D159" s="320">
        <f t="shared" si="31"/>
        <v>4.7094902397874651E-2</v>
      </c>
      <c r="E159" s="320">
        <f t="shared" si="31"/>
        <v>4.6449963824845647E-2</v>
      </c>
      <c r="F159" s="320">
        <f t="shared" si="31"/>
        <v>4.0669700594628717E-2</v>
      </c>
      <c r="G159" s="320">
        <f t="shared" si="31"/>
        <v>3.9080089196023925E-2</v>
      </c>
      <c r="H159" s="320">
        <f t="shared" si="31"/>
        <v>3.8446103669007477E-2</v>
      </c>
      <c r="I159" s="320">
        <f t="shared" si="31"/>
        <v>3.95680116307148E-2</v>
      </c>
      <c r="J159" s="320">
        <f t="shared" si="31"/>
        <v>4.4518192260671753E-2</v>
      </c>
      <c r="K159" s="320">
        <f t="shared" si="31"/>
        <v>4.15510996486693E-2</v>
      </c>
      <c r="L159" s="320">
        <f t="shared" si="31"/>
        <v>4.8319082397645319E-2</v>
      </c>
      <c r="M159" s="320">
        <f t="shared" si="31"/>
        <v>4.3588197029341039E-2</v>
      </c>
      <c r="N159" s="320">
        <f t="shared" si="31"/>
        <v>4.1825479981041393E-2</v>
      </c>
      <c r="O159" s="320">
        <f t="shared" si="31"/>
        <v>4.2619944537293231E-2</v>
      </c>
      <c r="P159" s="320">
        <f t="shared" si="31"/>
        <v>4.7313023236669534E-2</v>
      </c>
      <c r="Q159" s="320">
        <f t="shared" si="31"/>
        <v>5.7716108563083339E-2</v>
      </c>
      <c r="R159" s="320">
        <f t="shared" si="31"/>
        <v>6.3596230069745852E-2</v>
      </c>
      <c r="S159" s="320">
        <f t="shared" si="31"/>
        <v>6.7351297468599913E-2</v>
      </c>
      <c r="T159" s="320">
        <f t="shared" si="31"/>
        <v>6.5279074428156725E-2</v>
      </c>
      <c r="U159" s="320">
        <f t="shared" si="31"/>
        <v>5.6583823633444198E-2</v>
      </c>
      <c r="V159" s="320">
        <f t="shared" si="31"/>
        <v>6.5746576995400027E-2</v>
      </c>
      <c r="W159" s="320">
        <f t="shared" si="31"/>
        <v>6.0951638710642062E-2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8.8796977037420219E-2</v>
      </c>
      <c r="C160" s="271">
        <f t="shared" si="32"/>
        <v>8.8154583410854415E-2</v>
      </c>
      <c r="D160" s="271">
        <f t="shared" si="32"/>
        <v>9.4744449970128333E-2</v>
      </c>
      <c r="E160" s="271">
        <f t="shared" si="32"/>
        <v>9.2668376635463928E-2</v>
      </c>
      <c r="F160" s="271">
        <f t="shared" si="32"/>
        <v>8.8571376893883821E-2</v>
      </c>
      <c r="G160" s="271">
        <f t="shared" si="32"/>
        <v>8.7979602958272771E-2</v>
      </c>
      <c r="H160" s="271">
        <f t="shared" si="32"/>
        <v>8.6761781311419747E-2</v>
      </c>
      <c r="I160" s="271">
        <f t="shared" si="32"/>
        <v>8.7391029060761641E-2</v>
      </c>
      <c r="J160" s="271">
        <f t="shared" si="32"/>
        <v>9.1069129800660426E-2</v>
      </c>
      <c r="K160" s="271">
        <f t="shared" si="32"/>
        <v>8.8782391685938628E-2</v>
      </c>
      <c r="L160" s="271">
        <f t="shared" si="32"/>
        <v>9.3587862591954313E-2</v>
      </c>
      <c r="M160" s="271">
        <f t="shared" si="32"/>
        <v>8.9831216162412547E-2</v>
      </c>
      <c r="N160" s="271">
        <f t="shared" si="32"/>
        <v>8.8483161410686725E-2</v>
      </c>
      <c r="O160" s="271">
        <f t="shared" si="32"/>
        <v>8.884712478784719E-2</v>
      </c>
      <c r="P160" s="271">
        <f t="shared" si="32"/>
        <v>9.2536873620332194E-2</v>
      </c>
      <c r="Q160" s="271">
        <f t="shared" si="32"/>
        <v>0.10048490289557466</v>
      </c>
      <c r="R160" s="271">
        <f t="shared" si="32"/>
        <v>0.105038008562841</v>
      </c>
      <c r="S160" s="271">
        <f t="shared" si="32"/>
        <v>0.1081040792286258</v>
      </c>
      <c r="T160" s="271">
        <f t="shared" si="32"/>
        <v>0.10613782714289874</v>
      </c>
      <c r="U160" s="271">
        <f t="shared" si="32"/>
        <v>9.9476513723954385E-2</v>
      </c>
      <c r="V160" s="271">
        <f t="shared" si="32"/>
        <v>0.1064852185852033</v>
      </c>
      <c r="W160" s="271">
        <f t="shared" si="32"/>
        <v>0.10265476558466345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5.5228801491065224E-2</v>
      </c>
      <c r="C161" s="320">
        <f t="shared" si="33"/>
        <v>5.5419614106732372E-2</v>
      </c>
      <c r="D161" s="320">
        <f t="shared" si="33"/>
        <v>5.0715664594402889E-2</v>
      </c>
      <c r="E161" s="320">
        <f t="shared" si="33"/>
        <v>4.9242541060388292E-2</v>
      </c>
      <c r="F161" s="320">
        <f t="shared" si="33"/>
        <v>5.0549480093929303E-2</v>
      </c>
      <c r="G161" s="320">
        <f t="shared" si="33"/>
        <v>5.1443825792003607E-2</v>
      </c>
      <c r="H161" s="320">
        <f t="shared" si="33"/>
        <v>5.081871399863961E-2</v>
      </c>
      <c r="I161" s="320">
        <f t="shared" si="33"/>
        <v>5.0399095685153439E-2</v>
      </c>
      <c r="J161" s="320">
        <f t="shared" si="33"/>
        <v>4.9449297662546611E-2</v>
      </c>
      <c r="K161" s="320">
        <f t="shared" si="33"/>
        <v>4.9936479381017855E-2</v>
      </c>
      <c r="L161" s="320">
        <f t="shared" si="33"/>
        <v>4.8414597543762414E-2</v>
      </c>
      <c r="M161" s="320">
        <f t="shared" si="33"/>
        <v>4.9080831848922632E-2</v>
      </c>
      <c r="N161" s="320">
        <f t="shared" si="33"/>
        <v>4.9380732324750688E-2</v>
      </c>
      <c r="O161" s="320">
        <f t="shared" si="33"/>
        <v>4.900195481797609E-2</v>
      </c>
      <c r="P161" s="320">
        <f t="shared" si="33"/>
        <v>4.8304168178775864E-2</v>
      </c>
      <c r="Q161" s="320">
        <f t="shared" si="33"/>
        <v>4.652640574916702E-2</v>
      </c>
      <c r="R161" s="320">
        <f t="shared" si="33"/>
        <v>4.5582215645167144E-2</v>
      </c>
      <c r="S161" s="320">
        <f t="shared" si="33"/>
        <v>4.5137692846318495E-2</v>
      </c>
      <c r="T161" s="320">
        <f t="shared" si="33"/>
        <v>4.510875157031561E-2</v>
      </c>
      <c r="U161" s="320">
        <f t="shared" si="33"/>
        <v>4.6576584015059923E-2</v>
      </c>
      <c r="V161" s="320">
        <f t="shared" si="33"/>
        <v>4.5019077233783678E-2</v>
      </c>
      <c r="W161" s="320">
        <f t="shared" si="33"/>
        <v>4.5671387714647342E-2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3.3568175546354988E-2</v>
      </c>
      <c r="C162" s="328">
        <f t="shared" si="34"/>
        <v>3.273496930412205E-2</v>
      </c>
      <c r="D162" s="328">
        <f t="shared" si="34"/>
        <v>4.4028785375725445E-2</v>
      </c>
      <c r="E162" s="328">
        <f t="shared" si="34"/>
        <v>4.3425835575075636E-2</v>
      </c>
      <c r="F162" s="328">
        <f t="shared" si="34"/>
        <v>3.8021896799954512E-2</v>
      </c>
      <c r="G162" s="328">
        <f t="shared" si="34"/>
        <v>3.6535777166269157E-2</v>
      </c>
      <c r="H162" s="328">
        <f t="shared" si="34"/>
        <v>3.5943067312780137E-2</v>
      </c>
      <c r="I162" s="328">
        <f t="shared" si="34"/>
        <v>3.6991933375608195E-2</v>
      </c>
      <c r="J162" s="328">
        <f t="shared" si="34"/>
        <v>4.1619832138113821E-2</v>
      </c>
      <c r="K162" s="328">
        <f t="shared" si="34"/>
        <v>3.8845912304920766E-2</v>
      </c>
      <c r="L162" s="328">
        <f t="shared" si="34"/>
        <v>4.5173265048191906E-2</v>
      </c>
      <c r="M162" s="328">
        <f t="shared" si="34"/>
        <v>4.0750384313489922E-2</v>
      </c>
      <c r="N162" s="328">
        <f t="shared" si="34"/>
        <v>3.910242908593603E-2</v>
      </c>
      <c r="O162" s="328">
        <f t="shared" si="34"/>
        <v>3.9845169969871093E-2</v>
      </c>
      <c r="P162" s="328">
        <f t="shared" si="34"/>
        <v>4.4232705441556316E-2</v>
      </c>
      <c r="Q162" s="328">
        <f t="shared" si="34"/>
        <v>5.3958497146407644E-2</v>
      </c>
      <c r="R162" s="328">
        <f t="shared" si="34"/>
        <v>5.9455792917673861E-2</v>
      </c>
      <c r="S162" s="328">
        <f t="shared" si="34"/>
        <v>6.296638638230731E-2</v>
      </c>
      <c r="T162" s="328">
        <f t="shared" si="34"/>
        <v>6.1029075572583129E-2</v>
      </c>
      <c r="U162" s="328">
        <f t="shared" si="34"/>
        <v>5.2899929708894455E-2</v>
      </c>
      <c r="V162" s="328">
        <f t="shared" si="34"/>
        <v>6.1466141351419618E-2</v>
      </c>
      <c r="W162" s="328">
        <f t="shared" si="34"/>
        <v>5.6983377870016103E-2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</v>
      </c>
      <c r="D165" s="234">
        <f t="shared" si="35"/>
        <v>1.0000000000000002</v>
      </c>
      <c r="E165" s="234">
        <f t="shared" si="35"/>
        <v>1</v>
      </c>
      <c r="F165" s="234">
        <f t="shared" si="35"/>
        <v>0.99999999999999978</v>
      </c>
      <c r="G165" s="234">
        <f t="shared" si="35"/>
        <v>0.99999999999999967</v>
      </c>
      <c r="H165" s="234">
        <f t="shared" si="35"/>
        <v>0.99999999999999989</v>
      </c>
      <c r="I165" s="234">
        <f t="shared" si="35"/>
        <v>0.99999999999999989</v>
      </c>
      <c r="J165" s="234">
        <f t="shared" si="35"/>
        <v>1</v>
      </c>
      <c r="K165" s="234">
        <f t="shared" si="35"/>
        <v>1.0000000000000002</v>
      </c>
      <c r="L165" s="234">
        <f t="shared" si="35"/>
        <v>1</v>
      </c>
      <c r="M165" s="234">
        <f t="shared" si="35"/>
        <v>1</v>
      </c>
      <c r="N165" s="234">
        <f t="shared" si="35"/>
        <v>1</v>
      </c>
      <c r="O165" s="234">
        <f t="shared" si="35"/>
        <v>1.0000000000000002</v>
      </c>
      <c r="P165" s="234">
        <f t="shared" si="35"/>
        <v>1.0000000000000002</v>
      </c>
      <c r="Q165" s="234">
        <f t="shared" si="35"/>
        <v>1.0000000000000002</v>
      </c>
      <c r="R165" s="234">
        <f t="shared" si="35"/>
        <v>1</v>
      </c>
      <c r="S165" s="234">
        <f t="shared" si="35"/>
        <v>0.99999999999999978</v>
      </c>
      <c r="T165" s="234">
        <f t="shared" si="35"/>
        <v>1</v>
      </c>
      <c r="U165" s="234">
        <f t="shared" si="35"/>
        <v>1</v>
      </c>
      <c r="V165" s="234">
        <f t="shared" si="35"/>
        <v>1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8.7978322881360222E-3</v>
      </c>
      <c r="C166" s="268">
        <f t="shared" si="36"/>
        <v>8.8014362766550801E-3</v>
      </c>
      <c r="D166" s="268">
        <f t="shared" si="36"/>
        <v>8.750648738381564E-3</v>
      </c>
      <c r="E166" s="268">
        <f t="shared" si="36"/>
        <v>8.7862553888792116E-3</v>
      </c>
      <c r="F166" s="268">
        <f t="shared" si="36"/>
        <v>8.9085830385185576E-3</v>
      </c>
      <c r="G166" s="268">
        <f t="shared" si="36"/>
        <v>8.8842174552059682E-3</v>
      </c>
      <c r="H166" s="268">
        <f t="shared" si="36"/>
        <v>8.9524260737867591E-3</v>
      </c>
      <c r="I166" s="268">
        <f t="shared" si="36"/>
        <v>8.9169861242036491E-3</v>
      </c>
      <c r="J166" s="268">
        <f t="shared" si="36"/>
        <v>8.836784807859429E-3</v>
      </c>
      <c r="K166" s="268">
        <f t="shared" si="36"/>
        <v>8.8898877869008769E-3</v>
      </c>
      <c r="L166" s="268">
        <f t="shared" si="36"/>
        <v>8.8256696216495439E-3</v>
      </c>
      <c r="M166" s="268">
        <f t="shared" si="36"/>
        <v>8.9289413873040908E-3</v>
      </c>
      <c r="N166" s="268">
        <f t="shared" si="36"/>
        <v>8.9662799817958501E-3</v>
      </c>
      <c r="O166" s="268">
        <f t="shared" si="36"/>
        <v>8.9990965641181548E-3</v>
      </c>
      <c r="P166" s="268">
        <f t="shared" si="36"/>
        <v>8.8632902131876093E-3</v>
      </c>
      <c r="Q166" s="268">
        <f t="shared" si="36"/>
        <v>8.6916508247104254E-3</v>
      </c>
      <c r="R166" s="268">
        <f t="shared" si="36"/>
        <v>8.5731653592057352E-3</v>
      </c>
      <c r="S166" s="268">
        <f t="shared" si="36"/>
        <v>8.5276218986133478E-3</v>
      </c>
      <c r="T166" s="268">
        <f t="shared" si="36"/>
        <v>8.5569565822803881E-3</v>
      </c>
      <c r="U166" s="268">
        <f t="shared" si="36"/>
        <v>8.7128123993014638E-3</v>
      </c>
      <c r="V166" s="268">
        <f t="shared" si="36"/>
        <v>8.5533697651969717E-3</v>
      </c>
      <c r="W166" s="268">
        <f t="shared" si="36"/>
        <v>8.6323005992733712E-3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2.5603246261059098E-3</v>
      </c>
      <c r="C167" s="269">
        <f t="shared" si="37"/>
        <v>2.5613734504361936E-3</v>
      </c>
      <c r="D167" s="269">
        <f t="shared" si="37"/>
        <v>2.546593379541193E-3</v>
      </c>
      <c r="E167" s="269">
        <f t="shared" si="37"/>
        <v>2.5569555438944747E-3</v>
      </c>
      <c r="F167" s="269">
        <f t="shared" si="37"/>
        <v>2.5925550510875845E-3</v>
      </c>
      <c r="G167" s="269">
        <f t="shared" si="37"/>
        <v>2.5854642358797537E-3</v>
      </c>
      <c r="H167" s="269">
        <f t="shared" si="37"/>
        <v>2.6053141489203297E-3</v>
      </c>
      <c r="I167" s="269">
        <f t="shared" si="37"/>
        <v>2.5950004974782635E-3</v>
      </c>
      <c r="J167" s="269">
        <f t="shared" si="37"/>
        <v>2.5716604975149614E-3</v>
      </c>
      <c r="K167" s="269">
        <f t="shared" si="37"/>
        <v>2.587114402580048E-3</v>
      </c>
      <c r="L167" s="269">
        <f t="shared" si="37"/>
        <v>2.56842578195721E-3</v>
      </c>
      <c r="M167" s="269">
        <f t="shared" si="37"/>
        <v>2.5984796902527047E-3</v>
      </c>
      <c r="N167" s="269">
        <f t="shared" si="37"/>
        <v>2.6140052422111487E-3</v>
      </c>
      <c r="O167" s="269">
        <f t="shared" si="37"/>
        <v>2.6188960861287741E-3</v>
      </c>
      <c r="P167" s="269">
        <f t="shared" si="37"/>
        <v>2.5868593909947587E-3</v>
      </c>
      <c r="Q167" s="269">
        <f t="shared" si="37"/>
        <v>2.5294239443537543E-3</v>
      </c>
      <c r="R167" s="269">
        <f t="shared" si="37"/>
        <v>2.4949425806232422E-3</v>
      </c>
      <c r="S167" s="269">
        <f t="shared" si="37"/>
        <v>2.4816886289799455E-3</v>
      </c>
      <c r="T167" s="269">
        <f t="shared" si="37"/>
        <v>2.4902255401794281E-3</v>
      </c>
      <c r="U167" s="269">
        <f t="shared" si="37"/>
        <v>2.5355823364187737E-3</v>
      </c>
      <c r="V167" s="269">
        <f t="shared" si="37"/>
        <v>2.4891817130402835E-3</v>
      </c>
      <c r="W167" s="269">
        <f t="shared" si="37"/>
        <v>2.5121519802181885E-3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1.7978656501147425E-2</v>
      </c>
      <c r="C168" s="269">
        <f t="shared" si="38"/>
        <v>1.759300694698766E-2</v>
      </c>
      <c r="D168" s="269">
        <f t="shared" si="38"/>
        <v>2.323717974370158E-2</v>
      </c>
      <c r="E168" s="269">
        <f t="shared" si="38"/>
        <v>2.3483171607115914E-2</v>
      </c>
      <c r="F168" s="269">
        <f t="shared" si="38"/>
        <v>2.101795442207453E-2</v>
      </c>
      <c r="G168" s="269">
        <f t="shared" si="38"/>
        <v>2.0170762666951562E-2</v>
      </c>
      <c r="H168" s="269">
        <f t="shared" si="38"/>
        <v>2.0105904932103486E-2</v>
      </c>
      <c r="I168" s="269">
        <f t="shared" si="38"/>
        <v>2.0652667727911238E-2</v>
      </c>
      <c r="J168" s="269">
        <f t="shared" si="38"/>
        <v>2.2745159897615198E-2</v>
      </c>
      <c r="K168" s="269">
        <f t="shared" si="38"/>
        <v>2.1527394194722715E-2</v>
      </c>
      <c r="L168" s="269">
        <f t="shared" si="38"/>
        <v>2.4386512585853684E-2</v>
      </c>
      <c r="M168" s="269">
        <f t="shared" si="38"/>
        <v>2.2523390910486829E-2</v>
      </c>
      <c r="N168" s="269">
        <f t="shared" si="38"/>
        <v>2.1701103331873074E-2</v>
      </c>
      <c r="O168" s="269">
        <f t="shared" si="38"/>
        <v>2.2195022468248463E-2</v>
      </c>
      <c r="P168" s="269">
        <f t="shared" si="38"/>
        <v>2.3952998930265632E-2</v>
      </c>
      <c r="Q168" s="269">
        <f t="shared" si="38"/>
        <v>2.8028598713109636E-2</v>
      </c>
      <c r="R168" s="269">
        <f t="shared" si="38"/>
        <v>3.0084434525087314E-2</v>
      </c>
      <c r="S168" s="269">
        <f t="shared" si="38"/>
        <v>3.127640694527592E-2</v>
      </c>
      <c r="T168" s="269">
        <f t="shared" si="38"/>
        <v>3.0683141061987902E-2</v>
      </c>
      <c r="U168" s="269">
        <f t="shared" si="38"/>
        <v>2.7621891551030193E-2</v>
      </c>
      <c r="V168" s="269">
        <f t="shared" si="38"/>
        <v>3.0832367588041292E-2</v>
      </c>
      <c r="W168" s="269">
        <f t="shared" si="38"/>
        <v>2.9191258545623745E-2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7.8232645649926359E-3</v>
      </c>
      <c r="C169" s="269">
        <f t="shared" si="39"/>
        <v>7.8264693266600991E-3</v>
      </c>
      <c r="D169" s="269">
        <f t="shared" si="39"/>
        <v>7.7813077078083522E-3</v>
      </c>
      <c r="E169" s="269">
        <f t="shared" si="39"/>
        <v>7.8129700807649267E-3</v>
      </c>
      <c r="F169" s="269">
        <f t="shared" si="39"/>
        <v>7.9217470539328337E-3</v>
      </c>
      <c r="G169" s="269">
        <f t="shared" si="39"/>
        <v>7.9000805344662337E-3</v>
      </c>
      <c r="H169" s="269">
        <f t="shared" si="39"/>
        <v>7.9607334375102982E-3</v>
      </c>
      <c r="I169" s="269">
        <f t="shared" si="39"/>
        <v>7.9292192994046464E-3</v>
      </c>
      <c r="J169" s="269">
        <f t="shared" si="39"/>
        <v>7.8579021731316652E-3</v>
      </c>
      <c r="K169" s="269">
        <f t="shared" si="39"/>
        <v>7.9051227429975755E-3</v>
      </c>
      <c r="L169" s="269">
        <f t="shared" si="39"/>
        <v>7.8480182563256638E-3</v>
      </c>
      <c r="M169" s="269">
        <f t="shared" si="39"/>
        <v>7.9398502347436811E-3</v>
      </c>
      <c r="N169" s="269">
        <f t="shared" si="39"/>
        <v>7.9872897270838288E-3</v>
      </c>
      <c r="O169" s="269">
        <f t="shared" si="39"/>
        <v>8.0022340687206425E-3</v>
      </c>
      <c r="P169" s="269">
        <f t="shared" si="39"/>
        <v>7.9043435359085531E-3</v>
      </c>
      <c r="Q169" s="269">
        <f t="shared" si="39"/>
        <v>7.7288452065562745E-3</v>
      </c>
      <c r="R169" s="269">
        <f t="shared" si="39"/>
        <v>7.6234848048810254E-3</v>
      </c>
      <c r="S169" s="269">
        <f t="shared" si="39"/>
        <v>7.5829863582466163E-3</v>
      </c>
      <c r="T169" s="269">
        <f t="shared" si="39"/>
        <v>7.6090715328375321E-3</v>
      </c>
      <c r="U169" s="269">
        <f t="shared" si="39"/>
        <v>7.7476626369431638E-3</v>
      </c>
      <c r="V169" s="269">
        <f t="shared" si="39"/>
        <v>7.6058820404636372E-3</v>
      </c>
      <c r="W169" s="269">
        <f t="shared" si="39"/>
        <v>7.676069420387655E-3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1.2175550863270955E-2</v>
      </c>
      <c r="C170" s="270">
        <f t="shared" si="40"/>
        <v>1.2187535754025638E-2</v>
      </c>
      <c r="D170" s="270">
        <f t="shared" si="40"/>
        <v>1.2525574411223496E-2</v>
      </c>
      <c r="E170" s="270">
        <f t="shared" si="40"/>
        <v>1.2609762457156164E-2</v>
      </c>
      <c r="F170" s="270">
        <f t="shared" si="40"/>
        <v>1.2340552101385287E-2</v>
      </c>
      <c r="G170" s="270">
        <f t="shared" si="40"/>
        <v>1.2231629533429522E-2</v>
      </c>
      <c r="H170" s="270">
        <f t="shared" si="40"/>
        <v>1.2299049935275332E-2</v>
      </c>
      <c r="I170" s="270">
        <f t="shared" si="40"/>
        <v>1.2318612101351392E-2</v>
      </c>
      <c r="J170" s="270">
        <f t="shared" si="40"/>
        <v>1.2453824015841046E-2</v>
      </c>
      <c r="K170" s="270">
        <f t="shared" si="40"/>
        <v>1.2330025519324375E-2</v>
      </c>
      <c r="L170" s="270">
        <f t="shared" si="40"/>
        <v>1.278894360409088E-2</v>
      </c>
      <c r="M170" s="270">
        <f t="shared" si="40"/>
        <v>1.2609458757890945E-2</v>
      </c>
      <c r="N170" s="270">
        <f t="shared" si="40"/>
        <v>1.2523053017650559E-2</v>
      </c>
      <c r="O170" s="270">
        <f t="shared" si="40"/>
        <v>1.2634172131150876E-2</v>
      </c>
      <c r="P170" s="270">
        <f t="shared" si="40"/>
        <v>1.2955956196448728E-2</v>
      </c>
      <c r="Q170" s="270">
        <f t="shared" si="40"/>
        <v>1.3739215294451898E-2</v>
      </c>
      <c r="R170" s="270">
        <f t="shared" si="40"/>
        <v>1.418411162278368E-2</v>
      </c>
      <c r="S170" s="270">
        <f t="shared" si="40"/>
        <v>1.4490293103612818E-2</v>
      </c>
      <c r="T170" s="270">
        <f t="shared" si="40"/>
        <v>1.5858385792938419E-2</v>
      </c>
      <c r="U170" s="270">
        <f t="shared" si="40"/>
        <v>1.5293574025104508E-2</v>
      </c>
      <c r="V170" s="270">
        <f t="shared" si="40"/>
        <v>1.6290957237364768E-2</v>
      </c>
      <c r="W170" s="270">
        <f t="shared" si="40"/>
        <v>1.7622571257133322E-2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0.75242212792051044</v>
      </c>
      <c r="C171" s="271">
        <f t="shared" si="41"/>
        <v>0.75539740552885992</v>
      </c>
      <c r="D171" s="271">
        <f t="shared" si="41"/>
        <v>0.71137600092781272</v>
      </c>
      <c r="E171" s="271">
        <f t="shared" si="41"/>
        <v>0.70931751229510565</v>
      </c>
      <c r="F171" s="271">
        <f t="shared" si="41"/>
        <v>0.72845571672111231</v>
      </c>
      <c r="G171" s="271">
        <f t="shared" si="41"/>
        <v>0.73518114205392882</v>
      </c>
      <c r="H171" s="271">
        <f t="shared" si="41"/>
        <v>0.73548556508081098</v>
      </c>
      <c r="I171" s="271">
        <f t="shared" si="41"/>
        <v>0.73129453532584121</v>
      </c>
      <c r="J171" s="271">
        <f t="shared" si="41"/>
        <v>0.71508837217060706</v>
      </c>
      <c r="K171" s="271">
        <f t="shared" si="41"/>
        <v>0.7245484908469132</v>
      </c>
      <c r="L171" s="271">
        <f t="shared" si="41"/>
        <v>0.70206132575645119</v>
      </c>
      <c r="M171" s="271">
        <f t="shared" si="41"/>
        <v>0.7164814838628959</v>
      </c>
      <c r="N171" s="271">
        <f t="shared" si="41"/>
        <v>0.7222271876852806</v>
      </c>
      <c r="O171" s="271">
        <f t="shared" si="41"/>
        <v>0.71886679000962384</v>
      </c>
      <c r="P171" s="271">
        <f t="shared" si="41"/>
        <v>0.70431278787592011</v>
      </c>
      <c r="Q171" s="271">
        <f t="shared" si="41"/>
        <v>0.67318415818386201</v>
      </c>
      <c r="R171" s="271">
        <f t="shared" si="41"/>
        <v>0.65705422319233031</v>
      </c>
      <c r="S171" s="271">
        <f t="shared" si="41"/>
        <v>0.6476111959326285</v>
      </c>
      <c r="T171" s="271">
        <f t="shared" si="41"/>
        <v>0.65089762909410021</v>
      </c>
      <c r="U171" s="271">
        <f t="shared" si="41"/>
        <v>0.67486734109586155</v>
      </c>
      <c r="V171" s="271">
        <f t="shared" si="41"/>
        <v>0.64934814550919018</v>
      </c>
      <c r="W171" s="271">
        <f t="shared" si="41"/>
        <v>0.66070232964682918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0.67368145356913667</v>
      </c>
      <c r="C172" s="320">
        <f t="shared" si="42"/>
        <v>0.67834575093020844</v>
      </c>
      <c r="D172" s="320">
        <f t="shared" si="42"/>
        <v>0.60960470322676552</v>
      </c>
      <c r="E172" s="320">
        <f t="shared" si="42"/>
        <v>0.60646885015311935</v>
      </c>
      <c r="F172" s="320">
        <f t="shared" si="42"/>
        <v>0.63640390491999332</v>
      </c>
      <c r="G172" s="320">
        <f t="shared" si="42"/>
        <v>0.6468397548943311</v>
      </c>
      <c r="H172" s="320">
        <f t="shared" si="42"/>
        <v>0.64742823372808178</v>
      </c>
      <c r="I172" s="320">
        <f t="shared" si="42"/>
        <v>0.64084256056639244</v>
      </c>
      <c r="J172" s="320">
        <f t="shared" si="42"/>
        <v>0.61547196154205197</v>
      </c>
      <c r="K172" s="320">
        <f t="shared" si="42"/>
        <v>0.63026549835455803</v>
      </c>
      <c r="L172" s="320">
        <f t="shared" si="42"/>
        <v>0.59525632361595027</v>
      </c>
      <c r="M172" s="320">
        <f t="shared" si="42"/>
        <v>0.61783634934696885</v>
      </c>
      <c r="N172" s="320">
        <f t="shared" si="42"/>
        <v>0.62678369557043156</v>
      </c>
      <c r="O172" s="320">
        <f t="shared" si="42"/>
        <v>0.62165980258638454</v>
      </c>
      <c r="P172" s="320">
        <f t="shared" si="42"/>
        <v>0.59885823366519486</v>
      </c>
      <c r="Q172" s="320">
        <f t="shared" si="42"/>
        <v>0.55042800209102793</v>
      </c>
      <c r="R172" s="320">
        <f t="shared" si="42"/>
        <v>0.5252941741678695</v>
      </c>
      <c r="S172" s="320">
        <f t="shared" si="42"/>
        <v>0.51063069497017677</v>
      </c>
      <c r="T172" s="320">
        <f t="shared" si="42"/>
        <v>0.51651543995304505</v>
      </c>
      <c r="U172" s="320">
        <f t="shared" si="42"/>
        <v>0.55389243023698731</v>
      </c>
      <c r="V172" s="320">
        <f t="shared" si="42"/>
        <v>0.51431239266654227</v>
      </c>
      <c r="W172" s="320">
        <f t="shared" si="42"/>
        <v>0.53285410122659005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7.8740674351373718E-2</v>
      </c>
      <c r="C173" s="320">
        <f t="shared" si="43"/>
        <v>7.7051654598651459E-2</v>
      </c>
      <c r="D173" s="320">
        <f t="shared" si="43"/>
        <v>0.10177129770104727</v>
      </c>
      <c r="E173" s="320">
        <f t="shared" si="43"/>
        <v>0.10284866214198643</v>
      </c>
      <c r="F173" s="320">
        <f t="shared" si="43"/>
        <v>9.2051811801118918E-2</v>
      </c>
      <c r="G173" s="320">
        <f t="shared" si="43"/>
        <v>8.834138715959762E-2</v>
      </c>
      <c r="H173" s="320">
        <f t="shared" si="43"/>
        <v>8.8057331352729265E-2</v>
      </c>
      <c r="I173" s="320">
        <f t="shared" si="43"/>
        <v>9.0451974759448717E-2</v>
      </c>
      <c r="J173" s="320">
        <f t="shared" si="43"/>
        <v>9.9616410628555085E-2</v>
      </c>
      <c r="K173" s="320">
        <f t="shared" si="43"/>
        <v>9.4282992492355139E-2</v>
      </c>
      <c r="L173" s="320">
        <f t="shared" si="43"/>
        <v>0.10680500214050095</v>
      </c>
      <c r="M173" s="320">
        <f t="shared" si="43"/>
        <v>9.8645134515927019E-2</v>
      </c>
      <c r="N173" s="320">
        <f t="shared" si="43"/>
        <v>9.5443492114849066E-2</v>
      </c>
      <c r="O173" s="320">
        <f t="shared" si="43"/>
        <v>9.7206987423239244E-2</v>
      </c>
      <c r="P173" s="320">
        <f t="shared" si="43"/>
        <v>0.10545455421072526</v>
      </c>
      <c r="Q173" s="320">
        <f t="shared" si="43"/>
        <v>0.12275615609283402</v>
      </c>
      <c r="R173" s="320">
        <f t="shared" si="43"/>
        <v>0.13176004902446076</v>
      </c>
      <c r="S173" s="320">
        <f t="shared" si="43"/>
        <v>0.13698050096245173</v>
      </c>
      <c r="T173" s="320">
        <f t="shared" si="43"/>
        <v>0.13438218914105518</v>
      </c>
      <c r="U173" s="320">
        <f t="shared" si="43"/>
        <v>0.12097491085887424</v>
      </c>
      <c r="V173" s="320">
        <f t="shared" si="43"/>
        <v>0.13503575284264793</v>
      </c>
      <c r="W173" s="320">
        <f t="shared" si="43"/>
        <v>0.12784822842023921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6.311962641357792E-2</v>
      </c>
      <c r="C174" s="271">
        <f t="shared" si="44"/>
        <v>6.176568454458603E-2</v>
      </c>
      <c r="D174" s="271">
        <f t="shared" si="44"/>
        <v>8.1581296368502004E-2</v>
      </c>
      <c r="E174" s="271">
        <f t="shared" si="44"/>
        <v>8.2444926780401967E-2</v>
      </c>
      <c r="F174" s="271">
        <f t="shared" si="44"/>
        <v>7.3790020462000852E-2</v>
      </c>
      <c r="G174" s="271">
        <f t="shared" si="44"/>
        <v>7.0815692147723791E-2</v>
      </c>
      <c r="H174" s="271">
        <f t="shared" si="44"/>
        <v>7.0587989038018037E-2</v>
      </c>
      <c r="I174" s="271">
        <f t="shared" si="44"/>
        <v>7.2507568702161823E-2</v>
      </c>
      <c r="J174" s="271">
        <f t="shared" si="44"/>
        <v>7.9853908736892548E-2</v>
      </c>
      <c r="K174" s="271">
        <f t="shared" si="44"/>
        <v>7.55785661260064E-2</v>
      </c>
      <c r="L174" s="271">
        <f t="shared" si="44"/>
        <v>8.5616384286048466E-2</v>
      </c>
      <c r="M174" s="271">
        <f t="shared" si="44"/>
        <v>7.9075320213508299E-2</v>
      </c>
      <c r="N174" s="271">
        <f t="shared" si="44"/>
        <v>7.6508838862788364E-2</v>
      </c>
      <c r="O174" s="271">
        <f t="shared" si="44"/>
        <v>7.7922481379373507E-2</v>
      </c>
      <c r="P174" s="271">
        <f t="shared" si="44"/>
        <v>8.4533846328117668E-2</v>
      </c>
      <c r="Q174" s="271">
        <f t="shared" si="44"/>
        <v>9.8403052505878941E-2</v>
      </c>
      <c r="R174" s="271">
        <f t="shared" si="44"/>
        <v>0.10562069907537672</v>
      </c>
      <c r="S174" s="271">
        <f t="shared" si="44"/>
        <v>0.10980548640099204</v>
      </c>
      <c r="T174" s="271">
        <f t="shared" si="44"/>
        <v>0.10772264328561962</v>
      </c>
      <c r="U174" s="271">
        <f t="shared" si="44"/>
        <v>9.6975181400574567E-2</v>
      </c>
      <c r="V174" s="271">
        <f t="shared" si="44"/>
        <v>0.10824654909442598</v>
      </c>
      <c r="W174" s="271">
        <f t="shared" si="44"/>
        <v>0.10248492893917528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7.7235985077156857E-2</v>
      </c>
      <c r="C175" s="271">
        <f t="shared" si="45"/>
        <v>7.7222148414233083E-2</v>
      </c>
      <c r="D175" s="271">
        <f t="shared" si="45"/>
        <v>7.738367991670192E-2</v>
      </c>
      <c r="E175" s="271">
        <f t="shared" si="45"/>
        <v>7.7378696756620513E-2</v>
      </c>
      <c r="F175" s="271">
        <f t="shared" si="45"/>
        <v>7.7300484862941693E-2</v>
      </c>
      <c r="G175" s="271">
        <f t="shared" si="45"/>
        <v>7.7286363787364698E-2</v>
      </c>
      <c r="H175" s="271">
        <f t="shared" si="45"/>
        <v>7.72671949281101E-2</v>
      </c>
      <c r="I175" s="271">
        <f t="shared" si="45"/>
        <v>7.7289152770861652E-2</v>
      </c>
      <c r="J175" s="271">
        <f t="shared" si="45"/>
        <v>7.7358845756362149E-2</v>
      </c>
      <c r="K175" s="271">
        <f t="shared" si="45"/>
        <v>7.7320747565849904E-2</v>
      </c>
      <c r="L175" s="271">
        <f t="shared" si="45"/>
        <v>7.7386446313666021E-2</v>
      </c>
      <c r="M175" s="271">
        <f t="shared" si="45"/>
        <v>7.7323571875315536E-2</v>
      </c>
      <c r="N175" s="271">
        <f t="shared" si="45"/>
        <v>7.7306443775443087E-2</v>
      </c>
      <c r="O175" s="271">
        <f t="shared" si="45"/>
        <v>7.7299065822492311E-2</v>
      </c>
      <c r="P175" s="271">
        <f t="shared" si="45"/>
        <v>7.7364432819695156E-2</v>
      </c>
      <c r="Q175" s="271">
        <f t="shared" si="45"/>
        <v>7.7450204610147039E-2</v>
      </c>
      <c r="R175" s="271">
        <f t="shared" si="45"/>
        <v>7.7500827636396361E-2</v>
      </c>
      <c r="S175" s="271">
        <f t="shared" si="45"/>
        <v>7.7522366109202087E-2</v>
      </c>
      <c r="T175" s="271">
        <f t="shared" si="45"/>
        <v>7.7390155447261591E-2</v>
      </c>
      <c r="U175" s="271">
        <f t="shared" si="45"/>
        <v>7.7310595885691863E-2</v>
      </c>
      <c r="V175" s="271">
        <f t="shared" si="45"/>
        <v>7.7361284506704875E-2</v>
      </c>
      <c r="W175" s="271">
        <f t="shared" si="45"/>
        <v>7.7190074438935927E-2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5.7901833049301167E-2</v>
      </c>
      <c r="C176" s="320">
        <f t="shared" si="46"/>
        <v>5.8302721875410676E-2</v>
      </c>
      <c r="D176" s="320">
        <f t="shared" si="46"/>
        <v>5.2394539830808308E-2</v>
      </c>
      <c r="E176" s="320">
        <f t="shared" si="46"/>
        <v>5.212501832301638E-2</v>
      </c>
      <c r="F176" s="320">
        <f t="shared" si="46"/>
        <v>5.4697887940029465E-2</v>
      </c>
      <c r="G176" s="320">
        <f t="shared" si="46"/>
        <v>5.5594832393139088E-2</v>
      </c>
      <c r="H176" s="320">
        <f t="shared" si="46"/>
        <v>5.564541119860323E-2</v>
      </c>
      <c r="I176" s="320">
        <f t="shared" si="46"/>
        <v>5.5079383225137182E-2</v>
      </c>
      <c r="J176" s="320">
        <f t="shared" si="46"/>
        <v>5.2898821208348087E-2</v>
      </c>
      <c r="K176" s="320">
        <f t="shared" si="46"/>
        <v>5.4170301808249277E-2</v>
      </c>
      <c r="L176" s="320">
        <f t="shared" si="46"/>
        <v>5.1161319773536607E-2</v>
      </c>
      <c r="M176" s="320">
        <f t="shared" si="46"/>
        <v>5.3102036522082501E-2</v>
      </c>
      <c r="N176" s="320">
        <f t="shared" si="46"/>
        <v>5.3871046481493629E-2</v>
      </c>
      <c r="O176" s="320">
        <f t="shared" si="46"/>
        <v>5.3430656153760865E-2</v>
      </c>
      <c r="P176" s="320">
        <f t="shared" si="46"/>
        <v>5.1470898125775648E-2</v>
      </c>
      <c r="Q176" s="320">
        <f t="shared" si="46"/>
        <v>4.7308397928850408E-2</v>
      </c>
      <c r="R176" s="320">
        <f t="shared" si="46"/>
        <v>4.5148186005861485E-2</v>
      </c>
      <c r="S176" s="320">
        <f t="shared" si="46"/>
        <v>4.3887883647931766E-2</v>
      </c>
      <c r="T176" s="320">
        <f t="shared" si="46"/>
        <v>4.4393667976312091E-2</v>
      </c>
      <c r="U176" s="320">
        <f t="shared" si="46"/>
        <v>4.7606159933512852E-2</v>
      </c>
      <c r="V176" s="320">
        <f t="shared" si="46"/>
        <v>4.42043196195969E-2</v>
      </c>
      <c r="W176" s="320">
        <f t="shared" si="46"/>
        <v>4.5797949528517221E-2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1.933415202785569E-2</v>
      </c>
      <c r="C177" s="320">
        <f t="shared" si="47"/>
        <v>1.8919426538822417E-2</v>
      </c>
      <c r="D177" s="320">
        <f t="shared" si="47"/>
        <v>2.4989140085893608E-2</v>
      </c>
      <c r="E177" s="320">
        <f t="shared" si="47"/>
        <v>2.5253678433604137E-2</v>
      </c>
      <c r="F177" s="320">
        <f t="shared" si="47"/>
        <v>2.2602596922912232E-2</v>
      </c>
      <c r="G177" s="320">
        <f t="shared" si="47"/>
        <v>2.169153139422561E-2</v>
      </c>
      <c r="H177" s="320">
        <f t="shared" si="47"/>
        <v>2.162178372950687E-2</v>
      </c>
      <c r="I177" s="320">
        <f t="shared" si="47"/>
        <v>2.2209769545724463E-2</v>
      </c>
      <c r="J177" s="320">
        <f t="shared" si="47"/>
        <v>2.4460024548014065E-2</v>
      </c>
      <c r="K177" s="320">
        <f t="shared" si="47"/>
        <v>2.315044575760062E-2</v>
      </c>
      <c r="L177" s="320">
        <f t="shared" si="47"/>
        <v>2.6225126540129411E-2</v>
      </c>
      <c r="M177" s="320">
        <f t="shared" si="47"/>
        <v>2.4221535353233042E-2</v>
      </c>
      <c r="N177" s="320">
        <f t="shared" si="47"/>
        <v>2.3435397293949452E-2</v>
      </c>
      <c r="O177" s="320">
        <f t="shared" si="47"/>
        <v>2.3868409668731452E-2</v>
      </c>
      <c r="P177" s="320">
        <f t="shared" si="47"/>
        <v>2.5893534693919498E-2</v>
      </c>
      <c r="Q177" s="320">
        <f t="shared" si="47"/>
        <v>3.014180668129662E-2</v>
      </c>
      <c r="R177" s="320">
        <f t="shared" si="47"/>
        <v>3.2352641630534883E-2</v>
      </c>
      <c r="S177" s="320">
        <f t="shared" si="47"/>
        <v>3.3634482461270314E-2</v>
      </c>
      <c r="T177" s="320">
        <f t="shared" si="47"/>
        <v>3.2996487470949507E-2</v>
      </c>
      <c r="U177" s="320">
        <f t="shared" si="47"/>
        <v>2.9704435952179011E-2</v>
      </c>
      <c r="V177" s="320">
        <f t="shared" si="47"/>
        <v>3.3156964887107974E-2</v>
      </c>
      <c r="W177" s="320">
        <f t="shared" si="47"/>
        <v>3.1392124910418699E-2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5.7886631745101925E-2</v>
      </c>
      <c r="C178" s="321">
        <f t="shared" si="48"/>
        <v>5.6644939757556335E-2</v>
      </c>
      <c r="D178" s="321">
        <f t="shared" si="48"/>
        <v>7.4817718806327232E-2</v>
      </c>
      <c r="E178" s="321">
        <f t="shared" si="48"/>
        <v>7.5609749090061087E-2</v>
      </c>
      <c r="F178" s="321">
        <f t="shared" si="48"/>
        <v>6.7672386286946218E-2</v>
      </c>
      <c r="G178" s="321">
        <f t="shared" si="48"/>
        <v>6.4944647585049337E-2</v>
      </c>
      <c r="H178" s="321">
        <f t="shared" si="48"/>
        <v>6.4735822425464537E-2</v>
      </c>
      <c r="I178" s="321">
        <f t="shared" si="48"/>
        <v>6.6496257450786148E-2</v>
      </c>
      <c r="J178" s="321">
        <f t="shared" si="48"/>
        <v>7.3233541944175903E-2</v>
      </c>
      <c r="K178" s="321">
        <f t="shared" si="48"/>
        <v>6.9312650814705085E-2</v>
      </c>
      <c r="L178" s="321">
        <f t="shared" si="48"/>
        <v>7.8518273793957399E-2</v>
      </c>
      <c r="M178" s="321">
        <f t="shared" si="48"/>
        <v>7.2519503067602201E-2</v>
      </c>
      <c r="N178" s="321">
        <f t="shared" si="48"/>
        <v>7.0165798375873556E-2</v>
      </c>
      <c r="O178" s="321">
        <f t="shared" si="48"/>
        <v>7.1462241470143517E-2</v>
      </c>
      <c r="P178" s="321">
        <f t="shared" si="48"/>
        <v>7.7525484709461898E-2</v>
      </c>
      <c r="Q178" s="321">
        <f t="shared" si="48"/>
        <v>9.0244850716930169E-2</v>
      </c>
      <c r="R178" s="321">
        <f t="shared" si="48"/>
        <v>9.6864111203315714E-2</v>
      </c>
      <c r="S178" s="321">
        <f t="shared" si="48"/>
        <v>0.10070195462244844</v>
      </c>
      <c r="T178" s="321">
        <f t="shared" si="48"/>
        <v>9.8791791662794906E-2</v>
      </c>
      <c r="U178" s="321">
        <f t="shared" si="48"/>
        <v>8.8935358669074094E-2</v>
      </c>
      <c r="V178" s="321">
        <f t="shared" si="48"/>
        <v>9.9272262545572046E-2</v>
      </c>
      <c r="W178" s="321">
        <f t="shared" si="48"/>
        <v>9.3988315172423315E-2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0.38328046082895617</v>
      </c>
      <c r="C183" s="322">
        <f>IF(C$5=0,0,C$5/NMM_fec!C$5)</f>
        <v>0.38352111069370121</v>
      </c>
      <c r="D183" s="322">
        <f>IF(D$5=0,0,D$5/NMM_fec!D$5)</f>
        <v>0.39495692740847621</v>
      </c>
      <c r="E183" s="322">
        <f>IF(E$5=0,0,E$5/NMM_fec!E$5)</f>
        <v>0.4030191300022341</v>
      </c>
      <c r="F183" s="322">
        <f>IF(F$5=0,0,F$5/NMM_fec!F$5)</f>
        <v>0.40380971770294127</v>
      </c>
      <c r="G183" s="322">
        <f>IF(G$5=0,0,G$5/NMM_fec!G$5)</f>
        <v>0.40479459614101843</v>
      </c>
      <c r="H183" s="322">
        <f>IF(H$5=0,0,H$5/NMM_fec!H$5)</f>
        <v>0.41522704827236034</v>
      </c>
      <c r="I183" s="322">
        <f>IF(I$5=0,0,I$5/NMM_fec!I$5)</f>
        <v>0.41753665904202891</v>
      </c>
      <c r="J183" s="322">
        <f>IF(J$5=0,0,J$5/NMM_fec!J$5)</f>
        <v>0.41985924794931417</v>
      </c>
      <c r="K183" s="322">
        <f>IF(K$5=0,0,K$5/NMM_fec!K$5)</f>
        <v>0.41466283700716844</v>
      </c>
      <c r="L183" s="322">
        <f>IF(L$5=0,0,L$5/NMM_fec!L$5)</f>
        <v>0.4210701175470124</v>
      </c>
      <c r="M183" s="322">
        <f>IF(M$5=0,0,M$5/NMM_fec!M$5)</f>
        <v>0.42119147493185494</v>
      </c>
      <c r="N183" s="322">
        <f>IF(N$5=0,0,N$5/NMM_fec!N$5)</f>
        <v>0.42045916950767276</v>
      </c>
      <c r="O183" s="322">
        <f>IF(O$5=0,0,O$5/NMM_fec!O$5)</f>
        <v>0.42092148925631223</v>
      </c>
      <c r="P183" s="322">
        <f>IF(P$5=0,0,P$5/NMM_fec!P$5)</f>
        <v>0.42109192047628563</v>
      </c>
      <c r="Q183" s="322">
        <f>IF(Q$5=0,0,Q$5/NMM_fec!Q$5)</f>
        <v>0.42259352990693277</v>
      </c>
      <c r="R183" s="322">
        <f>IF(R$5=0,0,R$5/NMM_fec!R$5)</f>
        <v>0.42328985528283303</v>
      </c>
      <c r="S183" s="322">
        <f>IF(S$5=0,0,S$5/NMM_fec!S$5)</f>
        <v>0.42857209879840652</v>
      </c>
      <c r="T183" s="322">
        <f>IF(T$5=0,0,T$5/NMM_fec!T$5)</f>
        <v>0.4388771282773441</v>
      </c>
      <c r="U183" s="322">
        <f>IF(U$5=0,0,U$5/NMM_fec!U$5)</f>
        <v>0.44752316723501551</v>
      </c>
      <c r="V183" s="322">
        <f>IF(V$5=0,0,V$5/NMM_fec!V$5)</f>
        <v>0.44826426552994314</v>
      </c>
      <c r="W183" s="322">
        <f>IF(W$5=0,0,W$5/NMM_fec!W$5)</f>
        <v>0.4574048260484242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0.31033527240888592</v>
      </c>
      <c r="C184" s="275">
        <f>IF(C$6=0,0,C$6/NMM_fec!C$6)</f>
        <v>0.31033527240888564</v>
      </c>
      <c r="D184" s="275">
        <f>IF(D$6=0,0,D$6/NMM_fec!D$6)</f>
        <v>0.31203286196707519</v>
      </c>
      <c r="E184" s="275">
        <f>IF(E$6=0,0,E$6/NMM_fec!E$6)</f>
        <v>0.31203286196707547</v>
      </c>
      <c r="F184" s="275">
        <f>IF(F$6=0,0,F$6/NMM_fec!F$6)</f>
        <v>0.31470181487304655</v>
      </c>
      <c r="G184" s="275">
        <f>IF(G$6=0,0,G$6/NMM_fec!G$6)</f>
        <v>0.31610780869195759</v>
      </c>
      <c r="H184" s="275">
        <f>IF(H$6=0,0,H$6/NMM_fec!H$6)</f>
        <v>0.32260730546267036</v>
      </c>
      <c r="I184" s="275">
        <f>IF(I$6=0,0,I$6/NMM_fec!I$6)</f>
        <v>0.32377063671675943</v>
      </c>
      <c r="J184" s="275">
        <f>IF(J$6=0,0,J$6/NMM_fec!J$6)</f>
        <v>0.32377063671675932</v>
      </c>
      <c r="K184" s="275">
        <f>IF(K$6=0,0,K$6/NMM_fec!K$6)</f>
        <v>0.32377063671675926</v>
      </c>
      <c r="L184" s="275">
        <f>IF(L$6=0,0,L$6/NMM_fec!L$6)</f>
        <v>0.32377063671675937</v>
      </c>
      <c r="M184" s="275">
        <f>IF(M$6=0,0,M$6/NMM_fec!M$6)</f>
        <v>0.32377063671675949</v>
      </c>
      <c r="N184" s="275">
        <f>IF(N$6=0,0,N$6/NMM_fec!N$6)</f>
        <v>0.32377063671675943</v>
      </c>
      <c r="O184" s="275">
        <f>IF(O$6=0,0,O$6/NMM_fec!O$6)</f>
        <v>0.32377063671675954</v>
      </c>
      <c r="P184" s="275">
        <f>IF(P$6=0,0,P$6/NMM_fec!P$6)</f>
        <v>0.32377063671675921</v>
      </c>
      <c r="Q184" s="275">
        <f>IF(Q$6=0,0,Q$6/NMM_fec!Q$6)</f>
        <v>0.32377063671675949</v>
      </c>
      <c r="R184" s="275">
        <f>IF(R$6=0,0,R$6/NMM_fec!R$6)</f>
        <v>0.32377063671675926</v>
      </c>
      <c r="S184" s="275">
        <f>IF(S$6=0,0,S$6/NMM_fec!S$6)</f>
        <v>0.32802299071150853</v>
      </c>
      <c r="T184" s="275">
        <f>IF(T$6=0,0,T$6/NMM_fec!T$6)</f>
        <v>0.33587027763837557</v>
      </c>
      <c r="U184" s="275">
        <f>IF(U$6=0,0,U$6/NMM_fec!U$6)</f>
        <v>0.34319283610442769</v>
      </c>
      <c r="V184" s="275">
        <f>IF(V$6=0,0,V$6/NMM_fec!V$6)</f>
        <v>0.34319283610442763</v>
      </c>
      <c r="W184" s="275">
        <f>IF(W$6=0,0,W$6/NMM_fec!W$6)</f>
        <v>0.35034715011064238</v>
      </c>
      <c r="DA184" s="76"/>
    </row>
    <row r="185" spans="1:105" ht="12" customHeight="1" x14ac:dyDescent="0.25">
      <c r="A185" s="202" t="s">
        <v>93</v>
      </c>
      <c r="B185" s="276">
        <f>IF(B$7=0,0,B$7/NMM_fec!B$7)</f>
        <v>8.0390000187806204E-2</v>
      </c>
      <c r="C185" s="276">
        <f>IF(C$7=0,0,C$7/NMM_fec!C$7)</f>
        <v>8.0390000187806177E-2</v>
      </c>
      <c r="D185" s="276">
        <f>IF(D$7=0,0,D$7/NMM_fec!D$7)</f>
        <v>8.0829747896284082E-2</v>
      </c>
      <c r="E185" s="276">
        <f>IF(E$7=0,0,E$7/NMM_fec!E$7)</f>
        <v>8.0829747896284124E-2</v>
      </c>
      <c r="F185" s="276">
        <f>IF(F$7=0,0,F$7/NMM_fec!F$7)</f>
        <v>8.1521119917733156E-2</v>
      </c>
      <c r="G185" s="276">
        <f>IF(G$7=0,0,G$7/NMM_fec!G$7)</f>
        <v>8.1885331960047811E-2</v>
      </c>
      <c r="H185" s="276">
        <f>IF(H$7=0,0,H$7/NMM_fec!H$7)</f>
        <v>8.356897733674809E-2</v>
      </c>
      <c r="I185" s="276">
        <f>IF(I$7=0,0,I$7/NMM_fec!I$7)</f>
        <v>8.387032948086233E-2</v>
      </c>
      <c r="J185" s="276">
        <f>IF(J$7=0,0,J$7/NMM_fec!J$7)</f>
        <v>8.3870329480862316E-2</v>
      </c>
      <c r="K185" s="276">
        <f>IF(K$7=0,0,K$7/NMM_fec!K$7)</f>
        <v>8.3870329480862302E-2</v>
      </c>
      <c r="L185" s="276">
        <f>IF(L$7=0,0,L$7/NMM_fec!L$7)</f>
        <v>8.3870329480862316E-2</v>
      </c>
      <c r="M185" s="276">
        <f>IF(M$7=0,0,M$7/NMM_fec!M$7)</f>
        <v>8.3870329480862357E-2</v>
      </c>
      <c r="N185" s="276">
        <f>IF(N$7=0,0,N$7/NMM_fec!N$7)</f>
        <v>8.3870329480862343E-2</v>
      </c>
      <c r="O185" s="276">
        <f>IF(O$7=0,0,O$7/NMM_fec!O$7)</f>
        <v>8.3870329480862302E-2</v>
      </c>
      <c r="P185" s="276">
        <f>IF(P$7=0,0,P$7/NMM_fec!P$7)</f>
        <v>8.3870329480862357E-2</v>
      </c>
      <c r="Q185" s="276">
        <f>IF(Q$7=0,0,Q$7/NMM_fec!Q$7)</f>
        <v>8.3870329480862357E-2</v>
      </c>
      <c r="R185" s="276">
        <f>IF(R$7=0,0,R$7/NMM_fec!R$7)</f>
        <v>8.387032948086233E-2</v>
      </c>
      <c r="S185" s="276">
        <f>IF(S$7=0,0,S$7/NMM_fec!S$7)</f>
        <v>8.4971869553258944E-2</v>
      </c>
      <c r="T185" s="276">
        <f>IF(T$7=0,0,T$7/NMM_fec!T$7)</f>
        <v>8.700464975458079E-2</v>
      </c>
      <c r="U185" s="276">
        <f>IF(U$7=0,0,U$7/NMM_fec!U$7)</f>
        <v>8.8901503025212381E-2</v>
      </c>
      <c r="V185" s="276">
        <f>IF(V$7=0,0,V$7/NMM_fec!V$7)</f>
        <v>8.8901503025212408E-2</v>
      </c>
      <c r="W185" s="276">
        <f>IF(W$7=0,0,W$7/NMM_fec!W$7)</f>
        <v>9.0754773843701411E-2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0.44066467330030129</v>
      </c>
      <c r="C186" s="276">
        <f>IF(C$8=0,0,C$8/NMM_fec!C$8)</f>
        <v>0.4406646733003014</v>
      </c>
      <c r="D186" s="276">
        <f>IF(D$8=0,0,D$8/NMM_fec!D$8)</f>
        <v>0.44307518803892881</v>
      </c>
      <c r="E186" s="276">
        <f>IF(E$8=0,0,E$8/NMM_fec!E$8)</f>
        <v>0.44307518803892865</v>
      </c>
      <c r="F186" s="276">
        <f>IF(F$8=0,0,F$8/NMM_fec!F$8)</f>
        <v>0.44686500300657483</v>
      </c>
      <c r="G186" s="276">
        <f>IF(G$8=0,0,G$8/NMM_fec!G$8)</f>
        <v>0.44886146251974413</v>
      </c>
      <c r="H186" s="276">
        <f>IF(H$8=0,0,H$8/NMM_fec!H$8)</f>
        <v>0.4580905088954616</v>
      </c>
      <c r="I186" s="276">
        <f>IF(I$8=0,0,I$8/NMM_fec!I$8)</f>
        <v>0.45974239649123472</v>
      </c>
      <c r="J186" s="276">
        <f>IF(J$8=0,0,J$8/NMM_fec!J$8)</f>
        <v>0.45974239649123483</v>
      </c>
      <c r="K186" s="276">
        <f>IF(K$8=0,0,K$8/NMM_fec!K$8)</f>
        <v>0.45974239649123488</v>
      </c>
      <c r="L186" s="276">
        <f>IF(L$8=0,0,L$8/NMM_fec!L$8)</f>
        <v>0.45974239649123477</v>
      </c>
      <c r="M186" s="276">
        <f>IF(M$8=0,0,M$8/NMM_fec!M$8)</f>
        <v>0.45974239649123494</v>
      </c>
      <c r="N186" s="276">
        <f>IF(N$8=0,0,N$8/NMM_fec!N$8)</f>
        <v>0.45974239649123494</v>
      </c>
      <c r="O186" s="276">
        <f>IF(O$8=0,0,O$8/NMM_fec!O$8)</f>
        <v>0.45974239649123483</v>
      </c>
      <c r="P186" s="276">
        <f>IF(P$8=0,0,P$8/NMM_fec!P$8)</f>
        <v>0.45974239649123477</v>
      </c>
      <c r="Q186" s="276">
        <f>IF(Q$8=0,0,Q$8/NMM_fec!Q$8)</f>
        <v>0.45974239649123461</v>
      </c>
      <c r="R186" s="276">
        <f>IF(R$8=0,0,R$8/NMM_fec!R$8)</f>
        <v>0.45974239649123483</v>
      </c>
      <c r="S186" s="276">
        <f>IF(S$8=0,0,S$8/NMM_fec!S$8)</f>
        <v>0.46578058277057083</v>
      </c>
      <c r="T186" s="276">
        <f>IF(T$8=0,0,T$8/NMM_fec!T$8)</f>
        <v>0.47692344159895916</v>
      </c>
      <c r="U186" s="276">
        <f>IF(U$8=0,0,U$8/NMM_fec!U$8)</f>
        <v>0.48732120531146961</v>
      </c>
      <c r="V186" s="276">
        <f>IF(V$8=0,0,V$8/NMM_fec!V$8)</f>
        <v>0.48732120531146972</v>
      </c>
      <c r="W186" s="276">
        <f>IF(W$8=0,0,W$8/NMM_fec!W$8)</f>
        <v>0.49748006807871115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0.3067353122549229</v>
      </c>
      <c r="C187" s="276">
        <f>IF(C$9=0,0,C$9/NMM_fec!C$9)</f>
        <v>0.30673531225492295</v>
      </c>
      <c r="D187" s="276">
        <f>IF(D$9=0,0,D$9/NMM_fec!D$9)</f>
        <v>0.30841320938588734</v>
      </c>
      <c r="E187" s="276">
        <f>IF(E$9=0,0,E$9/NMM_fec!E$9)</f>
        <v>0.30841320938588729</v>
      </c>
      <c r="F187" s="276">
        <f>IF(F$9=0,0,F$9/NMM_fec!F$9)</f>
        <v>0.31105120182758478</v>
      </c>
      <c r="G187" s="276">
        <f>IF(G$9=0,0,G$9/NMM_fec!G$9)</f>
        <v>0.31244088579655366</v>
      </c>
      <c r="H187" s="276">
        <f>IF(H$9=0,0,H$9/NMM_fec!H$9)</f>
        <v>0.3188649869178653</v>
      </c>
      <c r="I187" s="276">
        <f>IF(I$9=0,0,I$9/NMM_fec!I$9)</f>
        <v>0.32001482326327646</v>
      </c>
      <c r="J187" s="276">
        <f>IF(J$9=0,0,J$9/NMM_fec!J$9)</f>
        <v>0.32001482326327657</v>
      </c>
      <c r="K187" s="276">
        <f>IF(K$9=0,0,K$9/NMM_fec!K$9)</f>
        <v>0.32001482326327663</v>
      </c>
      <c r="L187" s="276">
        <f>IF(L$9=0,0,L$9/NMM_fec!L$9)</f>
        <v>0.32001482326327663</v>
      </c>
      <c r="M187" s="276">
        <f>IF(M$9=0,0,M$9/NMM_fec!M$9)</f>
        <v>0.32001482326327657</v>
      </c>
      <c r="N187" s="276">
        <f>IF(N$9=0,0,N$9/NMM_fec!N$9)</f>
        <v>0.32001482326327674</v>
      </c>
      <c r="O187" s="276">
        <f>IF(O$9=0,0,O$9/NMM_fec!O$9)</f>
        <v>0.32001482326327652</v>
      </c>
      <c r="P187" s="276">
        <f>IF(P$9=0,0,P$9/NMM_fec!P$9)</f>
        <v>0.32001482326327668</v>
      </c>
      <c r="Q187" s="276">
        <f>IF(Q$9=0,0,Q$9/NMM_fec!Q$9)</f>
        <v>0.32001482326327668</v>
      </c>
      <c r="R187" s="276">
        <f>IF(R$9=0,0,R$9/NMM_fec!R$9)</f>
        <v>0.32001482326327652</v>
      </c>
      <c r="S187" s="276">
        <f>IF(S$9=0,0,S$9/NMM_fec!S$9)</f>
        <v>0.32421784897889439</v>
      </c>
      <c r="T187" s="276">
        <f>IF(T$9=0,0,T$9/NMM_fec!T$9)</f>
        <v>0.33197410558222107</v>
      </c>
      <c r="U187" s="276">
        <f>IF(U$9=0,0,U$9/NMM_fec!U$9)</f>
        <v>0.33921172069491795</v>
      </c>
      <c r="V187" s="276">
        <f>IF(V$9=0,0,V$9/NMM_fec!V$9)</f>
        <v>0.33921172069491773</v>
      </c>
      <c r="W187" s="276">
        <f>IF(W$9=0,0,W$9/NMM_fec!W$9)</f>
        <v>0.34628304302199991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0.4543248410778859</v>
      </c>
      <c r="C188" s="277">
        <f>IF(C$10=0,0,C$10/NMM_fec!C$10)</f>
        <v>0.45336026283418845</v>
      </c>
      <c r="D188" s="277">
        <f>IF(D$10=0,0,D$10/NMM_fec!D$10)</f>
        <v>0.48028561030281053</v>
      </c>
      <c r="E188" s="277">
        <f>IF(E$10=0,0,E$10/NMM_fec!E$10)</f>
        <v>0.48111587529022615</v>
      </c>
      <c r="F188" s="277">
        <f>IF(F$10=0,0,F$10/NMM_fec!F$10)</f>
        <v>0.47456968392757271</v>
      </c>
      <c r="G188" s="277">
        <f>IF(G$10=0,0,G$10/NMM_fec!G$10)</f>
        <v>0.46828829971593161</v>
      </c>
      <c r="H188" s="277">
        <f>IF(H$10=0,0,H$10/NMM_fec!H$10)</f>
        <v>0.48131413093503606</v>
      </c>
      <c r="I188" s="277">
        <f>IF(I$10=0,0,I$10/NMM_fec!I$10)</f>
        <v>0.4840356534596551</v>
      </c>
      <c r="J188" s="277">
        <f>IF(J$10=0,0,J$10/NMM_fec!J$10)</f>
        <v>0.49097052173476641</v>
      </c>
      <c r="K188" s="277">
        <f>IF(K$10=0,0,K$10/NMM_fec!K$10)</f>
        <v>0.48799876485222493</v>
      </c>
      <c r="L188" s="277">
        <f>IF(L$10=0,0,L$10/NMM_fec!L$10)</f>
        <v>0.50141879265369549</v>
      </c>
      <c r="M188" s="277">
        <f>IF(M$10=0,0,M$10/NMM_fec!M$10)</f>
        <v>0.49685393358991314</v>
      </c>
      <c r="N188" s="277">
        <f>IF(N$10=0,0,N$10/NMM_fec!N$10)</f>
        <v>0.49475518809441871</v>
      </c>
      <c r="O188" s="277">
        <f>IF(O$10=0,0,O$10/NMM_fec!O$10)</f>
        <v>0.50056798866424224</v>
      </c>
      <c r="P188" s="277">
        <f>IF(P$10=0,0,P$10/NMM_fec!P$10)</f>
        <v>0.50775844197398068</v>
      </c>
      <c r="Q188" s="277">
        <f>IF(Q$10=0,0,Q$10/NMM_fec!Q$10)</f>
        <v>0.52057621574532564</v>
      </c>
      <c r="R188" s="277">
        <f>IF(R$10=0,0,R$10/NMM_fec!R$10)</f>
        <v>0.52746556859168403</v>
      </c>
      <c r="S188" s="277">
        <f>IF(S$10=0,0,S$10/NMM_fec!S$10)</f>
        <v>0.53775292068611935</v>
      </c>
      <c r="T188" s="277">
        <f>IF(T$10=0,0,T$10/NMM_fec!T$10)</f>
        <v>0.56549567542152801</v>
      </c>
      <c r="U188" s="277">
        <f>IF(U$10=0,0,U$10/NMM_fec!U$10)</f>
        <v>0.57115335259864697</v>
      </c>
      <c r="V188" s="277">
        <f>IF(V$10=0,0,V$10/NMM_fec!V$10)</f>
        <v>0.58208317115336594</v>
      </c>
      <c r="W188" s="277">
        <f>IF(W$10=0,0,W$10/NMM_fec!W$10)</f>
        <v>0.60639028338146395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0.43339435754950806</v>
      </c>
      <c r="C189" s="278">
        <f>IF(C$16=0,0,C$16/NMM_fec!C$16)</f>
        <v>0.43339435754950811</v>
      </c>
      <c r="D189" s="278">
        <f>IF(D$16=0,0,D$16/NMM_fec!D$16)</f>
        <v>0.43576510235799687</v>
      </c>
      <c r="E189" s="278">
        <f>IF(E$16=0,0,E$16/NMM_fec!E$16)</f>
        <v>0.43576510235799654</v>
      </c>
      <c r="F189" s="278">
        <f>IF(F$16=0,0,F$16/NMM_fec!F$16)</f>
        <v>0.43949239098050724</v>
      </c>
      <c r="G189" s="278">
        <f>IF(G$16=0,0,G$16/NMM_fec!G$16)</f>
        <v>0.44145591186273148</v>
      </c>
      <c r="H189" s="278">
        <f>IF(H$16=0,0,H$16/NMM_fec!H$16)</f>
        <v>0.45053269261495837</v>
      </c>
      <c r="I189" s="278">
        <f>IF(I$16=0,0,I$16/NMM_fec!I$16)</f>
        <v>0.45215732650710216</v>
      </c>
      <c r="J189" s="278">
        <f>IF(J$16=0,0,J$16/NMM_fec!J$16)</f>
        <v>0.45215732650710216</v>
      </c>
      <c r="K189" s="278">
        <f>IF(K$16=0,0,K$16/NMM_fec!K$16)</f>
        <v>0.45215732650710216</v>
      </c>
      <c r="L189" s="278">
        <f>IF(L$16=0,0,L$16/NMM_fec!L$16)</f>
        <v>0.45215732650710211</v>
      </c>
      <c r="M189" s="278">
        <f>IF(M$16=0,0,M$16/NMM_fec!M$16)</f>
        <v>0.45215732650710233</v>
      </c>
      <c r="N189" s="278">
        <f>IF(N$16=0,0,N$16/NMM_fec!N$16)</f>
        <v>0.45215732650710222</v>
      </c>
      <c r="O189" s="278">
        <f>IF(O$16=0,0,O$16/NMM_fec!O$16)</f>
        <v>0.45215732650710222</v>
      </c>
      <c r="P189" s="278">
        <f>IF(P$16=0,0,P$16/NMM_fec!P$16)</f>
        <v>0.45215732650710216</v>
      </c>
      <c r="Q189" s="278">
        <f>IF(Q$16=0,0,Q$16/NMM_fec!Q$16)</f>
        <v>0.45215732650710216</v>
      </c>
      <c r="R189" s="278">
        <f>IF(R$16=0,0,R$16/NMM_fec!R$16)</f>
        <v>0.45215732650710233</v>
      </c>
      <c r="S189" s="278">
        <f>IF(S$16=0,0,S$16/NMM_fec!S$16)</f>
        <v>0.4580958916380396</v>
      </c>
      <c r="T189" s="278">
        <f>IF(T$16=0,0,T$16/NMM_fec!T$16)</f>
        <v>0.46905490976632758</v>
      </c>
      <c r="U189" s="278">
        <f>IF(U$16=0,0,U$16/NMM_fec!U$16)</f>
        <v>0.47928112574680437</v>
      </c>
      <c r="V189" s="278">
        <f>IF(V$16=0,0,V$16/NMM_fec!V$16)</f>
        <v>0.47928112574680426</v>
      </c>
      <c r="W189" s="278">
        <f>IF(W$16=0,0,W$16/NMM_fec!W$16)</f>
        <v>0.48927238229448283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0.27986686230788083</v>
      </c>
      <c r="C190" s="278">
        <f>IF(C$17=0,0,C$17/NMM_fec!C$17)</f>
        <v>0.28018312848329496</v>
      </c>
      <c r="D190" s="278">
        <f>IF(D$17=0,0,D$17/NMM_fec!D$17)</f>
        <v>0.2743612840111444</v>
      </c>
      <c r="E190" s="278">
        <f>IF(E$17=0,0,E$17/NMM_fec!E$17)</f>
        <v>0.27136787757045999</v>
      </c>
      <c r="F190" s="278">
        <f>IF(F$17=0,0,F$17/NMM_fec!F$17)</f>
        <v>0.27310446627519513</v>
      </c>
      <c r="G190" s="278">
        <f>IF(G$17=0,0,G$17/NMM_fec!G$17)</f>
        <v>0.27705629001290266</v>
      </c>
      <c r="H190" s="278">
        <f>IF(H$17=0,0,H$17/NMM_fec!H$17)</f>
        <v>0.28169074006527867</v>
      </c>
      <c r="I190" s="278">
        <f>IF(I$17=0,0,I$17/NMM_fec!I$17)</f>
        <v>0.2841901122883469</v>
      </c>
      <c r="J190" s="278">
        <f>IF(J$17=0,0,J$17/NMM_fec!J$17)</f>
        <v>0.28258216601058794</v>
      </c>
      <c r="K190" s="278">
        <f>IF(K$17=0,0,K$17/NMM_fec!K$17)</f>
        <v>0.28474675616907374</v>
      </c>
      <c r="L190" s="278">
        <f>IF(L$17=0,0,L$17/NMM_fec!L$17)</f>
        <v>0.28018066575798994</v>
      </c>
      <c r="M190" s="278">
        <f>IF(M$17=0,0,M$17/NMM_fec!M$17)</f>
        <v>0.27825904903789406</v>
      </c>
      <c r="N190" s="278">
        <f>IF(N$17=0,0,N$17/NMM_fec!N$17)</f>
        <v>0.27774137088485096</v>
      </c>
      <c r="O190" s="278">
        <f>IF(O$17=0,0,O$17/NMM_fec!O$17)</f>
        <v>0.27652238233455273</v>
      </c>
      <c r="P190" s="278">
        <f>IF(P$17=0,0,P$17/NMM_fec!P$17)</f>
        <v>0.27766933972789543</v>
      </c>
      <c r="Q190" s="278">
        <f>IF(Q$17=0,0,Q$17/NMM_fec!Q$17)</f>
        <v>0.27942476132167871</v>
      </c>
      <c r="R190" s="278">
        <f>IF(R$17=0,0,R$17/NMM_fec!R$17)</f>
        <v>0.28077459514141978</v>
      </c>
      <c r="S190" s="278">
        <f>IF(S$17=0,0,S$17/NMM_fec!S$17)</f>
        <v>0.28494568577827867</v>
      </c>
      <c r="T190" s="278">
        <f>IF(T$17=0,0,T$17/NMM_fec!T$17)</f>
        <v>0.28963430205436119</v>
      </c>
      <c r="U190" s="278">
        <f>IF(U$17=0,0,U$17/NMM_fec!U$17)</f>
        <v>0.29451159971114022</v>
      </c>
      <c r="V190" s="278">
        <f>IF(V$17=0,0,V$17/NMM_fec!V$17)</f>
        <v>0.2955083111303089</v>
      </c>
      <c r="W190" s="278">
        <f>IF(W$17=0,0,W$17/NMM_fec!W$17)</f>
        <v>0.30068431092417214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0.3968221066842873</v>
      </c>
      <c r="C191" s="278">
        <f>IF(C$25=0,0,C$25/NMM_fec!C$25)</f>
        <v>0.39721586221900579</v>
      </c>
      <c r="D191" s="278">
        <f>IF(D$25=0,0,D$25/NMM_fec!D$25)</f>
        <v>0.4117603432560924</v>
      </c>
      <c r="E191" s="278">
        <f>IF(E$25=0,0,E$25/NMM_fec!E$25)</f>
        <v>0.4232012773072848</v>
      </c>
      <c r="F191" s="278">
        <f>IF(F$25=0,0,F$25/NMM_fec!F$25)</f>
        <v>0.42425250212728494</v>
      </c>
      <c r="G191" s="278">
        <f>IF(G$25=0,0,G$25/NMM_fec!G$25)</f>
        <v>0.42486777361854139</v>
      </c>
      <c r="H191" s="278">
        <f>IF(H$25=0,0,H$25/NMM_fec!H$25)</f>
        <v>0.43635247432917051</v>
      </c>
      <c r="I191" s="278">
        <f>IF(I$25=0,0,I$25/NMM_fec!I$25)</f>
        <v>0.43877141557313376</v>
      </c>
      <c r="J191" s="278">
        <f>IF(J$25=0,0,J$25/NMM_fec!J$25)</f>
        <v>0.44141574468665346</v>
      </c>
      <c r="K191" s="278">
        <f>IF(K$25=0,0,K$25/NMM_fec!K$25)</f>
        <v>0.43522261720827687</v>
      </c>
      <c r="L191" s="278">
        <f>IF(L$25=0,0,L$25/NMM_fec!L$25)</f>
        <v>0.44345255319413829</v>
      </c>
      <c r="M191" s="278">
        <f>IF(M$25=0,0,M$25/NMM_fec!M$25)</f>
        <v>0.44479547609296466</v>
      </c>
      <c r="N191" s="278">
        <f>IF(N$25=0,0,N$25/NMM_fec!N$25)</f>
        <v>0.44423251649638357</v>
      </c>
      <c r="O191" s="278">
        <f>IF(O$25=0,0,O$25/NMM_fec!O$25)</f>
        <v>0.4451559611632443</v>
      </c>
      <c r="P191" s="278">
        <f>IF(P$25=0,0,P$25/NMM_fec!P$25)</f>
        <v>0.44452603085317416</v>
      </c>
      <c r="Q191" s="278">
        <f>IF(Q$25=0,0,Q$25/NMM_fec!Q$25)</f>
        <v>0.44434242907362809</v>
      </c>
      <c r="R191" s="278">
        <f>IF(R$25=0,0,R$25/NMM_fec!R$25)</f>
        <v>0.44396522253506548</v>
      </c>
      <c r="S191" s="278">
        <f>IF(S$25=0,0,S$25/NMM_fec!S$25)</f>
        <v>0.44957556530790888</v>
      </c>
      <c r="T191" s="278">
        <f>IF(T$25=0,0,T$25/NMM_fec!T$25)</f>
        <v>0.46076869882011695</v>
      </c>
      <c r="U191" s="278">
        <f>IF(U$25=0,0,U$25/NMM_fec!U$25)</f>
        <v>0.47130573984664409</v>
      </c>
      <c r="V191" s="278">
        <f>IF(V$25=0,0,V$25/NMM_fec!V$25)</f>
        <v>0.47074669961270504</v>
      </c>
      <c r="W191" s="278">
        <f>IF(W$25=0,0,W$25/NMM_fec!W$25)</f>
        <v>0.4810126057154957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0.44230783638501575</v>
      </c>
      <c r="C192" s="279">
        <f>IF(C$33=0,0,C$33/NMM_fec!C$33)</f>
        <v>0.44207399045550871</v>
      </c>
      <c r="D192" s="279">
        <f>IF(D$33=0,0,D$33/NMM_fec!D$33)</f>
        <v>0.44177782607926325</v>
      </c>
      <c r="E192" s="279">
        <f>IF(E$33=0,0,E$33/NMM_fec!E$33)</f>
        <v>0.44024846212119567</v>
      </c>
      <c r="F192" s="279">
        <f>IF(F$33=0,0,F$33/NMM_fec!F$33)</f>
        <v>0.44107058388135939</v>
      </c>
      <c r="G192" s="279">
        <f>IF(G$33=0,0,G$33/NMM_fec!G$33)</f>
        <v>0.44204036299799326</v>
      </c>
      <c r="H192" s="279">
        <f>IF(H$33=0,0,H$33/NMM_fec!H$33)</f>
        <v>0.45337175529229351</v>
      </c>
      <c r="I192" s="279">
        <f>IF(I$33=0,0,I$33/NMM_fec!I$33)</f>
        <v>0.45361672848953433</v>
      </c>
      <c r="J192" s="279">
        <f>IF(J$33=0,0,J$33/NMM_fec!J$33)</f>
        <v>0.45630835199377368</v>
      </c>
      <c r="K192" s="279">
        <f>IF(K$33=0,0,K$33/NMM_fec!K$33)</f>
        <v>0.44850306398440043</v>
      </c>
      <c r="L192" s="279">
        <f>IF(L$33=0,0,L$33/NMM_fec!L$33)</f>
        <v>0.45287495042356934</v>
      </c>
      <c r="M192" s="279">
        <f>IF(M$33=0,0,M$33/NMM_fec!M$33)</f>
        <v>0.44805802157685498</v>
      </c>
      <c r="N192" s="279">
        <f>IF(N$33=0,0,N$33/NMM_fec!N$33)</f>
        <v>0.44606105434225501</v>
      </c>
      <c r="O192" s="279">
        <f>IF(O$33=0,0,O$33/NMM_fec!O$33)</f>
        <v>0.4440375601791039</v>
      </c>
      <c r="P192" s="279">
        <f>IF(P$33=0,0,P$33/NMM_fec!P$33)</f>
        <v>0.4473034574087989</v>
      </c>
      <c r="Q192" s="279">
        <f>IF(Q$33=0,0,Q$33/NMM_fec!Q$33)</f>
        <v>0.45646149136017505</v>
      </c>
      <c r="R192" s="279">
        <f>IF(R$33=0,0,R$33/NMM_fec!R$33)</f>
        <v>0.46041824988759417</v>
      </c>
      <c r="S192" s="279">
        <f>IF(S$33=0,0,S$33/NMM_fec!S$33)</f>
        <v>0.4619269670493053</v>
      </c>
      <c r="T192" s="279">
        <f>IF(T$33=0,0,T$33/NMM_fec!T$33)</f>
        <v>0.47330829221778981</v>
      </c>
      <c r="U192" s="279">
        <f>IF(U$33=0,0,U$33/NMM_fec!U$33)</f>
        <v>0.47830029202345725</v>
      </c>
      <c r="V192" s="279">
        <f>IF(V$33=0,0,V$33/NMM_fec!V$33)</f>
        <v>0.48212693044055249</v>
      </c>
      <c r="W192" s="279">
        <f>IF(W$33=0,0,W$33/NMM_fec!W$33)</f>
        <v>0.4900490362740656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0.53098274958749758</v>
      </c>
      <c r="C194" s="322">
        <f>IF(C$48=0,0,C$48/NMM_fec!C$48)</f>
        <v>0.53358328219316853</v>
      </c>
      <c r="D194" s="322">
        <f>IF(D$48=0,0,D$48/NMM_fec!D$48)</f>
        <v>0.54551460537386609</v>
      </c>
      <c r="E194" s="322">
        <f>IF(E$48=0,0,E$48/NMM_fec!E$48)</f>
        <v>0.55510418142428508</v>
      </c>
      <c r="F194" s="322">
        <f>IF(F$48=0,0,F$48/NMM_fec!F$48)</f>
        <v>0.55116916509944081</v>
      </c>
      <c r="G194" s="322">
        <f>IF(G$48=0,0,G$48/NMM_fec!G$48)</f>
        <v>0.55467819673822283</v>
      </c>
      <c r="H194" s="322">
        <f>IF(H$48=0,0,H$48/NMM_fec!H$48)</f>
        <v>0.56849502987024669</v>
      </c>
      <c r="I194" s="322">
        <f>IF(I$48=0,0,I$48/NMM_fec!I$48)</f>
        <v>0.57162226439851238</v>
      </c>
      <c r="J194" s="322">
        <f>IF(J$48=0,0,J$48/NMM_fec!J$48)</f>
        <v>0.57495946562906775</v>
      </c>
      <c r="K194" s="322">
        <f>IF(K$48=0,0,K$48/NMM_fec!K$48)</f>
        <v>0.5689507060296416</v>
      </c>
      <c r="L194" s="322">
        <f>IF(L$48=0,0,L$48/NMM_fec!L$48)</f>
        <v>0.57650621507378641</v>
      </c>
      <c r="M194" s="322">
        <f>IF(M$48=0,0,M$48/NMM_fec!M$48)</f>
        <v>0.57625443655883135</v>
      </c>
      <c r="N194" s="322">
        <f>IF(N$48=0,0,N$48/NMM_fec!N$48)</f>
        <v>0.57503563202452845</v>
      </c>
      <c r="O194" s="322">
        <f>IF(O$48=0,0,O$48/NMM_fec!O$48)</f>
        <v>0.57547098453379919</v>
      </c>
      <c r="P194" s="322">
        <f>IF(P$48=0,0,P$48/NMM_fec!P$48)</f>
        <v>0.57636676416528088</v>
      </c>
      <c r="Q194" s="322">
        <f>IF(Q$48=0,0,Q$48/NMM_fec!Q$48)</f>
        <v>0.57899215268545934</v>
      </c>
      <c r="R194" s="322">
        <f>IF(R$48=0,0,R$48/NMM_fec!R$48)</f>
        <v>0.58607849502060283</v>
      </c>
      <c r="S194" s="322">
        <f>IF(S$48=0,0,S$48/NMM_fec!S$48)</f>
        <v>0.58620709084195444</v>
      </c>
      <c r="T194" s="322">
        <f>IF(T$48=0,0,T$48/NMM_fec!T$48)</f>
        <v>0.58658699468892528</v>
      </c>
      <c r="U194" s="322">
        <f>IF(U$48=0,0,U$48/NMM_fec!U$48)</f>
        <v>0.5912211673080997</v>
      </c>
      <c r="V194" s="322">
        <f>IF(V$48=0,0,V$48/NMM_fec!V$48)</f>
        <v>0.59333226351423796</v>
      </c>
      <c r="W194" s="322">
        <f>IF(W$48=0,0,W$48/NMM_fec!W$48)</f>
        <v>0.59284278814235125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0.49112397003669733</v>
      </c>
      <c r="C195" s="275">
        <f>IF(C$49=0,0,C$49/NMM_fec!C$49)</f>
        <v>0.49327416864607798</v>
      </c>
      <c r="D195" s="275">
        <f>IF(D$49=0,0,D$49/NMM_fec!D$49)</f>
        <v>0.49327416864607809</v>
      </c>
      <c r="E195" s="275">
        <f>IF(E$49=0,0,E$49/NMM_fec!E$49)</f>
        <v>0.49327416864607798</v>
      </c>
      <c r="F195" s="275">
        <f>IF(F$49=0,0,F$49/NMM_fec!F$49)</f>
        <v>0.49327416864607787</v>
      </c>
      <c r="G195" s="275">
        <f>IF(G$49=0,0,G$49/NMM_fec!G$49)</f>
        <v>0.49723267142022654</v>
      </c>
      <c r="H195" s="275">
        <f>IF(H$49=0,0,H$49/NMM_fec!H$49)</f>
        <v>0.50250940427820401</v>
      </c>
      <c r="I195" s="275">
        <f>IF(I$49=0,0,I$49/NMM_fec!I$49)</f>
        <v>0.50725846385038365</v>
      </c>
      <c r="J195" s="275">
        <f>IF(J$49=0,0,J$49/NMM_fec!J$49)</f>
        <v>0.50987838308827538</v>
      </c>
      <c r="K195" s="275">
        <f>IF(K$49=0,0,K$49/NMM_fec!K$49)</f>
        <v>0.50987838308827571</v>
      </c>
      <c r="L195" s="275">
        <f>IF(L$49=0,0,L$49/NMM_fec!L$49)</f>
        <v>0.50987838308827571</v>
      </c>
      <c r="M195" s="275">
        <f>IF(M$49=0,0,M$49/NMM_fec!M$49)</f>
        <v>0.50987838308827549</v>
      </c>
      <c r="N195" s="275">
        <f>IF(N$49=0,0,N$49/NMM_fec!N$49)</f>
        <v>0.5098783830882756</v>
      </c>
      <c r="O195" s="275">
        <f>IF(O$49=0,0,O$49/NMM_fec!O$49)</f>
        <v>0.5098783830882756</v>
      </c>
      <c r="P195" s="275">
        <f>IF(P$49=0,0,P$49/NMM_fec!P$49)</f>
        <v>0.50987838308827571</v>
      </c>
      <c r="Q195" s="275">
        <f>IF(Q$49=0,0,Q$49/NMM_fec!Q$49)</f>
        <v>0.50987838308827549</v>
      </c>
      <c r="R195" s="275">
        <f>IF(R$49=0,0,R$49/NMM_fec!R$49)</f>
        <v>0.51389054477944807</v>
      </c>
      <c r="S195" s="275">
        <f>IF(S$49=0,0,S$49/NMM_fec!S$49)</f>
        <v>0.51482029150920461</v>
      </c>
      <c r="T195" s="275">
        <f>IF(T$49=0,0,T$49/NMM_fec!T$49)</f>
        <v>0.51482029150920472</v>
      </c>
      <c r="U195" s="275">
        <f>IF(U$49=0,0,U$49/NMM_fec!U$49)</f>
        <v>0.51833826235828406</v>
      </c>
      <c r="V195" s="275">
        <f>IF(V$49=0,0,V$49/NMM_fec!V$49)</f>
        <v>0.52079122883409068</v>
      </c>
      <c r="W195" s="275">
        <f>IF(W$49=0,0,W$49/NMM_fec!W$49)</f>
        <v>0.52079122883409068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0.12749038896929296</v>
      </c>
      <c r="C196" s="276">
        <f>IF(C$50=0,0,C$50/NMM_fec!C$50)</f>
        <v>0.12804855691424322</v>
      </c>
      <c r="D196" s="276">
        <f>IF(D$50=0,0,D$50/NMM_fec!D$50)</f>
        <v>0.12804855691424324</v>
      </c>
      <c r="E196" s="276">
        <f>IF(E$50=0,0,E$50/NMM_fec!E$50)</f>
        <v>0.12804855691424322</v>
      </c>
      <c r="F196" s="276">
        <f>IF(F$50=0,0,F$50/NMM_fec!F$50)</f>
        <v>0.12804855691424322</v>
      </c>
      <c r="G196" s="276">
        <f>IF(G$50=0,0,G$50/NMM_fec!G$50)</f>
        <v>0.12907614076109666</v>
      </c>
      <c r="H196" s="276">
        <f>IF(H$50=0,0,H$50/NMM_fec!H$50)</f>
        <v>0.13197513852426496</v>
      </c>
      <c r="I196" s="276">
        <f>IF(I$50=0,0,I$50/NMM_fec!I$50)</f>
        <v>0.13235882863160034</v>
      </c>
      <c r="J196" s="276">
        <f>IF(J$50=0,0,J$50/NMM_fec!J$50)</f>
        <v>0.13235882863160034</v>
      </c>
      <c r="K196" s="276">
        <f>IF(K$50=0,0,K$50/NMM_fec!K$50)</f>
        <v>0.13235882863160031</v>
      </c>
      <c r="L196" s="276">
        <f>IF(L$50=0,0,L$50/NMM_fec!L$50)</f>
        <v>0.13235882863160034</v>
      </c>
      <c r="M196" s="276">
        <f>IF(M$50=0,0,M$50/NMM_fec!M$50)</f>
        <v>0.13235882863160031</v>
      </c>
      <c r="N196" s="276">
        <f>IF(N$50=0,0,N$50/NMM_fec!N$50)</f>
        <v>0.13235882863160037</v>
      </c>
      <c r="O196" s="276">
        <f>IF(O$50=0,0,O$50/NMM_fec!O$50)</f>
        <v>0.13235882863160034</v>
      </c>
      <c r="P196" s="276">
        <f>IF(P$50=0,0,P$50/NMM_fec!P$50)</f>
        <v>0.13235882863160034</v>
      </c>
      <c r="Q196" s="276">
        <f>IF(Q$50=0,0,Q$50/NMM_fec!Q$50)</f>
        <v>0.13235882863160031</v>
      </c>
      <c r="R196" s="276">
        <f>IF(R$50=0,0,R$50/NMM_fec!R$50)</f>
        <v>0.13364169378433929</v>
      </c>
      <c r="S196" s="276">
        <f>IF(S$50=0,0,S$50/NMM_fec!S$50)</f>
        <v>0.13364169378433929</v>
      </c>
      <c r="T196" s="276">
        <f>IF(T$50=0,0,T$50/NMM_fec!T$50)</f>
        <v>0.13364169378433927</v>
      </c>
      <c r="U196" s="276">
        <f>IF(U$50=0,0,U$50/NMM_fec!U$50)</f>
        <v>0.13519168353948008</v>
      </c>
      <c r="V196" s="276">
        <f>IF(V$50=0,0,V$50/NMM_fec!V$50)</f>
        <v>0.13519168353948008</v>
      </c>
      <c r="W196" s="276">
        <f>IF(W$50=0,0,W$50/NMM_fec!W$50)</f>
        <v>0.13519168353948013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0.69629381110017263</v>
      </c>
      <c r="C197" s="276">
        <f>IF(C$51=0,0,C$51/NMM_fec!C$51)</f>
        <v>0.69934226744865047</v>
      </c>
      <c r="D197" s="276">
        <f>IF(D$51=0,0,D$51/NMM_fec!D$51)</f>
        <v>0.69934226744865025</v>
      </c>
      <c r="E197" s="276">
        <f>IF(E$51=0,0,E$51/NMM_fec!E$51)</f>
        <v>0.69934226744865047</v>
      </c>
      <c r="F197" s="276">
        <f>IF(F$51=0,0,F$51/NMM_fec!F$51)</f>
        <v>0.69934226744865058</v>
      </c>
      <c r="G197" s="276">
        <f>IF(G$51=0,0,G$51/NMM_fec!G$51)</f>
        <v>0.70495445734574835</v>
      </c>
      <c r="H197" s="276">
        <f>IF(H$51=0,0,H$51/NMM_fec!H$51)</f>
        <v>0.7110750135269065</v>
      </c>
      <c r="I197" s="276">
        <f>IF(I$51=0,0,I$51/NMM_fec!I$51)</f>
        <v>0.71658351408994903</v>
      </c>
      <c r="J197" s="276">
        <f>IF(J$51=0,0,J$51/NMM_fec!J$51)</f>
        <v>0.72154116459668716</v>
      </c>
      <c r="K197" s="276">
        <f>IF(K$51=0,0,K$51/NMM_fec!K$51)</f>
        <v>0.72288298722540734</v>
      </c>
      <c r="L197" s="276">
        <f>IF(L$51=0,0,L$51/NMM_fec!L$51)</f>
        <v>0.72288298722540734</v>
      </c>
      <c r="M197" s="276">
        <f>IF(M$51=0,0,M$51/NMM_fec!M$51)</f>
        <v>0.72288298722540723</v>
      </c>
      <c r="N197" s="276">
        <f>IF(N$51=0,0,N$51/NMM_fec!N$51)</f>
        <v>0.72288298722540756</v>
      </c>
      <c r="O197" s="276">
        <f>IF(O$51=0,0,O$51/NMM_fec!O$51)</f>
        <v>0.72288298722540767</v>
      </c>
      <c r="P197" s="276">
        <f>IF(P$51=0,0,P$51/NMM_fec!P$51)</f>
        <v>0.72288298722540745</v>
      </c>
      <c r="Q197" s="276">
        <f>IF(Q$51=0,0,Q$51/NMM_fec!Q$51)</f>
        <v>0.72288298722540711</v>
      </c>
      <c r="R197" s="276">
        <f>IF(R$51=0,0,R$51/NMM_fec!R$51)</f>
        <v>0.72721069041859976</v>
      </c>
      <c r="S197" s="276">
        <f>IF(S$51=0,0,S$51/NMM_fec!S$51)</f>
        <v>0.72988940608999597</v>
      </c>
      <c r="T197" s="276">
        <f>IF(T$51=0,0,T$51/NMM_fec!T$51)</f>
        <v>0.72988940608999608</v>
      </c>
      <c r="U197" s="276">
        <f>IF(U$51=0,0,U$51/NMM_fec!U$51)</f>
        <v>0.73351646739672949</v>
      </c>
      <c r="V197" s="276">
        <f>IF(V$51=0,0,V$51/NMM_fec!V$51)</f>
        <v>0.73678082257278954</v>
      </c>
      <c r="W197" s="276">
        <f>IF(W$51=0,0,W$51/NMM_fec!W$51)</f>
        <v>0.73835473655528472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0.48643128921972745</v>
      </c>
      <c r="C198" s="276">
        <f>IF(C$52=0,0,C$52/NMM_fec!C$52)</f>
        <v>0.4885609427195583</v>
      </c>
      <c r="D198" s="276">
        <f>IF(D$52=0,0,D$52/NMM_fec!D$52)</f>
        <v>0.48856094271955836</v>
      </c>
      <c r="E198" s="276">
        <f>IF(E$52=0,0,E$52/NMM_fec!E$52)</f>
        <v>0.48856094271955836</v>
      </c>
      <c r="F198" s="276">
        <f>IF(F$52=0,0,F$52/NMM_fec!F$52)</f>
        <v>0.48856094271955847</v>
      </c>
      <c r="G198" s="276">
        <f>IF(G$52=0,0,G$52/NMM_fec!G$52)</f>
        <v>0.49248162206995777</v>
      </c>
      <c r="H198" s="276">
        <f>IF(H$52=0,0,H$52/NMM_fec!H$52)</f>
        <v>0.50354255953186089</v>
      </c>
      <c r="I198" s="276">
        <f>IF(I$52=0,0,I$52/NMM_fec!I$52)</f>
        <v>0.50500650418746107</v>
      </c>
      <c r="J198" s="276">
        <f>IF(J$52=0,0,J$52/NMM_fec!J$52)</f>
        <v>0.50500650418746151</v>
      </c>
      <c r="K198" s="276">
        <f>IF(K$52=0,0,K$52/NMM_fec!K$52)</f>
        <v>0.50500650418746107</v>
      </c>
      <c r="L198" s="276">
        <f>IF(L$52=0,0,L$52/NMM_fec!L$52)</f>
        <v>0.50500650418746096</v>
      </c>
      <c r="M198" s="276">
        <f>IF(M$52=0,0,M$52/NMM_fec!M$52)</f>
        <v>0.50500650418746118</v>
      </c>
      <c r="N198" s="276">
        <f>IF(N$52=0,0,N$52/NMM_fec!N$52)</f>
        <v>0.50500650418746118</v>
      </c>
      <c r="O198" s="276">
        <f>IF(O$52=0,0,O$52/NMM_fec!O$52)</f>
        <v>0.50500650418746129</v>
      </c>
      <c r="P198" s="276">
        <f>IF(P$52=0,0,P$52/NMM_fec!P$52)</f>
        <v>0.50500650418746107</v>
      </c>
      <c r="Q198" s="276">
        <f>IF(Q$52=0,0,Q$52/NMM_fec!Q$52)</f>
        <v>0.50500650418746129</v>
      </c>
      <c r="R198" s="276">
        <f>IF(R$52=0,0,R$52/NMM_fec!R$52)</f>
        <v>0.50990119276113999</v>
      </c>
      <c r="S198" s="276">
        <f>IF(S$52=0,0,S$52/NMM_fec!S$52)</f>
        <v>0.5099011927611401</v>
      </c>
      <c r="T198" s="276">
        <f>IF(T$52=0,0,T$52/NMM_fec!T$52)</f>
        <v>0.50990119276113999</v>
      </c>
      <c r="U198" s="276">
        <f>IF(U$52=0,0,U$52/NMM_fec!U$52)</f>
        <v>0.51581507788586234</v>
      </c>
      <c r="V198" s="276">
        <f>IF(V$52=0,0,V$52/NMM_fec!V$52)</f>
        <v>0.51581507788586223</v>
      </c>
      <c r="W198" s="276">
        <f>IF(W$52=0,0,W$52/NMM_fec!W$52)</f>
        <v>0.51581507788586234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0.71801116431484457</v>
      </c>
      <c r="C199" s="277">
        <f>IF(C$53=0,0,C$53/NMM_fec!C$53)</f>
        <v>0.71962361638437078</v>
      </c>
      <c r="D199" s="277">
        <f>IF(D$53=0,0,D$53/NMM_fec!D$53)</f>
        <v>0.75821493812577179</v>
      </c>
      <c r="E199" s="277">
        <f>IF(E$53=0,0,E$53/NMM_fec!E$53)</f>
        <v>0.75952565679515793</v>
      </c>
      <c r="F199" s="277">
        <f>IF(F$53=0,0,F$53/NMM_fec!F$53)</f>
        <v>0.74283753461936197</v>
      </c>
      <c r="G199" s="277">
        <f>IF(G$53=0,0,G$53/NMM_fec!G$53)</f>
        <v>0.7356012563150004</v>
      </c>
      <c r="H199" s="277">
        <f>IF(H$53=0,0,H$53/NMM_fec!H$53)</f>
        <v>0.75746914804897625</v>
      </c>
      <c r="I199" s="277">
        <f>IF(I$53=0,0,I$53/NMM_fec!I$53)</f>
        <v>0.76122179722632599</v>
      </c>
      <c r="J199" s="277">
        <f>IF(J$53=0,0,J$53/NMM_fec!J$53)</f>
        <v>0.77212796261760808</v>
      </c>
      <c r="K199" s="277">
        <f>IF(K$53=0,0,K$53/NMM_fec!K$53)</f>
        <v>0.76745440995908143</v>
      </c>
      <c r="L199" s="277">
        <f>IF(L$53=0,0,L$53/NMM_fec!L$53)</f>
        <v>0.78855950337285474</v>
      </c>
      <c r="M199" s="277">
        <f>IF(M$53=0,0,M$53/NMM_fec!M$53)</f>
        <v>0.78138054827774805</v>
      </c>
      <c r="N199" s="277">
        <f>IF(N$53=0,0,N$53/NMM_fec!N$53)</f>
        <v>0.77807994261661118</v>
      </c>
      <c r="O199" s="277">
        <f>IF(O$53=0,0,O$53/NMM_fec!O$53)</f>
        <v>0.78722148098274747</v>
      </c>
      <c r="P199" s="277">
        <f>IF(P$53=0,0,P$53/NMM_fec!P$53)</f>
        <v>0.79852959382978483</v>
      </c>
      <c r="Q199" s="277">
        <f>IF(Q$53=0,0,Q$53/NMM_fec!Q$53)</f>
        <v>0.81868754855259118</v>
      </c>
      <c r="R199" s="277">
        <f>IF(R$53=0,0,R$53/NMM_fec!R$53)</f>
        <v>0.8375621342391516</v>
      </c>
      <c r="S199" s="277">
        <f>IF(S$53=0,0,S$53/NMM_fec!S$53)</f>
        <v>0.84282784013583301</v>
      </c>
      <c r="T199" s="277">
        <f>IF(T$53=0,0,T$53/NMM_fec!T$53)</f>
        <v>0.86560168578793928</v>
      </c>
      <c r="U199" s="277">
        <f>IF(U$53=0,0,U$53/NMM_fec!U$53)</f>
        <v>0.86553154466456517</v>
      </c>
      <c r="V199" s="277">
        <f>IF(V$53=0,0,V$53/NMM_fec!V$53)</f>
        <v>0.88209470181584015</v>
      </c>
      <c r="W199" s="277">
        <f>IF(W$53=0,0,W$53/NMM_fec!W$53)</f>
        <v>0.90016480441997282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0.59135643152797945</v>
      </c>
      <c r="C200" s="278">
        <f>IF(C$59=0,0,C$59/NMM_fec!C$59)</f>
        <v>0.59394545966404155</v>
      </c>
      <c r="D200" s="278">
        <f>IF(D$59=0,0,D$59/NMM_fec!D$59)</f>
        <v>0.59394545966404177</v>
      </c>
      <c r="E200" s="278">
        <f>IF(E$59=0,0,E$59/NMM_fec!E$59)</f>
        <v>0.59394545966404177</v>
      </c>
      <c r="F200" s="278">
        <f>IF(F$59=0,0,F$59/NMM_fec!F$59)</f>
        <v>0.59394545966404177</v>
      </c>
      <c r="G200" s="278">
        <f>IF(G$59=0,0,G$59/NMM_fec!G$59)</f>
        <v>0.59871184497107377</v>
      </c>
      <c r="H200" s="278">
        <f>IF(H$59=0,0,H$59/NMM_fec!H$59)</f>
        <v>0.60553066047396642</v>
      </c>
      <c r="I200" s="278">
        <f>IF(I$59=0,0,I$59/NMM_fec!I$59)</f>
        <v>0.61166759442656971</v>
      </c>
      <c r="J200" s="278">
        <f>IF(J$59=0,0,J$59/NMM_fec!J$59)</f>
        <v>0.61393839342398382</v>
      </c>
      <c r="K200" s="278">
        <f>IF(K$59=0,0,K$59/NMM_fec!K$59)</f>
        <v>0.61393839342398326</v>
      </c>
      <c r="L200" s="278">
        <f>IF(L$59=0,0,L$59/NMM_fec!L$59)</f>
        <v>0.6139383934239836</v>
      </c>
      <c r="M200" s="278">
        <f>IF(M$59=0,0,M$59/NMM_fec!M$59)</f>
        <v>0.61393839342398371</v>
      </c>
      <c r="N200" s="278">
        <f>IF(N$59=0,0,N$59/NMM_fec!N$59)</f>
        <v>0.6139383934239836</v>
      </c>
      <c r="O200" s="278">
        <f>IF(O$59=0,0,O$59/NMM_fec!O$59)</f>
        <v>0.61393839342398371</v>
      </c>
      <c r="P200" s="278">
        <f>IF(P$59=0,0,P$59/NMM_fec!P$59)</f>
        <v>0.61393839342398338</v>
      </c>
      <c r="Q200" s="278">
        <f>IF(Q$59=0,0,Q$59/NMM_fec!Q$59)</f>
        <v>0.6139383934239836</v>
      </c>
      <c r="R200" s="278">
        <f>IF(R$59=0,0,R$59/NMM_fec!R$59)</f>
        <v>0.61923455408158523</v>
      </c>
      <c r="S200" s="278">
        <f>IF(S$59=0,0,S$59/NMM_fec!S$59)</f>
        <v>0.61988888557471356</v>
      </c>
      <c r="T200" s="278">
        <f>IF(T$59=0,0,T$59/NMM_fec!T$59)</f>
        <v>0.61988888557471356</v>
      </c>
      <c r="U200" s="278">
        <f>IF(U$59=0,0,U$59/NMM_fec!U$59)</f>
        <v>0.62458999701724194</v>
      </c>
      <c r="V200" s="278">
        <f>IF(V$59=0,0,V$59/NMM_fec!V$59)</f>
        <v>0.62707841898123429</v>
      </c>
      <c r="W200" s="278">
        <f>IF(W$59=0,0,W$59/NMM_fec!W$59)</f>
        <v>0.62707841898123406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0.41432879686787683</v>
      </c>
      <c r="C201" s="278">
        <f>IF(C$60=0,0,C$60/NMM_fec!C$60)</f>
        <v>0.41648611565880211</v>
      </c>
      <c r="D201" s="278">
        <f>IF(D$60=0,0,D$60/NMM_fec!D$60)</f>
        <v>0.40567967991649834</v>
      </c>
      <c r="E201" s="278">
        <f>IF(E$60=0,0,E$60/NMM_fec!E$60)</f>
        <v>0.40260203808724054</v>
      </c>
      <c r="F201" s="278">
        <f>IF(F$60=0,0,F$60/NMM_fec!F$60)</f>
        <v>0.4006062613947346</v>
      </c>
      <c r="G201" s="278">
        <f>IF(G$60=0,0,G$60/NMM_fec!G$60)</f>
        <v>0.40571181447680271</v>
      </c>
      <c r="H201" s="278">
        <f>IF(H$60=0,0,H$60/NMM_fec!H$60)</f>
        <v>0.41363553568893535</v>
      </c>
      <c r="I201" s="278">
        <f>IF(I$60=0,0,I$60/NMM_fec!I$60)</f>
        <v>0.41428900035862626</v>
      </c>
      <c r="J201" s="278">
        <f>IF(J$60=0,0,J$60/NMM_fec!J$60)</f>
        <v>0.41503891474381105</v>
      </c>
      <c r="K201" s="278">
        <f>IF(K$60=0,0,K$60/NMM_fec!K$60)</f>
        <v>0.41002843571878983</v>
      </c>
      <c r="L201" s="278">
        <f>IF(L$60=0,0,L$60/NMM_fec!L$60)</f>
        <v>0.40865894545366255</v>
      </c>
      <c r="M201" s="278">
        <f>IF(M$60=0,0,M$60/NMM_fec!M$60)</f>
        <v>0.40511482946895816</v>
      </c>
      <c r="N201" s="278">
        <f>IF(N$60=0,0,N$60/NMM_fec!N$60)</f>
        <v>0.4033019661245178</v>
      </c>
      <c r="O201" s="278">
        <f>IF(O$60=0,0,O$60/NMM_fec!O$60)</f>
        <v>0.40005889859940152</v>
      </c>
      <c r="P201" s="278">
        <f>IF(P$60=0,0,P$60/NMM_fec!P$60)</f>
        <v>0.40220642243167404</v>
      </c>
      <c r="Q201" s="278">
        <f>IF(Q$60=0,0,Q$60/NMM_fec!Q$60)</f>
        <v>0.40838337494949173</v>
      </c>
      <c r="R201" s="278">
        <f>IF(R$60=0,0,R$60/NMM_fec!R$60)</f>
        <v>0.41658239750211196</v>
      </c>
      <c r="S201" s="278">
        <f>IF(S$60=0,0,S$60/NMM_fec!S$60)</f>
        <v>0.41028357405683491</v>
      </c>
      <c r="T201" s="278">
        <f>IF(T$60=0,0,T$60/NMM_fec!T$60)</f>
        <v>0.41068632800794846</v>
      </c>
      <c r="U201" s="278">
        <f>IF(U$60=0,0,U$60/NMM_fec!U$60)</f>
        <v>0.41170019968211685</v>
      </c>
      <c r="V201" s="278">
        <f>IF(V$60=0,0,V$60/NMM_fec!V$60)</f>
        <v>0.41349105282102649</v>
      </c>
      <c r="W201" s="278">
        <f>IF(W$60=0,0,W$60/NMM_fec!W$60)</f>
        <v>0.41190076762105843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0.56954508157091799</v>
      </c>
      <c r="C202" s="278">
        <f>IF(C$79=0,0,C$79/NMM_fec!C$79)</f>
        <v>0.57249058949292309</v>
      </c>
      <c r="D202" s="278">
        <f>IF(D$79=0,0,D$79/NMM_fec!D$79)</f>
        <v>0.59036925929488715</v>
      </c>
      <c r="E202" s="278">
        <f>IF(E$79=0,0,E$79/NMM_fec!E$79)</f>
        <v>0.60568765845365891</v>
      </c>
      <c r="F202" s="278">
        <f>IF(F$79=0,0,F$79/NMM_fec!F$79)</f>
        <v>0.60189459029338632</v>
      </c>
      <c r="G202" s="278">
        <f>IF(G$79=0,0,G$79/NMM_fec!G$79)</f>
        <v>0.60489585698914961</v>
      </c>
      <c r="H202" s="278">
        <f>IF(H$79=0,0,H$79/NMM_fec!H$79)</f>
        <v>0.62216175245810301</v>
      </c>
      <c r="I202" s="278">
        <f>IF(I$79=0,0,I$79/NMM_fec!I$79)</f>
        <v>0.62517944763249189</v>
      </c>
      <c r="J202" s="278">
        <f>IF(J$79=0,0,J$79/NMM_fec!J$79)</f>
        <v>0.62903406380448867</v>
      </c>
      <c r="K202" s="278">
        <f>IF(K$79=0,0,K$79/NMM_fec!K$79)</f>
        <v>0.62050507599034255</v>
      </c>
      <c r="L202" s="278">
        <f>IF(L$79=0,0,L$79/NMM_fec!L$79)</f>
        <v>0.63196015120009286</v>
      </c>
      <c r="M202" s="278">
        <f>IF(M$79=0,0,M$79/NMM_fec!M$79)</f>
        <v>0.63350665680211593</v>
      </c>
      <c r="N202" s="278">
        <f>IF(N$79=0,0,N$79/NMM_fec!N$79)</f>
        <v>0.63266006319587065</v>
      </c>
      <c r="O202" s="278">
        <f>IF(O$79=0,0,O$79/NMM_fec!O$79)</f>
        <v>0.63393846356462302</v>
      </c>
      <c r="P202" s="278">
        <f>IF(P$79=0,0,P$79/NMM_fec!P$79)</f>
        <v>0.63333142359422656</v>
      </c>
      <c r="Q202" s="278">
        <f>IF(Q$79=0,0,Q$79/NMM_fec!Q$79)</f>
        <v>0.63364872454585142</v>
      </c>
      <c r="R202" s="278">
        <f>IF(R$79=0,0,R$79/NMM_fec!R$79)</f>
        <v>0.63962999624133243</v>
      </c>
      <c r="S202" s="278">
        <f>IF(S$79=0,0,S$79/NMM_fec!S$79)</f>
        <v>0.63955193105371011</v>
      </c>
      <c r="T202" s="278">
        <f>IF(T$79=0,0,T$79/NMM_fec!T$79)</f>
        <v>0.63998793901710471</v>
      </c>
      <c r="U202" s="278">
        <f>IF(U$79=0,0,U$79/NMM_fec!U$79)</f>
        <v>0.64753181690944972</v>
      </c>
      <c r="V202" s="278">
        <f>IF(V$79=0,0,V$79/NMM_fec!V$79)</f>
        <v>0.64735099276321517</v>
      </c>
      <c r="W202" s="278">
        <f>IF(W$79=0,0,W$79/NMM_fec!W$79)</f>
        <v>0.64763552391649359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0.4604246271712531</v>
      </c>
      <c r="C203" s="279">
        <f>IF(C$89=0,0,C$89/NMM_fec!C$89)</f>
        <v>0.46195706334382625</v>
      </c>
      <c r="D203" s="279">
        <f>IF(D$89=0,0,D$89/NMM_fec!D$89)</f>
        <v>0.46855905411252635</v>
      </c>
      <c r="E203" s="279">
        <f>IF(E$89=0,0,E$89/NMM_fec!E$89)</f>
        <v>0.46712949449262847</v>
      </c>
      <c r="F203" s="279">
        <f>IF(F$89=0,0,F$89/NMM_fec!F$89)</f>
        <v>0.45982616223559769</v>
      </c>
      <c r="G203" s="279">
        <f>IF(G$89=0,0,G$89/NMM_fec!G$89)</f>
        <v>0.46397666040939822</v>
      </c>
      <c r="H203" s="279">
        <f>IF(H$89=0,0,H$89/NMM_fec!H$89)</f>
        <v>0.47117758142797389</v>
      </c>
      <c r="I203" s="279">
        <f>IF(I$89=0,0,I$89/NMM_fec!I$89)</f>
        <v>0.47463712514017131</v>
      </c>
      <c r="J203" s="279">
        <f>IF(J$89=0,0,J$89/NMM_fec!J$89)</f>
        <v>0.48000686010874133</v>
      </c>
      <c r="K203" s="279">
        <f>IF(K$89=0,0,K$89/NMM_fec!K$89)</f>
        <v>0.47659656670509376</v>
      </c>
      <c r="L203" s="279">
        <f>IF(L$89=0,0,L$89/NMM_fec!L$89)</f>
        <v>0.48171582134781304</v>
      </c>
      <c r="M203" s="279">
        <f>IF(M$89=0,0,M$89/NMM_fec!M$89)</f>
        <v>0.47555700021884095</v>
      </c>
      <c r="N203" s="279">
        <f>IF(N$89=0,0,N$89/NMM_fec!N$89)</f>
        <v>0.47259224223032487</v>
      </c>
      <c r="O203" s="279">
        <f>IF(O$89=0,0,O$89/NMM_fec!O$89)</f>
        <v>0.47209090690659733</v>
      </c>
      <c r="P203" s="279">
        <f>IF(P$89=0,0,P$89/NMM_fec!P$89)</f>
        <v>0.47858652689701076</v>
      </c>
      <c r="Q203" s="279">
        <f>IF(Q$89=0,0,Q$89/NMM_fec!Q$89)</f>
        <v>0.49032276655392038</v>
      </c>
      <c r="R203" s="279">
        <f>IF(R$89=0,0,R$89/NMM_fec!R$89)</f>
        <v>0.50189291864867291</v>
      </c>
      <c r="S203" s="279">
        <f>IF(S$89=0,0,S$89/NMM_fec!S$89)</f>
        <v>0.5047324608310183</v>
      </c>
      <c r="T203" s="279">
        <f>IF(T$89=0,0,T$89/NMM_fec!T$89)</f>
        <v>0.50269080351367823</v>
      </c>
      <c r="U203" s="279">
        <f>IF(U$89=0,0,U$89/NMM_fec!U$89)</f>
        <v>0.49918467642845327</v>
      </c>
      <c r="V203" s="279">
        <f>IF(V$89=0,0,V$89/NMM_fec!V$89)</f>
        <v>0.50869786226181446</v>
      </c>
      <c r="W203" s="279">
        <f>IF(W$89=0,0,W$89/NMM_fec!W$89)</f>
        <v>0.50358203070096375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0.3728252198239006</v>
      </c>
      <c r="C205" s="322">
        <f>IF(C$99=0,0,C$99/NMM_fec!C$99)</f>
        <v>0.3726725563522994</v>
      </c>
      <c r="D205" s="322">
        <f>IF(D$99=0,0,D$99/NMM_fec!D$99)</f>
        <v>0.37483549561472407</v>
      </c>
      <c r="E205" s="322">
        <f>IF(E$99=0,0,E$99/NMM_fec!E$99)</f>
        <v>0.37331645981440209</v>
      </c>
      <c r="F205" s="322">
        <f>IF(F$99=0,0,F$99/NMM_fec!F$99)</f>
        <v>0.36964450226293888</v>
      </c>
      <c r="G205" s="322">
        <f>IF(G$99=0,0,G$99/NMM_fec!G$99)</f>
        <v>0.37065827797887252</v>
      </c>
      <c r="H205" s="322">
        <f>IF(H$99=0,0,H$99/NMM_fec!H$99)</f>
        <v>0.37003774419192992</v>
      </c>
      <c r="I205" s="322">
        <f>IF(I$99=0,0,I$99/NMM_fec!I$99)</f>
        <v>0.37150843381951093</v>
      </c>
      <c r="J205" s="322">
        <f>IF(J$99=0,0,J$99/NMM_fec!J$99)</f>
        <v>0.37488018792195282</v>
      </c>
      <c r="K205" s="322">
        <f>IF(K$99=0,0,K$99/NMM_fec!K$99)</f>
        <v>0.37264087340664709</v>
      </c>
      <c r="L205" s="322">
        <f>IF(L$99=0,0,L$99/NMM_fec!L$99)</f>
        <v>0.37535231788890205</v>
      </c>
      <c r="M205" s="322">
        <f>IF(M$99=0,0,M$99/NMM_fec!M$99)</f>
        <v>0.37101100855115154</v>
      </c>
      <c r="N205" s="322">
        <f>IF(N$99=0,0,N$99/NMM_fec!N$99)</f>
        <v>0.38459850683065994</v>
      </c>
      <c r="O205" s="322">
        <f>IF(O$99=0,0,O$99/NMM_fec!O$99)</f>
        <v>0.38620990329309091</v>
      </c>
      <c r="P205" s="322">
        <f>IF(P$99=0,0,P$99/NMM_fec!P$99)</f>
        <v>0.40559905004578301</v>
      </c>
      <c r="Q205" s="322">
        <f>IF(Q$99=0,0,Q$99/NMM_fec!Q$99)</f>
        <v>0.41852277905325014</v>
      </c>
      <c r="R205" s="322">
        <f>IF(R$99=0,0,R$99/NMM_fec!R$99)</f>
        <v>0.43002441686831672</v>
      </c>
      <c r="S205" s="322">
        <f>IF(S$99=0,0,S$99/NMM_fec!S$99)</f>
        <v>0.43822449783097012</v>
      </c>
      <c r="T205" s="322">
        <f>IF(T$99=0,0,T$99/NMM_fec!T$99)</f>
        <v>0.43672219068534696</v>
      </c>
      <c r="U205" s="322">
        <f>IF(U$99=0,0,U$99/NMM_fec!U$99)</f>
        <v>0.43749176012634117</v>
      </c>
      <c r="V205" s="322">
        <f>IF(V$99=0,0,V$99/NMM_fec!V$99)</f>
        <v>0.44991428667777345</v>
      </c>
      <c r="W205" s="322">
        <f>IF(W$99=0,0,W$99/NMM_fec!W$99)</f>
        <v>0.44806841312033374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0.38633831857283346</v>
      </c>
      <c r="C206" s="275">
        <f>IF(C$100=0,0,C$100/NMM_fec!C$100)</f>
        <v>0.38633831857283329</v>
      </c>
      <c r="D206" s="275">
        <f>IF(D$100=0,0,D$100/NMM_fec!D$100)</f>
        <v>0.38633831857283346</v>
      </c>
      <c r="E206" s="275">
        <f>IF(E$100=0,0,E$100/NMM_fec!E$100)</f>
        <v>0.38633831857283318</v>
      </c>
      <c r="F206" s="275">
        <f>IF(F$100=0,0,F$100/NMM_fec!F$100)</f>
        <v>0.38786421052785619</v>
      </c>
      <c r="G206" s="275">
        <f>IF(G$100=0,0,G$100/NMM_fec!G$100)</f>
        <v>0.38786421052785641</v>
      </c>
      <c r="H206" s="275">
        <f>IF(H$100=0,0,H$100/NMM_fec!H$100)</f>
        <v>0.39018771548409237</v>
      </c>
      <c r="I206" s="275">
        <f>IF(I$100=0,0,I$100/NMM_fec!I$100)</f>
        <v>0.39018771548409237</v>
      </c>
      <c r="J206" s="275">
        <f>IF(J$100=0,0,J$100/NMM_fec!J$100)</f>
        <v>0.3901877154840922</v>
      </c>
      <c r="K206" s="275">
        <f>IF(K$100=0,0,K$100/NMM_fec!K$100)</f>
        <v>0.39018771548409237</v>
      </c>
      <c r="L206" s="275">
        <f>IF(L$100=0,0,L$100/NMM_fec!L$100)</f>
        <v>0.39018771548409231</v>
      </c>
      <c r="M206" s="275">
        <f>IF(M$100=0,0,M$100/NMM_fec!M$100)</f>
        <v>0.39018771548409231</v>
      </c>
      <c r="N206" s="275">
        <f>IF(N$100=0,0,N$100/NMM_fec!N$100)</f>
        <v>0.40616894393568292</v>
      </c>
      <c r="O206" s="275">
        <f>IF(O$100=0,0,O$100/NMM_fec!O$100)</f>
        <v>0.40936352324482389</v>
      </c>
      <c r="P206" s="275">
        <f>IF(P$100=0,0,P$100/NMM_fec!P$100)</f>
        <v>0.42342717092034132</v>
      </c>
      <c r="Q206" s="275">
        <f>IF(Q$100=0,0,Q$100/NMM_fec!Q$100)</f>
        <v>0.42845793976507196</v>
      </c>
      <c r="R206" s="275">
        <f>IF(R$100=0,0,R$100/NMM_fec!R$100)</f>
        <v>0.43423131519906888</v>
      </c>
      <c r="S206" s="275">
        <f>IF(S$100=0,0,S$100/NMM_fec!S$100)</f>
        <v>0.44016085041762859</v>
      </c>
      <c r="T206" s="275">
        <f>IF(T$100=0,0,T$100/NMM_fec!T$100)</f>
        <v>0.44016085041762848</v>
      </c>
      <c r="U206" s="275">
        <f>IF(U$100=0,0,U$100/NMM_fec!U$100)</f>
        <v>0.44896766591059978</v>
      </c>
      <c r="V206" s="275">
        <f>IF(V$100=0,0,V$100/NMM_fec!V$100)</f>
        <v>0.45326674286425722</v>
      </c>
      <c r="W206" s="275">
        <f>IF(W$100=0,0,W$100/NMM_fec!W$100)</f>
        <v>0.45557271779803066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0.10027857388675505</v>
      </c>
      <c r="C207" s="276">
        <f>IF(C$101=0,0,C$101/NMM_fec!C$101)</f>
        <v>0.10027857388675503</v>
      </c>
      <c r="D207" s="276">
        <f>IF(D$101=0,0,D$101/NMM_fec!D$101)</f>
        <v>0.10027857388675507</v>
      </c>
      <c r="E207" s="276">
        <f>IF(E$101=0,0,E$101/NMM_fec!E$101)</f>
        <v>0.10027857388675504</v>
      </c>
      <c r="F207" s="276">
        <f>IF(F$101=0,0,F$101/NMM_fec!F$101)</f>
        <v>0.10067463677205263</v>
      </c>
      <c r="G207" s="276">
        <f>IF(G$101=0,0,G$101/NMM_fec!G$101)</f>
        <v>0.10067463677205259</v>
      </c>
      <c r="H207" s="276">
        <f>IF(H$101=0,0,H$101/NMM_fec!H$101)</f>
        <v>0.10127772932650306</v>
      </c>
      <c r="I207" s="276">
        <f>IF(I$101=0,0,I$101/NMM_fec!I$101)</f>
        <v>0.10127772932650297</v>
      </c>
      <c r="J207" s="276">
        <f>IF(J$101=0,0,J$101/NMM_fec!J$101)</f>
        <v>0.10127772932650299</v>
      </c>
      <c r="K207" s="276">
        <f>IF(K$101=0,0,K$101/NMM_fec!K$101)</f>
        <v>0.101277729326503</v>
      </c>
      <c r="L207" s="276">
        <f>IF(L$101=0,0,L$101/NMM_fec!L$101)</f>
        <v>0.10127772932650299</v>
      </c>
      <c r="M207" s="276">
        <f>IF(M$101=0,0,M$101/NMM_fec!M$101)</f>
        <v>0.10127772932650302</v>
      </c>
      <c r="N207" s="276">
        <f>IF(N$101=0,0,N$101/NMM_fec!N$101)</f>
        <v>0.10561409476033107</v>
      </c>
      <c r="O207" s="276">
        <f>IF(O$101=0,0,O$101/NMM_fec!O$101)</f>
        <v>0.1062550317656609</v>
      </c>
      <c r="P207" s="276">
        <f>IF(P$101=0,0,P$101/NMM_fec!P$101)</f>
        <v>0.11022435988120112</v>
      </c>
      <c r="Q207" s="276">
        <f>IF(Q$101=0,0,Q$101/NMM_fec!Q$101)</f>
        <v>0.11121120816805218</v>
      </c>
      <c r="R207" s="276">
        <f>IF(R$101=0,0,R$101/NMM_fec!R$101)</f>
        <v>0.1127097544607748</v>
      </c>
      <c r="S207" s="276">
        <f>IF(S$101=0,0,S$101/NMM_fec!S$101)</f>
        <v>0.11424883382966826</v>
      </c>
      <c r="T207" s="276">
        <f>IF(T$101=0,0,T$101/NMM_fec!T$101)</f>
        <v>0.11424883382966827</v>
      </c>
      <c r="U207" s="276">
        <f>IF(U$101=0,0,U$101/NMM_fec!U$101)</f>
        <v>0.11653474453451712</v>
      </c>
      <c r="V207" s="276">
        <f>IF(V$101=0,0,V$101/NMM_fec!V$101)</f>
        <v>0.117650619624347</v>
      </c>
      <c r="W207" s="276">
        <f>IF(W$101=0,0,W$101/NMM_fec!W$101)</f>
        <v>0.1182491620589458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0.54792711622665946</v>
      </c>
      <c r="C208" s="276">
        <f>IF(C$102=0,0,C$102/NMM_fec!C$102)</f>
        <v>0.54792711622665957</v>
      </c>
      <c r="D208" s="276">
        <f>IF(D$102=0,0,D$102/NMM_fec!D$102)</f>
        <v>0.54792711622665968</v>
      </c>
      <c r="E208" s="276">
        <f>IF(E$102=0,0,E$102/NMM_fec!E$102)</f>
        <v>0.54792711622665957</v>
      </c>
      <c r="F208" s="276">
        <f>IF(F$102=0,0,F$102/NMM_fec!F$102)</f>
        <v>0.55009122353467299</v>
      </c>
      <c r="G208" s="276">
        <f>IF(G$102=0,0,G$102/NMM_fec!G$102)</f>
        <v>0.55009122353467277</v>
      </c>
      <c r="H208" s="276">
        <f>IF(H$102=0,0,H$102/NMM_fec!H$102)</f>
        <v>0.55338655125394198</v>
      </c>
      <c r="I208" s="276">
        <f>IF(I$102=0,0,I$102/NMM_fec!I$102)</f>
        <v>0.55338655125394209</v>
      </c>
      <c r="J208" s="276">
        <f>IF(J$102=0,0,J$102/NMM_fec!J$102)</f>
        <v>0.55338655125394198</v>
      </c>
      <c r="K208" s="276">
        <f>IF(K$102=0,0,K$102/NMM_fec!K$102)</f>
        <v>0.5533865512539422</v>
      </c>
      <c r="L208" s="276">
        <f>IF(L$102=0,0,L$102/NMM_fec!L$102)</f>
        <v>0.55338655125394198</v>
      </c>
      <c r="M208" s="276">
        <f>IF(M$102=0,0,M$102/NMM_fec!M$102)</f>
        <v>0.55338655125394209</v>
      </c>
      <c r="N208" s="276">
        <f>IF(N$102=0,0,N$102/NMM_fec!N$102)</f>
        <v>0.57466389804428075</v>
      </c>
      <c r="O208" s="276">
        <f>IF(O$102=0,0,O$102/NMM_fec!O$102)</f>
        <v>0.5805827793849434</v>
      </c>
      <c r="P208" s="276">
        <f>IF(P$102=0,0,P$102/NMM_fec!P$102)</f>
        <v>0.59914050336218216</v>
      </c>
      <c r="Q208" s="276">
        <f>IF(Q$102=0,0,Q$102/NMM_fec!Q$102)</f>
        <v>0.60766357380010572</v>
      </c>
      <c r="R208" s="276">
        <f>IF(R$102=0,0,R$102/NMM_fec!R$102)</f>
        <v>0.61585170529099598</v>
      </c>
      <c r="S208" s="276">
        <f>IF(S$102=0,0,S$102/NMM_fec!S$102)</f>
        <v>0.62426131152646269</v>
      </c>
      <c r="T208" s="276">
        <f>IF(T$102=0,0,T$102/NMM_fec!T$102)</f>
        <v>0.62426131152646269</v>
      </c>
      <c r="U208" s="276">
        <f>IF(U$102=0,0,U$102/NMM_fec!U$102)</f>
        <v>0.63675164133384443</v>
      </c>
      <c r="V208" s="276">
        <f>IF(V$102=0,0,V$102/NMM_fec!V$102)</f>
        <v>0.64284883833557016</v>
      </c>
      <c r="W208" s="276">
        <f>IF(W$102=0,0,W$102/NMM_fec!W$102)</f>
        <v>0.64611930397361728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0.38276089418286491</v>
      </c>
      <c r="C209" s="276">
        <f>IF(C$103=0,0,C$103/NMM_fec!C$103)</f>
        <v>0.38276089418286491</v>
      </c>
      <c r="D209" s="276">
        <f>IF(D$103=0,0,D$103/NMM_fec!D$103)</f>
        <v>0.38276089418286513</v>
      </c>
      <c r="E209" s="276">
        <f>IF(E$103=0,0,E$103/NMM_fec!E$103)</f>
        <v>0.38276089418286507</v>
      </c>
      <c r="F209" s="276">
        <f>IF(F$103=0,0,F$103/NMM_fec!F$103)</f>
        <v>0.38427265664869675</v>
      </c>
      <c r="G209" s="276">
        <f>IF(G$103=0,0,G$103/NMM_fec!G$103)</f>
        <v>0.38427265664869675</v>
      </c>
      <c r="H209" s="276">
        <f>IF(H$103=0,0,H$103/NMM_fec!H$103)</f>
        <v>0.38657464636064837</v>
      </c>
      <c r="I209" s="276">
        <f>IF(I$103=0,0,I$103/NMM_fec!I$103)</f>
        <v>0.38657464636064831</v>
      </c>
      <c r="J209" s="276">
        <f>IF(J$103=0,0,J$103/NMM_fec!J$103)</f>
        <v>0.38657464636064809</v>
      </c>
      <c r="K209" s="276">
        <f>IF(K$103=0,0,K$103/NMM_fec!K$103)</f>
        <v>0.38657464636064837</v>
      </c>
      <c r="L209" s="276">
        <f>IF(L$103=0,0,L$103/NMM_fec!L$103)</f>
        <v>0.38657464636064837</v>
      </c>
      <c r="M209" s="276">
        <f>IF(M$103=0,0,M$103/NMM_fec!M$103)</f>
        <v>0.38657464636064837</v>
      </c>
      <c r="N209" s="276">
        <f>IF(N$103=0,0,N$103/NMM_fec!N$103)</f>
        <v>0.40312644847173612</v>
      </c>
      <c r="O209" s="276">
        <f>IF(O$103=0,0,O$103/NMM_fec!O$103)</f>
        <v>0.40557288953851878</v>
      </c>
      <c r="P209" s="276">
        <f>IF(P$103=0,0,P$103/NMM_fec!P$103)</f>
        <v>0.42072371907190592</v>
      </c>
      <c r="Q209" s="276">
        <f>IF(Q$103=0,0,Q$103/NMM_fec!Q$103)</f>
        <v>0.42449049514437442</v>
      </c>
      <c r="R209" s="276">
        <f>IF(R$103=0,0,R$103/NMM_fec!R$103)</f>
        <v>0.43021041014460859</v>
      </c>
      <c r="S209" s="276">
        <f>IF(S$103=0,0,S$103/NMM_fec!S$103)</f>
        <v>0.4360850389174642</v>
      </c>
      <c r="T209" s="276">
        <f>IF(T$103=0,0,T$103/NMM_fec!T$103)</f>
        <v>0.43608503891746447</v>
      </c>
      <c r="U209" s="276">
        <f>IF(U$103=0,0,U$103/NMM_fec!U$103)</f>
        <v>0.44481030485910222</v>
      </c>
      <c r="V209" s="276">
        <f>IF(V$103=0,0,V$103/NMM_fec!V$103)</f>
        <v>0.4490695731217525</v>
      </c>
      <c r="W209" s="276">
        <f>IF(W$103=0,0,W$103/NMM_fec!W$103)</f>
        <v>0.4513541951361435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0.56418922636457358</v>
      </c>
      <c r="C210" s="277">
        <f>IF(C$104=0,0,C$104/NMM_fec!C$104)</f>
        <v>0.56299139476067406</v>
      </c>
      <c r="D210" s="277">
        <f>IF(D$104=0,0,D$104/NMM_fec!D$104)</f>
        <v>0.59318298597332908</v>
      </c>
      <c r="E210" s="277">
        <f>IF(E$104=0,0,E$104/NMM_fec!E$104)</f>
        <v>0.59420841553819537</v>
      </c>
      <c r="F210" s="277">
        <f>IF(F$104=0,0,F$104/NMM_fec!F$104)</f>
        <v>0.58344794114829635</v>
      </c>
      <c r="G210" s="277">
        <f>IF(G$104=0,0,G$104/NMM_fec!G$104)</f>
        <v>0.57316471997362661</v>
      </c>
      <c r="H210" s="277">
        <f>IF(H$104=0,0,H$104/NMM_fec!H$104)</f>
        <v>0.58069711258003764</v>
      </c>
      <c r="I210" s="277">
        <f>IF(I$104=0,0,I$104/NMM_fec!I$104)</f>
        <v>0.58188229772733258</v>
      </c>
      <c r="J210" s="277">
        <f>IF(J$104=0,0,J$104/NMM_fec!J$104)</f>
        <v>0.59021903296060685</v>
      </c>
      <c r="K210" s="277">
        <f>IF(K$104=0,0,K$104/NMM_fec!K$104)</f>
        <v>0.58664654256503257</v>
      </c>
      <c r="L210" s="277">
        <f>IF(L$104=0,0,L$104/NMM_fec!L$104)</f>
        <v>0.60277939673986491</v>
      </c>
      <c r="M210" s="277">
        <f>IF(M$104=0,0,M$104/NMM_fec!M$104)</f>
        <v>0.5972917623851437</v>
      </c>
      <c r="N210" s="277">
        <f>IF(N$104=0,0,N$104/NMM_fec!N$104)</f>
        <v>0.62023472142303404</v>
      </c>
      <c r="O210" s="277">
        <f>IF(O$104=0,0,O$104/NMM_fec!O$104)</f>
        <v>0.63132998320611311</v>
      </c>
      <c r="P210" s="277">
        <f>IF(P$104=0,0,P$104/NMM_fec!P$104)</f>
        <v>0.66432190822738912</v>
      </c>
      <c r="Q210" s="277">
        <f>IF(Q$104=0,0,Q$104/NMM_fec!Q$104)</f>
        <v>0.68718982083164537</v>
      </c>
      <c r="R210" s="277">
        <f>IF(R$104=0,0,R$104/NMM_fec!R$104)</f>
        <v>0.70566642732308238</v>
      </c>
      <c r="S210" s="277">
        <f>IF(S$104=0,0,S$104/NMM_fec!S$104)</f>
        <v>0.71979954195750617</v>
      </c>
      <c r="T210" s="277">
        <f>IF(T$104=0,0,T$104/NMM_fec!T$104)</f>
        <v>0.73924906994931383</v>
      </c>
      <c r="U210" s="277">
        <f>IF(U$104=0,0,U$104/NMM_fec!U$104)</f>
        <v>0.74533452933730393</v>
      </c>
      <c r="V210" s="277">
        <f>IF(V$104=0,0,V$104/NMM_fec!V$104)</f>
        <v>0.76687105286849533</v>
      </c>
      <c r="W210" s="277">
        <f>IF(W$104=0,0,W$104/NMM_fec!W$104)</f>
        <v>0.78656209341421224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0.35795011042894442</v>
      </c>
      <c r="C211" s="278">
        <f>IF(C$110=0,0,C$110/NMM_fec!C$110)</f>
        <v>0.35814845604246714</v>
      </c>
      <c r="D211" s="278">
        <f>IF(D$110=0,0,D$110/NMM_fec!D$110)</f>
        <v>0.35484543092030008</v>
      </c>
      <c r="E211" s="278">
        <f>IF(E$110=0,0,E$110/NMM_fec!E$110)</f>
        <v>0.35281581459348837</v>
      </c>
      <c r="F211" s="278">
        <f>IF(F$110=0,0,F$110/NMM_fec!F$110)</f>
        <v>0.35097594153508482</v>
      </c>
      <c r="G211" s="278">
        <f>IF(G$110=0,0,G$110/NMM_fec!G$110)</f>
        <v>0.35306358142931815</v>
      </c>
      <c r="H211" s="278">
        <f>IF(H$110=0,0,H$110/NMM_fec!H$110)</f>
        <v>0.3519959655124546</v>
      </c>
      <c r="I211" s="278">
        <f>IF(I$110=0,0,I$110/NMM_fec!I$110)</f>
        <v>0.35308909990414489</v>
      </c>
      <c r="J211" s="278">
        <f>IF(J$110=0,0,J$110/NMM_fec!J$110)</f>
        <v>0.35470177988064228</v>
      </c>
      <c r="K211" s="278">
        <f>IF(K$110=0,0,K$110/NMM_fec!K$110)</f>
        <v>0.35344593752256026</v>
      </c>
      <c r="L211" s="278">
        <f>IF(L$110=0,0,L$110/NMM_fec!L$110)</f>
        <v>0.35338020416386368</v>
      </c>
      <c r="M211" s="278">
        <f>IF(M$110=0,0,M$110/NMM_fec!M$110)</f>
        <v>0.35043116855995715</v>
      </c>
      <c r="N211" s="278">
        <f>IF(N$110=0,0,N$110/NMM_fec!N$110)</f>
        <v>0.36370512653924325</v>
      </c>
      <c r="O211" s="278">
        <f>IF(O$110=0,0,O$110/NMM_fec!O$110)</f>
        <v>0.36452852151816628</v>
      </c>
      <c r="P211" s="278">
        <f>IF(P$110=0,0,P$110/NMM_fec!P$110)</f>
        <v>0.38158429307918007</v>
      </c>
      <c r="Q211" s="278">
        <f>IF(Q$110=0,0,Q$110/NMM_fec!Q$110)</f>
        <v>0.39080521196434709</v>
      </c>
      <c r="R211" s="278">
        <f>IF(R$110=0,0,R$110/NMM_fec!R$110)</f>
        <v>0.40041726554403817</v>
      </c>
      <c r="S211" s="278">
        <f>IF(S$110=0,0,S$110/NMM_fec!S$110)</f>
        <v>0.40711954275092993</v>
      </c>
      <c r="T211" s="278">
        <f>IF(T$110=0,0,T$110/NMM_fec!T$110)</f>
        <v>0.40555652214251342</v>
      </c>
      <c r="U211" s="278">
        <f>IF(U$110=0,0,U$110/NMM_fec!U$110)</f>
        <v>0.40822548430631689</v>
      </c>
      <c r="V211" s="278">
        <f>IF(V$110=0,0,V$110/NMM_fec!V$110)</f>
        <v>0.41751346965455061</v>
      </c>
      <c r="W211" s="278">
        <f>IF(W$110=0,0,W$110/NMM_fec!W$110)</f>
        <v>0.41631696371082699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0.46718164354020664</v>
      </c>
      <c r="C212" s="278">
        <f>IF(C$118=0,0,C$118/NMM_fec!C$118)</f>
        <v>0.46718164354020669</v>
      </c>
      <c r="D212" s="278">
        <f>IF(D$118=0,0,D$118/NMM_fec!D$118)</f>
        <v>0.46718164354020658</v>
      </c>
      <c r="E212" s="278">
        <f>IF(E$118=0,0,E$118/NMM_fec!E$118)</f>
        <v>0.46718164354020653</v>
      </c>
      <c r="F212" s="278">
        <f>IF(F$118=0,0,F$118/NMM_fec!F$118)</f>
        <v>0.46902683641169218</v>
      </c>
      <c r="G212" s="278">
        <f>IF(G$118=0,0,G$118/NMM_fec!G$118)</f>
        <v>0.46902683641169235</v>
      </c>
      <c r="H212" s="278">
        <f>IF(H$118=0,0,H$118/NMM_fec!H$118)</f>
        <v>0.47183654699965083</v>
      </c>
      <c r="I212" s="278">
        <f>IF(I$118=0,0,I$118/NMM_fec!I$118)</f>
        <v>0.47183654699965094</v>
      </c>
      <c r="J212" s="278">
        <f>IF(J$118=0,0,J$118/NMM_fec!J$118)</f>
        <v>0.471836546999651</v>
      </c>
      <c r="K212" s="278">
        <f>IF(K$118=0,0,K$118/NMM_fec!K$118)</f>
        <v>0.47183654699965105</v>
      </c>
      <c r="L212" s="278">
        <f>IF(L$118=0,0,L$118/NMM_fec!L$118)</f>
        <v>0.47183654699965105</v>
      </c>
      <c r="M212" s="278">
        <f>IF(M$118=0,0,M$118/NMM_fec!M$118)</f>
        <v>0.47183654699965094</v>
      </c>
      <c r="N212" s="278">
        <f>IF(N$118=0,0,N$118/NMM_fec!N$118)</f>
        <v>0.49203897162382382</v>
      </c>
      <c r="O212" s="278">
        <f>IF(O$118=0,0,O$118/NMM_fec!O$118)</f>
        <v>0.49502499338250872</v>
      </c>
      <c r="P212" s="278">
        <f>IF(P$118=0,0,P$118/NMM_fec!P$118)</f>
        <v>0.51351745055349574</v>
      </c>
      <c r="Q212" s="278">
        <f>IF(Q$118=0,0,Q$118/NMM_fec!Q$118)</f>
        <v>0.51811501697976448</v>
      </c>
      <c r="R212" s="278">
        <f>IF(R$118=0,0,R$118/NMM_fec!R$118)</f>
        <v>0.52509650158629551</v>
      </c>
      <c r="S212" s="278">
        <f>IF(S$118=0,0,S$118/NMM_fec!S$118)</f>
        <v>0.53226682323357444</v>
      </c>
      <c r="T212" s="278">
        <f>IF(T$118=0,0,T$118/NMM_fec!T$118)</f>
        <v>0.53226682323357466</v>
      </c>
      <c r="U212" s="278">
        <f>IF(U$118=0,0,U$118/NMM_fec!U$118)</f>
        <v>0.54291651118469608</v>
      </c>
      <c r="V212" s="278">
        <f>IF(V$118=0,0,V$118/NMM_fec!V$118)</f>
        <v>0.54811519260033981</v>
      </c>
      <c r="W212" s="278">
        <f>IF(W$118=0,0,W$118/NMM_fec!W$118)</f>
        <v>0.55090370491644214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0.38351351050060845</v>
      </c>
      <c r="C213" s="278">
        <f>IF(C$119=0,0,C$119/NMM_fec!C$119)</f>
        <v>0.38335329661515388</v>
      </c>
      <c r="D213" s="278">
        <f>IF(D$119=0,0,D$119/NMM_fec!D$119)</f>
        <v>0.38548233990643632</v>
      </c>
      <c r="E213" s="278">
        <f>IF(E$119=0,0,E$119/NMM_fec!E$119)</f>
        <v>0.38387631582316473</v>
      </c>
      <c r="F213" s="278">
        <f>IF(F$119=0,0,F$119/NMM_fec!F$119)</f>
        <v>0.38007115575442924</v>
      </c>
      <c r="G213" s="278">
        <f>IF(G$119=0,0,G$119/NMM_fec!G$119)</f>
        <v>0.38119232269277042</v>
      </c>
      <c r="H213" s="278">
        <f>IF(H$119=0,0,H$119/NMM_fec!H$119)</f>
        <v>0.38046238760747619</v>
      </c>
      <c r="I213" s="278">
        <f>IF(I$119=0,0,I$119/NMM_fec!I$119)</f>
        <v>0.38200472407017672</v>
      </c>
      <c r="J213" s="278">
        <f>IF(J$119=0,0,J$119/NMM_fec!J$119)</f>
        <v>0.38550700027936308</v>
      </c>
      <c r="K213" s="278">
        <f>IF(K$119=0,0,K$119/NMM_fec!K$119)</f>
        <v>0.38317862298937122</v>
      </c>
      <c r="L213" s="278">
        <f>IF(L$119=0,0,L$119/NMM_fec!L$119)</f>
        <v>0.38590905291431027</v>
      </c>
      <c r="M213" s="278">
        <f>IF(M$119=0,0,M$119/NMM_fec!M$119)</f>
        <v>0.38138886434866476</v>
      </c>
      <c r="N213" s="278">
        <f>IF(N$119=0,0,N$119/NMM_fec!N$119)</f>
        <v>0.39536813856979119</v>
      </c>
      <c r="O213" s="278">
        <f>IF(O$119=0,0,O$119/NMM_fec!O$119)</f>
        <v>0.39691888253476176</v>
      </c>
      <c r="P213" s="278">
        <f>IF(P$119=0,0,P$119/NMM_fec!P$119)</f>
        <v>0.41694019773204744</v>
      </c>
      <c r="Q213" s="278">
        <f>IF(Q$119=0,0,Q$119/NMM_fec!Q$119)</f>
        <v>0.43016751490110222</v>
      </c>
      <c r="R213" s="278">
        <f>IF(R$119=0,0,R$119/NMM_fec!R$119)</f>
        <v>0.44198644547326793</v>
      </c>
      <c r="S213" s="278">
        <f>IF(S$119=0,0,S$119/NMM_fec!S$119)</f>
        <v>0.45038553493518046</v>
      </c>
      <c r="T213" s="278">
        <f>IF(T$119=0,0,T$119/NMM_fec!T$119)</f>
        <v>0.44844848035889279</v>
      </c>
      <c r="U213" s="278">
        <f>IF(U$119=0,0,U$119/NMM_fec!U$119)</f>
        <v>0.44921517555132007</v>
      </c>
      <c r="V213" s="278">
        <f>IF(V$119=0,0,V$119/NMM_fec!V$119)</f>
        <v>0.46188289460655735</v>
      </c>
      <c r="W213" s="278">
        <f>IF(W$119=0,0,W$119/NMM_fec!W$119)</f>
        <v>0.45953600275600409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0.48015891141632322</v>
      </c>
      <c r="C214" s="279">
        <f>IF(C$127=0,0,C$127/NMM_fec!C$127)</f>
        <v>0.48015891141632344</v>
      </c>
      <c r="D214" s="279">
        <f>IF(D$127=0,0,D$127/NMM_fec!D$127)</f>
        <v>0.4801589114163235</v>
      </c>
      <c r="E214" s="279">
        <f>IF(E$127=0,0,E$127/NMM_fec!E$127)</f>
        <v>0.48015891141632322</v>
      </c>
      <c r="F214" s="279">
        <f>IF(F$127=0,0,F$127/NMM_fec!F$127)</f>
        <v>0.48205535964535046</v>
      </c>
      <c r="G214" s="279">
        <f>IF(G$127=0,0,G$127/NMM_fec!G$127)</f>
        <v>0.48205535964535046</v>
      </c>
      <c r="H214" s="279">
        <f>IF(H$127=0,0,H$127/NMM_fec!H$127)</f>
        <v>0.48494311774964127</v>
      </c>
      <c r="I214" s="279">
        <f>IF(I$127=0,0,I$127/NMM_fec!I$127)</f>
        <v>0.48494311774964133</v>
      </c>
      <c r="J214" s="279">
        <f>IF(J$127=0,0,J$127/NMM_fec!J$127)</f>
        <v>0.48494311774964122</v>
      </c>
      <c r="K214" s="279">
        <f>IF(K$127=0,0,K$127/NMM_fec!K$127)</f>
        <v>0.48494311774964111</v>
      </c>
      <c r="L214" s="279">
        <f>IF(L$127=0,0,L$127/NMM_fec!L$127)</f>
        <v>0.48494311774964122</v>
      </c>
      <c r="M214" s="279">
        <f>IF(M$127=0,0,M$127/NMM_fec!M$127)</f>
        <v>0.48494311774964122</v>
      </c>
      <c r="N214" s="279">
        <f>IF(N$127=0,0,N$127/NMM_fec!N$127)</f>
        <v>0.50570672083559676</v>
      </c>
      <c r="O214" s="279">
        <f>IF(O$127=0,0,O$127/NMM_fec!O$127)</f>
        <v>0.50877568764313386</v>
      </c>
      <c r="P214" s="279">
        <f>IF(P$127=0,0,P$127/NMM_fec!P$127)</f>
        <v>0.52778182417998154</v>
      </c>
      <c r="Q214" s="279">
        <f>IF(Q$127=0,0,Q$127/NMM_fec!Q$127)</f>
        <v>0.53250710078475783</v>
      </c>
      <c r="R214" s="279">
        <f>IF(R$127=0,0,R$127/NMM_fec!R$127)</f>
        <v>0.53968251551924795</v>
      </c>
      <c r="S214" s="279">
        <f>IF(S$127=0,0,S$127/NMM_fec!S$127)</f>
        <v>0.54705201276784066</v>
      </c>
      <c r="T214" s="279">
        <f>IF(T$127=0,0,T$127/NMM_fec!T$127)</f>
        <v>0.54705201276784055</v>
      </c>
      <c r="U214" s="279">
        <f>IF(U$127=0,0,U$127/NMM_fec!U$127)</f>
        <v>0.55799752538427083</v>
      </c>
      <c r="V214" s="279">
        <f>IF(V$127=0,0,V$127/NMM_fec!V$127)</f>
        <v>0.56334061461701568</v>
      </c>
      <c r="W214" s="279">
        <f>IF(W$127=0,0,W$127/NMM_fec!W$127)</f>
        <v>0.56620658560856596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528.34611120886348</v>
      </c>
      <c r="C5" s="225">
        <f t="shared" si="0"/>
        <v>512.94241286437364</v>
      </c>
      <c r="D5" s="225">
        <f t="shared" si="0"/>
        <v>556.31270867020226</v>
      </c>
      <c r="E5" s="225">
        <f t="shared" si="0"/>
        <v>568.53652588411342</v>
      </c>
      <c r="F5" s="225">
        <f t="shared" si="0"/>
        <v>667.57937906098186</v>
      </c>
      <c r="G5" s="225">
        <f t="shared" si="0"/>
        <v>709.87769711902877</v>
      </c>
      <c r="H5" s="225">
        <f t="shared" si="0"/>
        <v>939.7611897715783</v>
      </c>
      <c r="I5" s="225">
        <f t="shared" si="0"/>
        <v>958.70329599764079</v>
      </c>
      <c r="J5" s="225">
        <f t="shared" si="0"/>
        <v>856.32815391199779</v>
      </c>
      <c r="K5" s="225">
        <f t="shared" si="0"/>
        <v>492.48707503232157</v>
      </c>
      <c r="L5" s="225">
        <f t="shared" si="0"/>
        <v>576.57013800409152</v>
      </c>
      <c r="M5" s="225">
        <f t="shared" si="0"/>
        <v>673.22574737831769</v>
      </c>
      <c r="N5" s="225">
        <f t="shared" si="0"/>
        <v>784.50918613768397</v>
      </c>
      <c r="O5" s="225">
        <f t="shared" si="0"/>
        <v>876.50294371705513</v>
      </c>
      <c r="P5" s="225">
        <f t="shared" si="0"/>
        <v>764.79514977023564</v>
      </c>
      <c r="Q5" s="225">
        <f t="shared" si="0"/>
        <v>892.81170641504855</v>
      </c>
      <c r="R5" s="225">
        <f t="shared" si="0"/>
        <v>820.04182520663403</v>
      </c>
      <c r="S5" s="225">
        <f t="shared" si="0"/>
        <v>809.42696250573647</v>
      </c>
      <c r="T5" s="225">
        <f t="shared" si="0"/>
        <v>873.41766527253685</v>
      </c>
      <c r="U5" s="225">
        <f t="shared" si="0"/>
        <v>964.10776709635616</v>
      </c>
      <c r="V5" s="225">
        <f t="shared" si="0"/>
        <v>908.34527405549375</v>
      </c>
      <c r="W5" s="225">
        <f t="shared" si="0"/>
        <v>1037.01832679983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0.61205516986847208</v>
      </c>
      <c r="C10" s="262">
        <v>0.54816103615491141</v>
      </c>
      <c r="D10" s="262">
        <v>0.48413218479393272</v>
      </c>
      <c r="E10" s="262">
        <v>0.48213529662329829</v>
      </c>
      <c r="F10" s="262">
        <v>0.61902413793378896</v>
      </c>
      <c r="G10" s="262">
        <v>0.74300390611409084</v>
      </c>
      <c r="H10" s="262">
        <v>0.83173096518493561</v>
      </c>
      <c r="I10" s="262">
        <v>0.85502486330803262</v>
      </c>
      <c r="J10" s="262">
        <v>0.77750893908290397</v>
      </c>
      <c r="K10" s="262">
        <v>0.42077774212398078</v>
      </c>
      <c r="L10" s="262">
        <v>0.50730294903642448</v>
      </c>
      <c r="M10" s="262">
        <v>0.61565982867088453</v>
      </c>
      <c r="N10" s="262">
        <v>0.67943190569980594</v>
      </c>
      <c r="O10" s="262">
        <v>0.67410698185081308</v>
      </c>
      <c r="P10" s="262">
        <v>0.54517819324029915</v>
      </c>
      <c r="Q10" s="262">
        <v>0.50692982507244866</v>
      </c>
      <c r="R10" s="262">
        <v>0.47567739007701121</v>
      </c>
      <c r="S10" s="262">
        <v>0.45216349724343258</v>
      </c>
      <c r="T10" s="262">
        <v>0.46293456936653993</v>
      </c>
      <c r="U10" s="262">
        <v>0.53428046545826313</v>
      </c>
      <c r="V10" s="262">
        <v>0.43638342766711519</v>
      </c>
      <c r="W10" s="262">
        <v>0.48150779110864672</v>
      </c>
      <c r="DA10" s="68" t="s">
        <v>1698</v>
      </c>
    </row>
    <row r="11" spans="1:105" ht="12" customHeight="1" x14ac:dyDescent="0.25">
      <c r="A11" s="37" t="s">
        <v>160</v>
      </c>
      <c r="B11" s="228">
        <v>1.8875590278745791E-2</v>
      </c>
      <c r="C11" s="228">
        <v>1.6273606313040659E-2</v>
      </c>
      <c r="D11" s="228">
        <v>2.0471158955157161E-2</v>
      </c>
      <c r="E11" s="228">
        <v>2.0359298127745808E-2</v>
      </c>
      <c r="F11" s="228">
        <v>5.3846701997289449E-2</v>
      </c>
      <c r="G11" s="228">
        <v>9.1283372735157339E-2</v>
      </c>
      <c r="H11" s="228">
        <v>7.5777956896352638E-2</v>
      </c>
      <c r="I11" s="228">
        <v>7.5008392758096162E-2</v>
      </c>
      <c r="J11" s="228">
        <v>7.7738324698792452E-2</v>
      </c>
      <c r="K11" s="228">
        <v>7.2961593216135018E-2</v>
      </c>
      <c r="L11" s="228">
        <v>5.6684537632180218E-2</v>
      </c>
      <c r="M11" s="228">
        <v>3.3002062849389988E-2</v>
      </c>
      <c r="N11" s="228">
        <v>6.896857222442726E-2</v>
      </c>
      <c r="O11" s="228">
        <v>7.2937510693091331E-2</v>
      </c>
      <c r="P11" s="228">
        <v>5.7176977908331462E-2</v>
      </c>
      <c r="Q11" s="228">
        <v>5.4284464530543253E-2</v>
      </c>
      <c r="R11" s="228">
        <v>2.4230388498062531E-2</v>
      </c>
      <c r="S11" s="228">
        <v>3.8028769727893152E-2</v>
      </c>
      <c r="T11" s="228">
        <v>6.3249199631335587E-2</v>
      </c>
      <c r="U11" s="228">
        <v>6.9478522234154211E-2</v>
      </c>
      <c r="V11" s="228">
        <v>6.3310167837847889E-2</v>
      </c>
      <c r="W11" s="228">
        <v>8.0450710549745799E-2</v>
      </c>
      <c r="DA11" s="69" t="s">
        <v>1699</v>
      </c>
    </row>
    <row r="12" spans="1:105" ht="12" customHeight="1" x14ac:dyDescent="0.25">
      <c r="A12" s="37" t="s">
        <v>162</v>
      </c>
      <c r="B12" s="228">
        <v>0.59317957958972634</v>
      </c>
      <c r="C12" s="228">
        <v>0.53188742984187076</v>
      </c>
      <c r="D12" s="228">
        <v>0.46366102583877561</v>
      </c>
      <c r="E12" s="228">
        <v>0.46177599849555251</v>
      </c>
      <c r="F12" s="228">
        <v>0.56517743593649949</v>
      </c>
      <c r="G12" s="228">
        <v>0.65172053337893354</v>
      </c>
      <c r="H12" s="228">
        <v>0.75595300828858303</v>
      </c>
      <c r="I12" s="228">
        <v>0.7800164705499365</v>
      </c>
      <c r="J12" s="228">
        <v>0.69977061438411148</v>
      </c>
      <c r="K12" s="228">
        <v>0.34781614890784568</v>
      </c>
      <c r="L12" s="228">
        <v>0.4506184114042443</v>
      </c>
      <c r="M12" s="228">
        <v>0.58265776582149453</v>
      </c>
      <c r="N12" s="228">
        <v>0.61046333347537873</v>
      </c>
      <c r="O12" s="228">
        <v>0.60116947115772179</v>
      </c>
      <c r="P12" s="228">
        <v>0.48800121533196772</v>
      </c>
      <c r="Q12" s="228">
        <v>0.45264536054190541</v>
      </c>
      <c r="R12" s="228">
        <v>0.45144700157894863</v>
      </c>
      <c r="S12" s="228">
        <v>0.41413472751553942</v>
      </c>
      <c r="T12" s="228">
        <v>0.3996853697352043</v>
      </c>
      <c r="U12" s="228">
        <v>0.46480194322410889</v>
      </c>
      <c r="V12" s="228">
        <v>0.37307325982926742</v>
      </c>
      <c r="W12" s="228">
        <v>0.40105708055890088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31.9768762108496</v>
      </c>
      <c r="C17" s="263">
        <v>28.320992441530279</v>
      </c>
      <c r="D17" s="263">
        <v>33.729281877097009</v>
      </c>
      <c r="E17" s="263">
        <v>34.764182761026049</v>
      </c>
      <c r="F17" s="263">
        <v>40.833018145818407</v>
      </c>
      <c r="G17" s="263">
        <v>44.547323174176363</v>
      </c>
      <c r="H17" s="263">
        <v>56.522742027098843</v>
      </c>
      <c r="I17" s="263">
        <v>59.000755393567466</v>
      </c>
      <c r="J17" s="263">
        <v>54.524713583127642</v>
      </c>
      <c r="K17" s="263">
        <v>30.45165240393721</v>
      </c>
      <c r="L17" s="263">
        <v>40.261469991877313</v>
      </c>
      <c r="M17" s="263">
        <v>47.325052597708243</v>
      </c>
      <c r="N17" s="263">
        <v>53.027381396949643</v>
      </c>
      <c r="O17" s="263">
        <v>58.096985039711591</v>
      </c>
      <c r="P17" s="263">
        <v>48.676539684925707</v>
      </c>
      <c r="Q17" s="263">
        <v>50.663454514027478</v>
      </c>
      <c r="R17" s="263">
        <v>49.96291606217104</v>
      </c>
      <c r="S17" s="263">
        <v>50.828587428919107</v>
      </c>
      <c r="T17" s="263">
        <v>54.050188312636891</v>
      </c>
      <c r="U17" s="263">
        <v>57.610955889454608</v>
      </c>
      <c r="V17" s="263">
        <v>52.389329413658103</v>
      </c>
      <c r="W17" s="263">
        <v>60.212825681817861</v>
      </c>
      <c r="DA17" s="70" t="s">
        <v>1705</v>
      </c>
    </row>
    <row r="18" spans="1:105" ht="12" customHeight="1" x14ac:dyDescent="0.25">
      <c r="A18" s="18" t="s">
        <v>30</v>
      </c>
      <c r="B18" s="232">
        <v>1.6803981544974631</v>
      </c>
      <c r="C18" s="232">
        <v>1.6178361083778461</v>
      </c>
      <c r="D18" s="232">
        <v>14.873003294755209</v>
      </c>
      <c r="E18" s="232">
        <v>25.514405290738949</v>
      </c>
      <c r="F18" s="232">
        <v>27.534716893600411</v>
      </c>
      <c r="G18" s="232">
        <v>27.70345223780312</v>
      </c>
      <c r="H18" s="232">
        <v>39.858554464692382</v>
      </c>
      <c r="I18" s="232">
        <v>42.164620619995972</v>
      </c>
      <c r="J18" s="232">
        <v>42.212956692594886</v>
      </c>
      <c r="K18" s="232">
        <v>19.310073069850411</v>
      </c>
      <c r="L18" s="232">
        <v>33.456243015731943</v>
      </c>
      <c r="M18" s="232">
        <v>41.436987559972152</v>
      </c>
      <c r="N18" s="232">
        <v>45.798866950220997</v>
      </c>
      <c r="O18" s="232">
        <v>51.651668627527613</v>
      </c>
      <c r="P18" s="232">
        <v>42.320008295114349</v>
      </c>
      <c r="Q18" s="232">
        <v>43.233946734713683</v>
      </c>
      <c r="R18" s="232">
        <v>42.056912522589741</v>
      </c>
      <c r="S18" s="232">
        <v>42.278282298824493</v>
      </c>
      <c r="T18" s="232">
        <v>45.226981092288852</v>
      </c>
      <c r="U18" s="232">
        <v>48.716241419196358</v>
      </c>
      <c r="V18" s="232">
        <v>43.46539515725695</v>
      </c>
      <c r="W18" s="232">
        <v>50.228304582174992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3.6804223752244451E-2</v>
      </c>
      <c r="T19" s="232">
        <v>3.4874106894548243E-2</v>
      </c>
      <c r="U19" s="232">
        <v>6.7260785734132286E-2</v>
      </c>
      <c r="V19" s="232">
        <v>3.6082868581124868E-2</v>
      </c>
      <c r="W19" s="232">
        <v>7.0339889334737574E-2</v>
      </c>
      <c r="DA19" s="71" t="s">
        <v>1707</v>
      </c>
    </row>
    <row r="20" spans="1:105" ht="12" customHeight="1" x14ac:dyDescent="0.25">
      <c r="A20" s="18" t="s">
        <v>160</v>
      </c>
      <c r="B20" s="297">
        <v>0.25065488133197028</v>
      </c>
      <c r="C20" s="297">
        <v>0.22036891968750211</v>
      </c>
      <c r="D20" s="297">
        <v>0.25353949857541819</v>
      </c>
      <c r="E20" s="297">
        <v>0.2526761530546367</v>
      </c>
      <c r="F20" s="297">
        <v>0.55501240099512772</v>
      </c>
      <c r="G20" s="297">
        <v>1.0570557223382799</v>
      </c>
      <c r="H20" s="297">
        <v>0.77385042055363873</v>
      </c>
      <c r="I20" s="297">
        <v>0.79445119646367568</v>
      </c>
      <c r="J20" s="297">
        <v>0.91577294642435636</v>
      </c>
      <c r="K20" s="297">
        <v>0.74418179138515028</v>
      </c>
      <c r="L20" s="297">
        <v>0.63616084289543073</v>
      </c>
      <c r="M20" s="297">
        <v>0.31562607041646012</v>
      </c>
      <c r="N20" s="297">
        <v>0.61130967414147663</v>
      </c>
      <c r="O20" s="297">
        <v>0.60087169994393708</v>
      </c>
      <c r="P20" s="297">
        <v>0.5777546143291119</v>
      </c>
      <c r="Q20" s="297">
        <v>0.72044998206001032</v>
      </c>
      <c r="R20" s="297">
        <v>0.3836476158695159</v>
      </c>
      <c r="S20" s="297">
        <v>0.64041953264769347</v>
      </c>
      <c r="T20" s="297">
        <v>1.062424724291372</v>
      </c>
      <c r="U20" s="297">
        <v>0.91165002338339596</v>
      </c>
      <c r="V20" s="297">
        <v>1.060701534541663</v>
      </c>
      <c r="W20" s="297">
        <v>1.262390054166189</v>
      </c>
      <c r="DA20" s="122" t="s">
        <v>1708</v>
      </c>
    </row>
    <row r="21" spans="1:105" ht="12" customHeight="1" x14ac:dyDescent="0.25">
      <c r="A21" s="18" t="s">
        <v>70</v>
      </c>
      <c r="B21" s="297">
        <v>22.168805559415819</v>
      </c>
      <c r="C21" s="297">
        <v>19.280237710902139</v>
      </c>
      <c r="D21" s="297">
        <v>12.86020226610799</v>
      </c>
      <c r="E21" s="297">
        <v>3.2660696215077611</v>
      </c>
      <c r="F21" s="297">
        <v>6.917853419296577</v>
      </c>
      <c r="G21" s="297">
        <v>7.6275276665810336</v>
      </c>
      <c r="H21" s="297">
        <v>4.8914161985713678</v>
      </c>
      <c r="I21" s="297">
        <v>0</v>
      </c>
      <c r="J21" s="297">
        <v>0.60381361775973819</v>
      </c>
      <c r="K21" s="297">
        <v>0.24623982229291999</v>
      </c>
      <c r="L21" s="297">
        <v>0</v>
      </c>
      <c r="M21" s="297">
        <v>0</v>
      </c>
      <c r="N21" s="297">
        <v>1.206303409459051</v>
      </c>
      <c r="O21" s="297">
        <v>0.89190768902144701</v>
      </c>
      <c r="P21" s="297">
        <v>0.84768450249985539</v>
      </c>
      <c r="Q21" s="297">
        <v>0.70166056671691102</v>
      </c>
      <c r="R21" s="297">
        <v>0.37444882923601469</v>
      </c>
      <c r="S21" s="297">
        <v>0.89888866258656031</v>
      </c>
      <c r="T21" s="297">
        <v>0.14842523142419681</v>
      </c>
      <c r="U21" s="297">
        <v>0.21479529022475621</v>
      </c>
      <c r="V21" s="297">
        <v>0.23090424865936421</v>
      </c>
      <c r="W21" s="297">
        <v>0.22479087350070501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0.61240470853545681</v>
      </c>
      <c r="H22" s="297">
        <v>3.279069718167924</v>
      </c>
      <c r="I22" s="297">
        <v>7.7801411616041438</v>
      </c>
      <c r="J22" s="297">
        <v>2.548733130619198</v>
      </c>
      <c r="K22" s="297">
        <v>6.603559136587176</v>
      </c>
      <c r="L22" s="297">
        <v>1.111852995457985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1710</v>
      </c>
    </row>
    <row r="23" spans="1:105" ht="12" customHeight="1" x14ac:dyDescent="0.25">
      <c r="A23" s="18" t="s">
        <v>162</v>
      </c>
      <c r="B23" s="297">
        <v>7.8770176156043528</v>
      </c>
      <c r="C23" s="297">
        <v>7.2025497025627994</v>
      </c>
      <c r="D23" s="297">
        <v>5.7425368176583884</v>
      </c>
      <c r="E23" s="297">
        <v>5.7310316957247078</v>
      </c>
      <c r="F23" s="297">
        <v>5.8254354319262971</v>
      </c>
      <c r="G23" s="297">
        <v>7.5468828389184752</v>
      </c>
      <c r="H23" s="297">
        <v>7.7198512251135307</v>
      </c>
      <c r="I23" s="297">
        <v>8.2615424155036816</v>
      </c>
      <c r="J23" s="297">
        <v>8.2434371957294594</v>
      </c>
      <c r="K23" s="297">
        <v>3.5475985838215531</v>
      </c>
      <c r="L23" s="297">
        <v>5.0572131377919538</v>
      </c>
      <c r="M23" s="297">
        <v>5.5724389673196306</v>
      </c>
      <c r="N23" s="297">
        <v>5.4109013631281151</v>
      </c>
      <c r="O23" s="297">
        <v>4.9525370232186061</v>
      </c>
      <c r="P23" s="297">
        <v>4.9310922729824078</v>
      </c>
      <c r="Q23" s="297">
        <v>6.0073972305368759</v>
      </c>
      <c r="R23" s="297">
        <v>7.1479070944757712</v>
      </c>
      <c r="S23" s="297">
        <v>6.9741927111081203</v>
      </c>
      <c r="T23" s="297">
        <v>6.7136915758510574</v>
      </c>
      <c r="U23" s="297">
        <v>6.0988157027986736</v>
      </c>
      <c r="V23" s="297">
        <v>6.2504869709221786</v>
      </c>
      <c r="W23" s="297">
        <v>6.2931758612302753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0.86379158188686045</v>
      </c>
      <c r="U24" s="297">
        <v>1.6021926681172871</v>
      </c>
      <c r="V24" s="297">
        <v>1.3457586336968179</v>
      </c>
      <c r="W24" s="297">
        <v>2.1338244214109698</v>
      </c>
      <c r="DA24" s="122" t="s">
        <v>1712</v>
      </c>
    </row>
    <row r="25" spans="1:105" ht="12" customHeight="1" x14ac:dyDescent="0.25">
      <c r="A25" s="57" t="s">
        <v>1463</v>
      </c>
      <c r="B25" s="263">
        <v>175.30871319428439</v>
      </c>
      <c r="C25" s="263">
        <v>155.26584612493059</v>
      </c>
      <c r="D25" s="263">
        <v>184.91603006659261</v>
      </c>
      <c r="E25" s="263">
        <v>190.58972818047121</v>
      </c>
      <c r="F25" s="263">
        <v>223.86126211269769</v>
      </c>
      <c r="G25" s="263">
        <v>244.22441549387631</v>
      </c>
      <c r="H25" s="263">
        <v>309.87796011234968</v>
      </c>
      <c r="I25" s="263">
        <v>323.46331884749873</v>
      </c>
      <c r="J25" s="263">
        <v>298.92405100851653</v>
      </c>
      <c r="K25" s="263">
        <v>166.94688881969529</v>
      </c>
      <c r="L25" s="263">
        <v>220.72782998082531</v>
      </c>
      <c r="M25" s="263">
        <v>259.45292523417589</v>
      </c>
      <c r="N25" s="263">
        <v>290.71513851023479</v>
      </c>
      <c r="O25" s="263">
        <v>318.50852536758259</v>
      </c>
      <c r="P25" s="263">
        <v>266.86226255019551</v>
      </c>
      <c r="Q25" s="263">
        <v>277.75524282818418</v>
      </c>
      <c r="R25" s="263">
        <v>273.91463958325568</v>
      </c>
      <c r="S25" s="263">
        <v>278.66056074056519</v>
      </c>
      <c r="T25" s="263">
        <v>296.32253314919302</v>
      </c>
      <c r="U25" s="263">
        <v>315.84393911016821</v>
      </c>
      <c r="V25" s="263">
        <v>287.21710851492378</v>
      </c>
      <c r="W25" s="263">
        <v>330.10832322919981</v>
      </c>
      <c r="DA25" s="70" t="s">
        <v>1713</v>
      </c>
    </row>
    <row r="26" spans="1:105" ht="12" customHeight="1" x14ac:dyDescent="0.25">
      <c r="A26" s="18" t="s">
        <v>30</v>
      </c>
      <c r="B26" s="232">
        <v>9.2125458464591379</v>
      </c>
      <c r="C26" s="232">
        <v>8.8695582535587949</v>
      </c>
      <c r="D26" s="232">
        <v>81.539142589957592</v>
      </c>
      <c r="E26" s="232">
        <v>139.87912796557819</v>
      </c>
      <c r="F26" s="232">
        <v>150.95520134478321</v>
      </c>
      <c r="G26" s="232">
        <v>151.88026906770659</v>
      </c>
      <c r="H26" s="232">
        <v>218.51890243796481</v>
      </c>
      <c r="I26" s="232">
        <v>231.16158484263289</v>
      </c>
      <c r="J26" s="232">
        <v>231.42658054241011</v>
      </c>
      <c r="K26" s="232">
        <v>105.8647517425261</v>
      </c>
      <c r="L26" s="232">
        <v>183.41913302379439</v>
      </c>
      <c r="M26" s="232">
        <v>227.1724392303698</v>
      </c>
      <c r="N26" s="232">
        <v>251.08582770431161</v>
      </c>
      <c r="O26" s="232">
        <v>283.1729873087836</v>
      </c>
      <c r="P26" s="232">
        <v>232.01347585261269</v>
      </c>
      <c r="Q26" s="232">
        <v>237.02401442831601</v>
      </c>
      <c r="R26" s="232">
        <v>230.5710903918185</v>
      </c>
      <c r="S26" s="232">
        <v>231.78471896378801</v>
      </c>
      <c r="T26" s="232">
        <v>247.95054415794451</v>
      </c>
      <c r="U26" s="232">
        <v>267.07992170804039</v>
      </c>
      <c r="V26" s="232">
        <v>238.29289775698649</v>
      </c>
      <c r="W26" s="232">
        <v>275.3695947086922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0.20177396514833201</v>
      </c>
      <c r="T27" s="297">
        <v>0.19119237173669931</v>
      </c>
      <c r="U27" s="297">
        <v>0.3687477700366007</v>
      </c>
      <c r="V27" s="297">
        <v>0.19781923717643241</v>
      </c>
      <c r="W27" s="297">
        <v>0.38562852119111313</v>
      </c>
      <c r="DA27" s="122" t="s">
        <v>1715</v>
      </c>
    </row>
    <row r="28" spans="1:105" ht="12" customHeight="1" x14ac:dyDescent="0.25">
      <c r="A28" s="18" t="s">
        <v>160</v>
      </c>
      <c r="B28" s="297">
        <v>1.374180029732375</v>
      </c>
      <c r="C28" s="297">
        <v>1.2081415171292671</v>
      </c>
      <c r="D28" s="297">
        <v>1.389994536867857</v>
      </c>
      <c r="E28" s="297">
        <v>1.385261366832977</v>
      </c>
      <c r="F28" s="297">
        <v>3.042777198865755</v>
      </c>
      <c r="G28" s="297">
        <v>5.7951588903141049</v>
      </c>
      <c r="H28" s="297">
        <v>4.2425257719853366</v>
      </c>
      <c r="I28" s="297">
        <v>4.3554666199837078</v>
      </c>
      <c r="J28" s="297">
        <v>5.0205960005974797</v>
      </c>
      <c r="K28" s="297">
        <v>4.0798716976013782</v>
      </c>
      <c r="L28" s="297">
        <v>3.4876620848521021</v>
      </c>
      <c r="M28" s="297">
        <v>1.7303754091059189</v>
      </c>
      <c r="N28" s="297">
        <v>3.351419057643847</v>
      </c>
      <c r="O28" s="297">
        <v>3.294194336477843</v>
      </c>
      <c r="P28" s="297">
        <v>3.167458175471531</v>
      </c>
      <c r="Q28" s="297">
        <v>3.9497654005656848</v>
      </c>
      <c r="R28" s="297">
        <v>2.1032939369893819</v>
      </c>
      <c r="S28" s="297">
        <v>3.5110097506916289</v>
      </c>
      <c r="T28" s="297">
        <v>5.8245936861749588</v>
      </c>
      <c r="U28" s="297">
        <v>4.9979926566015287</v>
      </c>
      <c r="V28" s="297">
        <v>5.8151465414439016</v>
      </c>
      <c r="W28" s="297">
        <v>6.9208754002696731</v>
      </c>
      <c r="DA28" s="122" t="s">
        <v>1716</v>
      </c>
    </row>
    <row r="29" spans="1:105" ht="12" customHeight="1" x14ac:dyDescent="0.25">
      <c r="A29" s="18" t="s">
        <v>70</v>
      </c>
      <c r="B29" s="297">
        <v>121.53734936612889</v>
      </c>
      <c r="C29" s="297">
        <v>105.7011835956431</v>
      </c>
      <c r="D29" s="297">
        <v>70.504244874446812</v>
      </c>
      <c r="E29" s="297">
        <v>17.905765990838049</v>
      </c>
      <c r="F29" s="297">
        <v>37.926155544614431</v>
      </c>
      <c r="G29" s="297">
        <v>41.816844499289388</v>
      </c>
      <c r="H29" s="297">
        <v>26.81649932954603</v>
      </c>
      <c r="I29" s="297">
        <v>0</v>
      </c>
      <c r="J29" s="297">
        <v>3.310322985918476</v>
      </c>
      <c r="K29" s="297">
        <v>1.349975091335357</v>
      </c>
      <c r="L29" s="297">
        <v>0</v>
      </c>
      <c r="M29" s="297">
        <v>0</v>
      </c>
      <c r="N29" s="297">
        <v>6.6133882821984811</v>
      </c>
      <c r="O29" s="297">
        <v>4.8897580932994931</v>
      </c>
      <c r="P29" s="297">
        <v>4.6473107112809648</v>
      </c>
      <c r="Q29" s="297">
        <v>3.8467550813665241</v>
      </c>
      <c r="R29" s="297">
        <v>2.0528628868444421</v>
      </c>
      <c r="S29" s="297">
        <v>4.9280302961398714</v>
      </c>
      <c r="T29" s="297">
        <v>0.81372039454283129</v>
      </c>
      <c r="U29" s="297">
        <v>1.177584879811322</v>
      </c>
      <c r="V29" s="297">
        <v>1.265899972112714</v>
      </c>
      <c r="W29" s="297">
        <v>1.232384255153006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3.3574224292441999</v>
      </c>
      <c r="H30" s="297">
        <v>17.977037186994519</v>
      </c>
      <c r="I30" s="297">
        <v>42.653526458220227</v>
      </c>
      <c r="J30" s="297">
        <v>13.973069866433329</v>
      </c>
      <c r="K30" s="297">
        <v>36.203081473751602</v>
      </c>
      <c r="L30" s="297">
        <v>6.0955772105348824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1718</v>
      </c>
    </row>
    <row r="31" spans="1:105" ht="12" customHeight="1" x14ac:dyDescent="0.25">
      <c r="A31" s="18" t="s">
        <v>162</v>
      </c>
      <c r="B31" s="297">
        <v>43.184637951963971</v>
      </c>
      <c r="C31" s="297">
        <v>39.486962758599347</v>
      </c>
      <c r="D31" s="297">
        <v>31.482648065320362</v>
      </c>
      <c r="E31" s="297">
        <v>31.41957285722194</v>
      </c>
      <c r="F31" s="297">
        <v>31.93712802443423</v>
      </c>
      <c r="G31" s="297">
        <v>41.374720607322082</v>
      </c>
      <c r="H31" s="297">
        <v>42.322995385859024</v>
      </c>
      <c r="I31" s="297">
        <v>45.292740926661907</v>
      </c>
      <c r="J31" s="297">
        <v>45.193481613157083</v>
      </c>
      <c r="K31" s="297">
        <v>19.44920881448094</v>
      </c>
      <c r="L31" s="297">
        <v>27.725457661643841</v>
      </c>
      <c r="M31" s="297">
        <v>30.550110594700151</v>
      </c>
      <c r="N31" s="297">
        <v>29.66450346608093</v>
      </c>
      <c r="O31" s="297">
        <v>27.151585629021579</v>
      </c>
      <c r="P31" s="297">
        <v>27.034017810830331</v>
      </c>
      <c r="Q31" s="297">
        <v>32.934707917936002</v>
      </c>
      <c r="R31" s="297">
        <v>39.187392367603323</v>
      </c>
      <c r="S31" s="297">
        <v>38.235027764797337</v>
      </c>
      <c r="T31" s="297">
        <v>36.806867036825068</v>
      </c>
      <c r="U31" s="297">
        <v>33.43589679669725</v>
      </c>
      <c r="V31" s="297">
        <v>34.267413129560801</v>
      </c>
      <c r="W31" s="297">
        <v>34.501448949015391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4.7356155019689297</v>
      </c>
      <c r="U32" s="297">
        <v>8.7837952989810208</v>
      </c>
      <c r="V32" s="297">
        <v>7.3779318776435039</v>
      </c>
      <c r="W32" s="297">
        <v>11.698391394878421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4.9860550304567157</v>
      </c>
      <c r="C33" s="263">
        <f t="shared" si="1"/>
        <v>4.4347529184632517</v>
      </c>
      <c r="D33" s="263">
        <f t="shared" si="1"/>
        <v>5.4951655054878437</v>
      </c>
      <c r="E33" s="263">
        <f t="shared" si="1"/>
        <v>5.7157770617017221</v>
      </c>
      <c r="F33" s="263">
        <f t="shared" si="1"/>
        <v>6.7860707912639233</v>
      </c>
      <c r="G33" s="263">
        <f t="shared" si="1"/>
        <v>7.6140916331803874</v>
      </c>
      <c r="H33" s="263">
        <f t="shared" si="1"/>
        <v>9.1317152628668961</v>
      </c>
      <c r="I33" s="263">
        <f t="shared" si="1"/>
        <v>9.8314566646100783</v>
      </c>
      <c r="J33" s="263">
        <f t="shared" si="1"/>
        <v>8.9408956728653237</v>
      </c>
      <c r="K33" s="263">
        <f t="shared" si="1"/>
        <v>5.4960615678107034</v>
      </c>
      <c r="L33" s="263">
        <f t="shared" si="1"/>
        <v>6.9998398666487356</v>
      </c>
      <c r="M33" s="263">
        <f t="shared" si="1"/>
        <v>8.5104668601717108</v>
      </c>
      <c r="N33" s="263">
        <f t="shared" si="1"/>
        <v>9.6281881103835083</v>
      </c>
      <c r="O33" s="263">
        <f t="shared" si="1"/>
        <v>10.77178685205592</v>
      </c>
      <c r="P33" s="263">
        <f t="shared" si="1"/>
        <v>8.9936817849871069</v>
      </c>
      <c r="Q33" s="263">
        <f t="shared" si="1"/>
        <v>8.6669894352007883</v>
      </c>
      <c r="R33" s="263">
        <f t="shared" si="1"/>
        <v>8.2303328760438088</v>
      </c>
      <c r="S33" s="263">
        <f t="shared" si="1"/>
        <v>9.4097917804795248</v>
      </c>
      <c r="T33" s="263">
        <f t="shared" si="1"/>
        <v>9.7266445771418102</v>
      </c>
      <c r="U33" s="263">
        <f t="shared" si="1"/>
        <v>10.67491067312576</v>
      </c>
      <c r="V33" s="263">
        <f t="shared" si="1"/>
        <v>9.7022395396116003</v>
      </c>
      <c r="W33" s="263">
        <f t="shared" si="1"/>
        <v>11.157286940804919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4.9860550304567157</v>
      </c>
      <c r="C35" s="264">
        <v>4.4347529184632517</v>
      </c>
      <c r="D35" s="264">
        <v>5.4951655054878437</v>
      </c>
      <c r="E35" s="264">
        <v>5.7157770617017221</v>
      </c>
      <c r="F35" s="264">
        <v>6.7860707912639233</v>
      </c>
      <c r="G35" s="264">
        <v>7.6140916331803874</v>
      </c>
      <c r="H35" s="264">
        <v>9.1317152628668961</v>
      </c>
      <c r="I35" s="264">
        <v>9.8314566646100783</v>
      </c>
      <c r="J35" s="264">
        <v>8.9408956728653237</v>
      </c>
      <c r="K35" s="264">
        <v>5.4960615678107034</v>
      </c>
      <c r="L35" s="264">
        <v>6.9998398666487356</v>
      </c>
      <c r="M35" s="264">
        <v>8.5104668601717108</v>
      </c>
      <c r="N35" s="264">
        <v>9.6281881103835083</v>
      </c>
      <c r="O35" s="264">
        <v>10.77178685205592</v>
      </c>
      <c r="P35" s="264">
        <v>8.9936817849871069</v>
      </c>
      <c r="Q35" s="264">
        <v>8.6669894352007883</v>
      </c>
      <c r="R35" s="264">
        <v>8.2303328760438088</v>
      </c>
      <c r="S35" s="264">
        <v>9.4097917804795248</v>
      </c>
      <c r="T35" s="264">
        <v>9.7266445771418102</v>
      </c>
      <c r="U35" s="264">
        <v>10.67491067312576</v>
      </c>
      <c r="V35" s="264">
        <v>9.7022395396116003</v>
      </c>
      <c r="W35" s="264">
        <v>11.157286940804919</v>
      </c>
      <c r="DA35" s="72" t="s">
        <v>1722</v>
      </c>
    </row>
    <row r="36" spans="1:105" ht="12" customHeight="1" x14ac:dyDescent="0.25">
      <c r="A36" s="64" t="s">
        <v>30</v>
      </c>
      <c r="B36" s="231">
        <v>0.26201926717780682</v>
      </c>
      <c r="C36" s="231">
        <v>0.25333516888704799</v>
      </c>
      <c r="D36" s="231">
        <v>2.423105685029193</v>
      </c>
      <c r="E36" s="231">
        <v>4.1949685256879157</v>
      </c>
      <c r="F36" s="231">
        <v>4.5760158455619342</v>
      </c>
      <c r="G36" s="231">
        <v>4.735113332608659</v>
      </c>
      <c r="H36" s="231">
        <v>6.4394782897570773</v>
      </c>
      <c r="I36" s="231">
        <v>7.0260056441651919</v>
      </c>
      <c r="J36" s="231">
        <v>6.9220288751496337</v>
      </c>
      <c r="K36" s="231">
        <v>3.485175420467475</v>
      </c>
      <c r="L36" s="231">
        <v>5.8166863678116059</v>
      </c>
      <c r="M36" s="231">
        <v>7.4516157945393964</v>
      </c>
      <c r="N36" s="231">
        <v>8.3157058603033338</v>
      </c>
      <c r="O36" s="231">
        <v>9.5767579785498818</v>
      </c>
      <c r="P36" s="231">
        <v>7.8192223647759063</v>
      </c>
      <c r="Q36" s="231">
        <v>7.3960246727362318</v>
      </c>
      <c r="R36" s="231">
        <v>6.9279861361344226</v>
      </c>
      <c r="S36" s="231">
        <v>7.8268913891147207</v>
      </c>
      <c r="T36" s="231">
        <v>8.1388573123427346</v>
      </c>
      <c r="U36" s="231">
        <v>9.0267817544673221</v>
      </c>
      <c r="V36" s="231">
        <v>8.0495719303793773</v>
      </c>
      <c r="W36" s="231">
        <v>9.3071799974120317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6.8134901965376899E-3</v>
      </c>
      <c r="T38" s="231">
        <v>6.2757976114065648E-3</v>
      </c>
      <c r="U38" s="231">
        <v>1.2462957234971711E-2</v>
      </c>
      <c r="V38" s="231">
        <v>6.6823652482012946E-3</v>
      </c>
      <c r="W38" s="231">
        <v>1.303380666503272E-2</v>
      </c>
      <c r="DA38" s="73" t="s">
        <v>1725</v>
      </c>
    </row>
    <row r="39" spans="1:105" ht="12" customHeight="1" x14ac:dyDescent="0.25">
      <c r="A39" s="64" t="s">
        <v>160</v>
      </c>
      <c r="B39" s="231">
        <v>3.9083837449693022E-2</v>
      </c>
      <c r="C39" s="231">
        <v>3.4507325678659662E-2</v>
      </c>
      <c r="D39" s="231">
        <v>4.1306586719723988E-2</v>
      </c>
      <c r="E39" s="231">
        <v>4.1543923802168502E-2</v>
      </c>
      <c r="F39" s="231">
        <v>9.2237939153366158E-2</v>
      </c>
      <c r="G39" s="231">
        <v>0.18067346268578921</v>
      </c>
      <c r="H39" s="231">
        <v>0.12502191937464169</v>
      </c>
      <c r="I39" s="231">
        <v>0.1323815679660231</v>
      </c>
      <c r="J39" s="231">
        <v>0.15016732479538111</v>
      </c>
      <c r="K39" s="231">
        <v>0.1343135304725738</v>
      </c>
      <c r="L39" s="231">
        <v>0.1106026190946006</v>
      </c>
      <c r="M39" s="231">
        <v>5.6759053926874747E-2</v>
      </c>
      <c r="N39" s="231">
        <v>0.11099557212285729</v>
      </c>
      <c r="O39" s="231">
        <v>0.1114078789597155</v>
      </c>
      <c r="P39" s="231">
        <v>0.10674836758565109</v>
      </c>
      <c r="Q39" s="231">
        <v>0.1232472685291497</v>
      </c>
      <c r="R39" s="231">
        <v>6.3197824197803593E-2</v>
      </c>
      <c r="S39" s="231">
        <v>0.1185595500326292</v>
      </c>
      <c r="T39" s="231">
        <v>0.19118948528684429</v>
      </c>
      <c r="U39" s="231">
        <v>0.16892242828680629</v>
      </c>
      <c r="V39" s="231">
        <v>0.19643657369422021</v>
      </c>
      <c r="W39" s="231">
        <v>0.23391773938627089</v>
      </c>
      <c r="DA39" s="73" t="s">
        <v>1726</v>
      </c>
    </row>
    <row r="40" spans="1:105" ht="12" customHeight="1" x14ac:dyDescent="0.25">
      <c r="A40" s="64" t="s">
        <v>70</v>
      </c>
      <c r="B40" s="231">
        <v>3.4567130244335149</v>
      </c>
      <c r="C40" s="231">
        <v>3.0190711230763791</v>
      </c>
      <c r="D40" s="231">
        <v>2.095180684362544</v>
      </c>
      <c r="E40" s="231">
        <v>0.53699308719155714</v>
      </c>
      <c r="F40" s="231">
        <v>1.149683397374369</v>
      </c>
      <c r="G40" s="231">
        <v>1.3037078425765669</v>
      </c>
      <c r="H40" s="231">
        <v>0.79024863896577613</v>
      </c>
      <c r="I40" s="231">
        <v>0</v>
      </c>
      <c r="J40" s="231">
        <v>9.9012616618600113E-2</v>
      </c>
      <c r="K40" s="231">
        <v>4.4442554571970473E-2</v>
      </c>
      <c r="L40" s="231">
        <v>0</v>
      </c>
      <c r="M40" s="231">
        <v>0</v>
      </c>
      <c r="N40" s="231">
        <v>0.21902865724266821</v>
      </c>
      <c r="O40" s="231">
        <v>0.1653689862095552</v>
      </c>
      <c r="P40" s="231">
        <v>0.15662174671610371</v>
      </c>
      <c r="Q40" s="231">
        <v>0.12003296611265819</v>
      </c>
      <c r="R40" s="231">
        <v>6.1682518806997162E-2</v>
      </c>
      <c r="S40" s="231">
        <v>0.16640940810329971</v>
      </c>
      <c r="T40" s="231">
        <v>2.6709980435084851E-2</v>
      </c>
      <c r="U40" s="231">
        <v>3.98000779670643E-2</v>
      </c>
      <c r="V40" s="231">
        <v>4.2762302100074992E-2</v>
      </c>
      <c r="W40" s="231">
        <v>4.1653190145482417E-2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0.1046730810097953</v>
      </c>
      <c r="H41" s="231">
        <v>0.52976076388938764</v>
      </c>
      <c r="I41" s="231">
        <v>1.296426124794998</v>
      </c>
      <c r="J41" s="231">
        <v>0.4179381333952259</v>
      </c>
      <c r="K41" s="231">
        <v>1.1918423046451649</v>
      </c>
      <c r="L41" s="231">
        <v>0.19330622863571009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1728</v>
      </c>
    </row>
    <row r="42" spans="1:105" ht="12" customHeight="1" x14ac:dyDescent="0.25">
      <c r="A42" s="64" t="s">
        <v>162</v>
      </c>
      <c r="B42" s="231">
        <v>1.2282389013957009</v>
      </c>
      <c r="C42" s="231">
        <v>1.1278393008211649</v>
      </c>
      <c r="D42" s="231">
        <v>0.93557254937638334</v>
      </c>
      <c r="E42" s="231">
        <v>0.94227152502008005</v>
      </c>
      <c r="F42" s="231">
        <v>0.96813360917425384</v>
      </c>
      <c r="G42" s="231">
        <v>1.289923914299576</v>
      </c>
      <c r="H42" s="231">
        <v>1.247205650880014</v>
      </c>
      <c r="I42" s="231">
        <v>1.376643327683865</v>
      </c>
      <c r="J42" s="231">
        <v>1.3517487229064831</v>
      </c>
      <c r="K42" s="231">
        <v>0.64028775765351797</v>
      </c>
      <c r="L42" s="231">
        <v>0.8792446511068196</v>
      </c>
      <c r="M42" s="231">
        <v>1.002092011705439</v>
      </c>
      <c r="N42" s="231">
        <v>0.9824580207146506</v>
      </c>
      <c r="O42" s="231">
        <v>0.91825200833676879</v>
      </c>
      <c r="P42" s="231">
        <v>0.91108930590944459</v>
      </c>
      <c r="Q42" s="231">
        <v>1.027684527822748</v>
      </c>
      <c r="R42" s="231">
        <v>1.177466396904584</v>
      </c>
      <c r="S42" s="231">
        <v>1.2911179430323381</v>
      </c>
      <c r="T42" s="231">
        <v>1.2081677011213461</v>
      </c>
      <c r="U42" s="231">
        <v>1.1300682627824541</v>
      </c>
      <c r="V42" s="231">
        <v>1.1575586576471479</v>
      </c>
      <c r="W42" s="231">
        <v>1.1661098454958529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0.15544430034439399</v>
      </c>
      <c r="U44" s="231">
        <v>0.29687519238714333</v>
      </c>
      <c r="V44" s="231">
        <v>0.2492277105425782</v>
      </c>
      <c r="W44" s="231">
        <v>0.39539236170024628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315.46241160340429</v>
      </c>
      <c r="C46" s="281">
        <v>324.37266034329463</v>
      </c>
      <c r="D46" s="281">
        <v>331.68809903623088</v>
      </c>
      <c r="E46" s="281">
        <v>336.98470258429109</v>
      </c>
      <c r="F46" s="281">
        <v>395.480003873268</v>
      </c>
      <c r="G46" s="281">
        <v>412.74886291168161</v>
      </c>
      <c r="H46" s="281">
        <v>563.39704140407787</v>
      </c>
      <c r="I46" s="281">
        <v>565.55274022865649</v>
      </c>
      <c r="J46" s="281">
        <v>493.16098470840529</v>
      </c>
      <c r="K46" s="281">
        <v>289.17169449875439</v>
      </c>
      <c r="L46" s="281">
        <v>308.07369521570371</v>
      </c>
      <c r="M46" s="281">
        <v>357.32164285759097</v>
      </c>
      <c r="N46" s="281">
        <v>430.45904621441622</v>
      </c>
      <c r="O46" s="281">
        <v>488.45153947585419</v>
      </c>
      <c r="P46" s="281">
        <v>439.71748755688691</v>
      </c>
      <c r="Q46" s="281">
        <v>555.21908981256365</v>
      </c>
      <c r="R46" s="281">
        <v>487.45825929508652</v>
      </c>
      <c r="S46" s="281">
        <v>470.0758590585292</v>
      </c>
      <c r="T46" s="281">
        <v>512.85536466419853</v>
      </c>
      <c r="U46" s="281">
        <v>579.44368095814934</v>
      </c>
      <c r="V46" s="281">
        <v>558.6002131596332</v>
      </c>
      <c r="W46" s="281">
        <v>635.05838315689869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157.0011286176813</v>
      </c>
      <c r="C48" s="225">
        <f t="shared" si="2"/>
        <v>180.00077922043863</v>
      </c>
      <c r="D48" s="225">
        <f t="shared" si="2"/>
        <v>164.2580057627774</v>
      </c>
      <c r="E48" s="225">
        <f t="shared" si="2"/>
        <v>165.44983036962441</v>
      </c>
      <c r="F48" s="225">
        <f t="shared" si="2"/>
        <v>154.30678437491548</v>
      </c>
      <c r="G48" s="225">
        <f t="shared" si="2"/>
        <v>205.2025191263487</v>
      </c>
      <c r="H48" s="225">
        <f t="shared" si="2"/>
        <v>278.31560490604312</v>
      </c>
      <c r="I48" s="225">
        <f t="shared" si="2"/>
        <v>274.79329078568281</v>
      </c>
      <c r="J48" s="225">
        <f t="shared" si="2"/>
        <v>173.62629893819539</v>
      </c>
      <c r="K48" s="225">
        <f t="shared" si="2"/>
        <v>151.36068579243627</v>
      </c>
      <c r="L48" s="225">
        <f t="shared" si="2"/>
        <v>119.52734325000188</v>
      </c>
      <c r="M48" s="225">
        <f t="shared" si="2"/>
        <v>138.78998608651713</v>
      </c>
      <c r="N48" s="225">
        <f t="shared" si="2"/>
        <v>167.79593022708215</v>
      </c>
      <c r="O48" s="225">
        <f t="shared" si="2"/>
        <v>192.02899564138588</v>
      </c>
      <c r="P48" s="225">
        <f t="shared" si="2"/>
        <v>171.23745378010616</v>
      </c>
      <c r="Q48" s="225">
        <f t="shared" si="2"/>
        <v>77.346362476744758</v>
      </c>
      <c r="R48" s="225">
        <f t="shared" si="2"/>
        <v>53.602215377695728</v>
      </c>
      <c r="S48" s="225">
        <f t="shared" si="2"/>
        <v>42.26001630694735</v>
      </c>
      <c r="T48" s="225">
        <f t="shared" si="2"/>
        <v>64.424273904205847</v>
      </c>
      <c r="U48" s="225">
        <f t="shared" si="2"/>
        <v>78.739265687360657</v>
      </c>
      <c r="V48" s="225">
        <f t="shared" si="2"/>
        <v>45.107273556432609</v>
      </c>
      <c r="W48" s="225">
        <f t="shared" si="2"/>
        <v>64.353236302212991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0.82985854312691254</v>
      </c>
      <c r="C53" s="262">
        <v>1.02894712166741</v>
      </c>
      <c r="D53" s="262">
        <v>0.71441507565895168</v>
      </c>
      <c r="E53" s="262">
        <v>0.67527564585875044</v>
      </c>
      <c r="F53" s="262">
        <v>0.66800497959057359</v>
      </c>
      <c r="G53" s="262">
        <v>0.99481442303550549</v>
      </c>
      <c r="H53" s="262">
        <v>1.2151194847725291</v>
      </c>
      <c r="I53" s="262">
        <v>1.1806054416623939</v>
      </c>
      <c r="J53" s="262">
        <v>0.7102431923314152</v>
      </c>
      <c r="K53" s="262">
        <v>0.63219271533305543</v>
      </c>
      <c r="L53" s="262">
        <v>0.42635256556728751</v>
      </c>
      <c r="M53" s="262">
        <v>0.51062569683811554</v>
      </c>
      <c r="N53" s="262">
        <v>0.61280978856498824</v>
      </c>
      <c r="O53" s="262">
        <v>0.64940308691280235</v>
      </c>
      <c r="P53" s="262">
        <v>0.55800420533359785</v>
      </c>
      <c r="Q53" s="262">
        <v>0.2044083262198077</v>
      </c>
      <c r="R53" s="262">
        <v>0.1111545913639642</v>
      </c>
      <c r="S53" s="262">
        <v>7.5378266491388776E-2</v>
      </c>
      <c r="T53" s="262">
        <v>0.124970300262819</v>
      </c>
      <c r="U53" s="262">
        <v>0.19220725135056421</v>
      </c>
      <c r="V53" s="262">
        <v>8.5513139355653703E-2</v>
      </c>
      <c r="W53" s="262">
        <v>0.13305371871690061</v>
      </c>
      <c r="DA53" s="68" t="s">
        <v>1738</v>
      </c>
    </row>
    <row r="54" spans="1:105" ht="12" customHeight="1" x14ac:dyDescent="0.25">
      <c r="A54" s="37" t="s">
        <v>160</v>
      </c>
      <c r="B54" s="228">
        <v>2.5592578284644871E-2</v>
      </c>
      <c r="C54" s="228">
        <v>3.0547009492698951E-2</v>
      </c>
      <c r="D54" s="228">
        <v>3.0208494772972001E-2</v>
      </c>
      <c r="E54" s="228">
        <v>2.851510413929742E-2</v>
      </c>
      <c r="F54" s="228">
        <v>5.8107370721893217E-2</v>
      </c>
      <c r="G54" s="228">
        <v>0.1222201054839628</v>
      </c>
      <c r="H54" s="228">
        <v>0.1107080002973522</v>
      </c>
      <c r="I54" s="228">
        <v>0.10357045796065389</v>
      </c>
      <c r="J54" s="228">
        <v>7.1012837441704585E-2</v>
      </c>
      <c r="K54" s="228">
        <v>0.1096203128461662</v>
      </c>
      <c r="L54" s="228">
        <v>4.7639380164021562E-2</v>
      </c>
      <c r="M54" s="228">
        <v>2.7371773428754149E-2</v>
      </c>
      <c r="N54" s="228">
        <v>6.2205816076518212E-2</v>
      </c>
      <c r="O54" s="228">
        <v>7.0264580950908456E-2</v>
      </c>
      <c r="P54" s="228">
        <v>5.852213921376042E-2</v>
      </c>
      <c r="Q54" s="228">
        <v>2.18890189245445E-2</v>
      </c>
      <c r="R54" s="228">
        <v>5.6620705298946316E-3</v>
      </c>
      <c r="S54" s="228">
        <v>6.3396155513754772E-3</v>
      </c>
      <c r="T54" s="228">
        <v>1.7074273541781211E-2</v>
      </c>
      <c r="U54" s="228">
        <v>2.499487937495826E-2</v>
      </c>
      <c r="V54" s="228">
        <v>1.2406179661519001E-2</v>
      </c>
      <c r="W54" s="228">
        <v>2.2230722762376601E-2</v>
      </c>
      <c r="DA54" s="69" t="s">
        <v>1739</v>
      </c>
    </row>
    <row r="55" spans="1:105" ht="12" customHeight="1" x14ac:dyDescent="0.25">
      <c r="A55" s="37" t="s">
        <v>162</v>
      </c>
      <c r="B55" s="228">
        <v>0.80426596484226764</v>
      </c>
      <c r="C55" s="228">
        <v>0.99840011217471059</v>
      </c>
      <c r="D55" s="228">
        <v>0.68420658088597963</v>
      </c>
      <c r="E55" s="228">
        <v>0.64676054171945307</v>
      </c>
      <c r="F55" s="228">
        <v>0.60989760886868039</v>
      </c>
      <c r="G55" s="228">
        <v>0.87259431755154271</v>
      </c>
      <c r="H55" s="228">
        <v>1.1044114844751769</v>
      </c>
      <c r="I55" s="228">
        <v>1.0770349837017399</v>
      </c>
      <c r="J55" s="228">
        <v>0.63923035488971058</v>
      </c>
      <c r="K55" s="228">
        <v>0.52257240248688919</v>
      </c>
      <c r="L55" s="228">
        <v>0.37871318540326587</v>
      </c>
      <c r="M55" s="228">
        <v>0.48325392340936141</v>
      </c>
      <c r="N55" s="228">
        <v>0.55060397248847004</v>
      </c>
      <c r="O55" s="228">
        <v>0.57913850596189387</v>
      </c>
      <c r="P55" s="228">
        <v>0.49948206611983742</v>
      </c>
      <c r="Q55" s="228">
        <v>0.18251930729526319</v>
      </c>
      <c r="R55" s="228">
        <v>0.1054925208340696</v>
      </c>
      <c r="S55" s="228">
        <v>6.9038650940013296E-2</v>
      </c>
      <c r="T55" s="228">
        <v>0.1078960267210378</v>
      </c>
      <c r="U55" s="228">
        <v>0.1672123719756059</v>
      </c>
      <c r="V55" s="228">
        <v>7.3106959694134707E-2</v>
      </c>
      <c r="W55" s="228">
        <v>0.110822995954524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24.071783257380492</v>
      </c>
      <c r="C60" s="263">
        <f t="shared" si="3"/>
        <v>29.57721270277932</v>
      </c>
      <c r="D60" s="263">
        <f t="shared" si="3"/>
        <v>28.899261594284653</v>
      </c>
      <c r="E60" s="263">
        <f t="shared" si="3"/>
        <v>29.62749365156553</v>
      </c>
      <c r="F60" s="263">
        <f t="shared" si="3"/>
        <v>26.500230504406947</v>
      </c>
      <c r="G60" s="263">
        <f t="shared" si="3"/>
        <v>35.34151530152274</v>
      </c>
      <c r="H60" s="263">
        <f t="shared" si="3"/>
        <v>46.922000873368972</v>
      </c>
      <c r="I60" s="263">
        <f t="shared" si="3"/>
        <v>46.249621040338674</v>
      </c>
      <c r="J60" s="263">
        <f t="shared" si="3"/>
        <v>28.886071119204857</v>
      </c>
      <c r="K60" s="263">
        <f t="shared" si="3"/>
        <v>26.349910725648861</v>
      </c>
      <c r="L60" s="263">
        <f t="shared" si="3"/>
        <v>19.820567108738651</v>
      </c>
      <c r="M60" s="263">
        <f t="shared" si="3"/>
        <v>23.559785605227649</v>
      </c>
      <c r="N60" s="263">
        <f t="shared" si="3"/>
        <v>28.303286660842826</v>
      </c>
      <c r="O60" s="263">
        <f t="shared" si="3"/>
        <v>33.002257096326282</v>
      </c>
      <c r="P60" s="263">
        <f t="shared" si="3"/>
        <v>29.495208990834087</v>
      </c>
      <c r="Q60" s="263">
        <f t="shared" si="3"/>
        <v>11.744067546812744</v>
      </c>
      <c r="R60" s="263">
        <f t="shared" si="3"/>
        <v>6.7396446799123311</v>
      </c>
      <c r="S60" s="263">
        <f t="shared" si="3"/>
        <v>4.8559839059891852</v>
      </c>
      <c r="T60" s="263">
        <f t="shared" si="3"/>
        <v>8.6900605348986097</v>
      </c>
      <c r="U60" s="263">
        <f t="shared" si="3"/>
        <v>12.287684252814735</v>
      </c>
      <c r="V60" s="263">
        <f t="shared" si="3"/>
        <v>6.1436650183634542</v>
      </c>
      <c r="W60" s="263">
        <f t="shared" si="3"/>
        <v>9.8499390280705583</v>
      </c>
      <c r="DA60" s="70"/>
    </row>
    <row r="61" spans="1:105" ht="12" customHeight="1" x14ac:dyDescent="0.25">
      <c r="A61" s="60" t="s">
        <v>1501</v>
      </c>
      <c r="B61" s="264">
        <v>20.760991994013569</v>
      </c>
      <c r="C61" s="264">
        <v>25.500448836368989</v>
      </c>
      <c r="D61" s="264">
        <v>24.927998435035239</v>
      </c>
      <c r="E61" s="264">
        <v>25.706928496342289</v>
      </c>
      <c r="F61" s="264">
        <v>22.913888224977931</v>
      </c>
      <c r="G61" s="264">
        <v>30.348874636388139</v>
      </c>
      <c r="H61" s="264">
        <v>40.388443484942073</v>
      </c>
      <c r="I61" s="264">
        <v>39.601404743973433</v>
      </c>
      <c r="J61" s="264">
        <v>24.886218856784222</v>
      </c>
      <c r="K61" s="264">
        <v>22.30592557798894</v>
      </c>
      <c r="L61" s="264">
        <v>16.93951685909807</v>
      </c>
      <c r="M61" s="264">
        <v>20.10296797114778</v>
      </c>
      <c r="N61" s="264">
        <v>24.050382875118721</v>
      </c>
      <c r="O61" s="264">
        <v>27.920258870781261</v>
      </c>
      <c r="P61" s="264">
        <v>24.987065325857571</v>
      </c>
      <c r="Q61" s="264">
        <v>10.03255439755277</v>
      </c>
      <c r="R61" s="264">
        <v>5.7977691099332427</v>
      </c>
      <c r="S61" s="264">
        <v>4.0877527888354548</v>
      </c>
      <c r="T61" s="264">
        <v>7.4041478466082884</v>
      </c>
      <c r="U61" s="264">
        <v>10.40695639926779</v>
      </c>
      <c r="V61" s="264">
        <v>5.2125617984764672</v>
      </c>
      <c r="W61" s="264">
        <v>8.340055194167789</v>
      </c>
      <c r="DA61" s="72" t="s">
        <v>1745</v>
      </c>
    </row>
    <row r="62" spans="1:105" ht="12" customHeight="1" x14ac:dyDescent="0.25">
      <c r="A62" s="59" t="s">
        <v>30</v>
      </c>
      <c r="B62" s="232">
        <v>1.090998770556584</v>
      </c>
      <c r="C62" s="232">
        <v>1.456712613178835</v>
      </c>
      <c r="D62" s="232">
        <v>10.99205741192144</v>
      </c>
      <c r="E62" s="232">
        <v>18.867033260768789</v>
      </c>
      <c r="F62" s="232">
        <v>15.451403150099569</v>
      </c>
      <c r="G62" s="232">
        <v>19.13668281000162</v>
      </c>
      <c r="H62" s="232">
        <v>30.235047745170029</v>
      </c>
      <c r="I62" s="232">
        <v>32.599730247017469</v>
      </c>
      <c r="J62" s="232">
        <v>20.211660649744822</v>
      </c>
      <c r="K62" s="232">
        <v>18.061362305694871</v>
      </c>
      <c r="L62" s="232">
        <v>14.4760699104389</v>
      </c>
      <c r="M62" s="232">
        <v>17.601806823545051</v>
      </c>
      <c r="N62" s="232">
        <v>20.771915496902089</v>
      </c>
      <c r="O62" s="232">
        <v>24.822767622151648</v>
      </c>
      <c r="P62" s="232">
        <v>21.724075267172928</v>
      </c>
      <c r="Q62" s="232">
        <v>8.5613372912978143</v>
      </c>
      <c r="R62" s="232">
        <v>4.8803450138742752</v>
      </c>
      <c r="S62" s="232">
        <v>3.400117436194265</v>
      </c>
      <c r="T62" s="232">
        <v>6.2961071861718878</v>
      </c>
      <c r="U62" s="232">
        <v>9.0519370760294908</v>
      </c>
      <c r="V62" s="232">
        <v>4.4386796395785666</v>
      </c>
      <c r="W62" s="232">
        <v>7.212707233834335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2.9598809625499089E-3</v>
      </c>
      <c r="T63" s="297">
        <v>4.854870029508301E-3</v>
      </c>
      <c r="U63" s="297">
        <v>1.2497688294765649E-2</v>
      </c>
      <c r="V63" s="297">
        <v>3.6847771319959539E-3</v>
      </c>
      <c r="W63" s="297">
        <v>1.010069985145016E-2</v>
      </c>
      <c r="DA63" s="122" t="s">
        <v>1747</v>
      </c>
    </row>
    <row r="64" spans="1:105" ht="12" customHeight="1" x14ac:dyDescent="0.25">
      <c r="A64" s="59" t="s">
        <v>160</v>
      </c>
      <c r="B64" s="297">
        <v>0.16273772179246879</v>
      </c>
      <c r="C64" s="297">
        <v>0.19842194348304459</v>
      </c>
      <c r="D64" s="297">
        <v>0.18738116769687979</v>
      </c>
      <c r="E64" s="297">
        <v>0.18684540476494371</v>
      </c>
      <c r="F64" s="297">
        <v>0.31145119066299881</v>
      </c>
      <c r="G64" s="297">
        <v>0.73018120258967911</v>
      </c>
      <c r="H64" s="297">
        <v>0.58701086196653518</v>
      </c>
      <c r="I64" s="297">
        <v>0.61423284066865125</v>
      </c>
      <c r="J64" s="297">
        <v>0.43847419075937383</v>
      </c>
      <c r="K64" s="297">
        <v>0.69605831665619722</v>
      </c>
      <c r="L64" s="297">
        <v>0.2752583077456619</v>
      </c>
      <c r="M64" s="297">
        <v>0.13407319033277931</v>
      </c>
      <c r="N64" s="297">
        <v>0.27725735895403469</v>
      </c>
      <c r="O64" s="297">
        <v>0.28876702292027251</v>
      </c>
      <c r="P64" s="297">
        <v>0.29657803089540208</v>
      </c>
      <c r="Q64" s="297">
        <v>0.1426660243574929</v>
      </c>
      <c r="R64" s="297">
        <v>4.451902474267154E-2</v>
      </c>
      <c r="S64" s="297">
        <v>5.1504022893932647E-2</v>
      </c>
      <c r="T64" s="297">
        <v>0.1479015353186614</v>
      </c>
      <c r="U64" s="297">
        <v>0.16939317169439069</v>
      </c>
      <c r="V64" s="297">
        <v>0.1083186817468461</v>
      </c>
      <c r="W64" s="297">
        <v>0.1812772688894671</v>
      </c>
      <c r="DA64" s="122" t="s">
        <v>1748</v>
      </c>
    </row>
    <row r="65" spans="1:105" ht="12" customHeight="1" x14ac:dyDescent="0.25">
      <c r="A65" s="59" t="s">
        <v>70</v>
      </c>
      <c r="B65" s="297">
        <v>14.393100554947759</v>
      </c>
      <c r="C65" s="297">
        <v>17.360080735692119</v>
      </c>
      <c r="D65" s="297">
        <v>9.5044745729216853</v>
      </c>
      <c r="E65" s="297">
        <v>2.415147187590545</v>
      </c>
      <c r="F65" s="297">
        <v>3.882028005876812</v>
      </c>
      <c r="G65" s="297">
        <v>5.2688587807368554</v>
      </c>
      <c r="H65" s="297">
        <v>3.71042563614066</v>
      </c>
      <c r="I65" s="297">
        <v>0</v>
      </c>
      <c r="J65" s="297">
        <v>0.28910734746034561</v>
      </c>
      <c r="K65" s="297">
        <v>0.23031640680149959</v>
      </c>
      <c r="L65" s="297">
        <v>0</v>
      </c>
      <c r="M65" s="297">
        <v>0</v>
      </c>
      <c r="N65" s="297">
        <v>0.54711468107154493</v>
      </c>
      <c r="O65" s="297">
        <v>0.42863314764608462</v>
      </c>
      <c r="P65" s="297">
        <v>0.43514079219235058</v>
      </c>
      <c r="Q65" s="297">
        <v>0.13894527863780121</v>
      </c>
      <c r="R65" s="297">
        <v>4.3451584224863962E-2</v>
      </c>
      <c r="S65" s="297">
        <v>7.2290709287942942E-2</v>
      </c>
      <c r="T65" s="297">
        <v>2.0662470578617569E-2</v>
      </c>
      <c r="U65" s="297">
        <v>3.9910990558804482E-2</v>
      </c>
      <c r="V65" s="297">
        <v>2.3579907268952739E-2</v>
      </c>
      <c r="W65" s="297">
        <v>3.2279623468992408E-2</v>
      </c>
      <c r="DA65" s="122" t="s">
        <v>1749</v>
      </c>
    </row>
    <row r="66" spans="1:105" ht="12" customHeight="1" x14ac:dyDescent="0.25">
      <c r="A66" s="59" t="s">
        <v>162</v>
      </c>
      <c r="B66" s="297">
        <v>5.114154946716754</v>
      </c>
      <c r="C66" s="297">
        <v>6.4852335440149984</v>
      </c>
      <c r="D66" s="297">
        <v>4.2440852824952291</v>
      </c>
      <c r="E66" s="297">
        <v>4.2379026432180122</v>
      </c>
      <c r="F66" s="297">
        <v>3.2690058783385529</v>
      </c>
      <c r="G66" s="297">
        <v>5.2131518430599817</v>
      </c>
      <c r="H66" s="297">
        <v>5.8559592416648441</v>
      </c>
      <c r="I66" s="297">
        <v>6.387441656287308</v>
      </c>
      <c r="J66" s="297">
        <v>3.946976668819687</v>
      </c>
      <c r="K66" s="297">
        <v>3.3181885488363658</v>
      </c>
      <c r="L66" s="297">
        <v>2.188188640913503</v>
      </c>
      <c r="M66" s="297">
        <v>2.3670879572699541</v>
      </c>
      <c r="N66" s="297">
        <v>2.4540953381910491</v>
      </c>
      <c r="O66" s="297">
        <v>2.3800910780632538</v>
      </c>
      <c r="P66" s="297">
        <v>2.5312712355968872</v>
      </c>
      <c r="Q66" s="297">
        <v>1.189605803259663</v>
      </c>
      <c r="R66" s="297">
        <v>0.82945348709143207</v>
      </c>
      <c r="S66" s="297">
        <v>0.56088073949676487</v>
      </c>
      <c r="T66" s="297">
        <v>0.93462178450961253</v>
      </c>
      <c r="U66" s="297">
        <v>1.133217472690341</v>
      </c>
      <c r="V66" s="297">
        <v>0.63829879275010537</v>
      </c>
      <c r="W66" s="297">
        <v>0.90369036812354508</v>
      </c>
      <c r="DA66" s="122" t="s">
        <v>1750</v>
      </c>
    </row>
    <row r="67" spans="1:105" ht="12" customHeight="1" x14ac:dyDescent="0.25">
      <c r="A67" s="60" t="s">
        <v>1508</v>
      </c>
      <c r="B67" s="264">
        <v>3.310791263366923</v>
      </c>
      <c r="C67" s="264">
        <v>4.0767638664103298</v>
      </c>
      <c r="D67" s="264">
        <v>3.9712631592494132</v>
      </c>
      <c r="E67" s="264">
        <v>3.9205651552232408</v>
      </c>
      <c r="F67" s="264">
        <v>3.5863422794290152</v>
      </c>
      <c r="G67" s="264">
        <v>4.9926406651345996</v>
      </c>
      <c r="H67" s="264">
        <v>6.5335573884268996</v>
      </c>
      <c r="I67" s="264">
        <v>6.6482162963652396</v>
      </c>
      <c r="J67" s="264">
        <v>3.9998522624206339</v>
      </c>
      <c r="K67" s="264">
        <v>4.0439851476599227</v>
      </c>
      <c r="L67" s="264">
        <v>2.8810502496405821</v>
      </c>
      <c r="M67" s="264">
        <v>3.4568176340798682</v>
      </c>
      <c r="N67" s="264">
        <v>4.2529037857241034</v>
      </c>
      <c r="O67" s="264">
        <v>5.081998225545024</v>
      </c>
      <c r="P67" s="264">
        <v>4.5081436649765134</v>
      </c>
      <c r="Q67" s="264">
        <v>1.711513149259974</v>
      </c>
      <c r="R67" s="264">
        <v>0.94187556997908806</v>
      </c>
      <c r="S67" s="264">
        <v>0.76823111715373016</v>
      </c>
      <c r="T67" s="264">
        <v>1.285912688290322</v>
      </c>
      <c r="U67" s="264">
        <v>1.880727853546946</v>
      </c>
      <c r="V67" s="264">
        <v>0.93110321988698685</v>
      </c>
      <c r="W67" s="264">
        <v>1.50988383390277</v>
      </c>
      <c r="DA67" s="72" t="s">
        <v>1751</v>
      </c>
    </row>
    <row r="68" spans="1:105" ht="12" customHeight="1" x14ac:dyDescent="0.25">
      <c r="A68" s="147" t="s">
        <v>30</v>
      </c>
      <c r="B68" s="231">
        <v>0.1739834589283755</v>
      </c>
      <c r="C68" s="231">
        <v>0.23288505168120199</v>
      </c>
      <c r="D68" s="231">
        <v>1.751137491366598</v>
      </c>
      <c r="E68" s="231">
        <v>2.877412336333093</v>
      </c>
      <c r="F68" s="231">
        <v>2.418359549004832</v>
      </c>
      <c r="G68" s="231">
        <v>3.10486404909844</v>
      </c>
      <c r="H68" s="231">
        <v>4.6073163416232346</v>
      </c>
      <c r="I68" s="231">
        <v>4.7511174402095326</v>
      </c>
      <c r="J68" s="231">
        <v>3.0966800049837988</v>
      </c>
      <c r="K68" s="231">
        <v>2.5643813235109181</v>
      </c>
      <c r="L68" s="231">
        <v>2.3940784405526379</v>
      </c>
      <c r="M68" s="231">
        <v>3.02672900372849</v>
      </c>
      <c r="N68" s="231">
        <v>3.6731622324777651</v>
      </c>
      <c r="O68" s="231">
        <v>4.5181981153085662</v>
      </c>
      <c r="P68" s="231">
        <v>3.919437957839389</v>
      </c>
      <c r="Q68" s="231">
        <v>1.4605294692327031</v>
      </c>
      <c r="R68" s="231">
        <v>0.79283559839628748</v>
      </c>
      <c r="S68" s="231">
        <v>0.63900048544900923</v>
      </c>
      <c r="T68" s="231">
        <v>1.075999004910839</v>
      </c>
      <c r="U68" s="231">
        <v>1.590357089943216</v>
      </c>
      <c r="V68" s="231">
        <v>0.77250023692861602</v>
      </c>
      <c r="W68" s="231">
        <v>1.259514135638234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5.5626471950853251E-4</v>
      </c>
      <c r="T70" s="231">
        <v>8.2969288264270202E-4</v>
      </c>
      <c r="U70" s="231">
        <v>2.1957495970795181E-3</v>
      </c>
      <c r="V70" s="231">
        <v>6.4129232984389993E-4</v>
      </c>
      <c r="W70" s="231">
        <v>1.763827898498715E-3</v>
      </c>
      <c r="DA70" s="73" t="s">
        <v>1754</v>
      </c>
    </row>
    <row r="71" spans="1:105" ht="12" customHeight="1" x14ac:dyDescent="0.25">
      <c r="A71" s="147" t="s">
        <v>160</v>
      </c>
      <c r="B71" s="231">
        <v>2.5952065666520301E-2</v>
      </c>
      <c r="C71" s="231">
        <v>3.1721771435681563E-2</v>
      </c>
      <c r="D71" s="231">
        <v>2.985157151509998E-2</v>
      </c>
      <c r="E71" s="231">
        <v>2.8495803512241829E-2</v>
      </c>
      <c r="F71" s="231">
        <v>4.8746444168983709E-2</v>
      </c>
      <c r="G71" s="231">
        <v>0.1184695063275685</v>
      </c>
      <c r="H71" s="231">
        <v>8.9450652098963593E-2</v>
      </c>
      <c r="I71" s="231">
        <v>8.9518911338760679E-2</v>
      </c>
      <c r="J71" s="231">
        <v>6.7179747510907661E-2</v>
      </c>
      <c r="K71" s="231">
        <v>9.8827481399052078E-2</v>
      </c>
      <c r="L71" s="231">
        <v>4.5522713294005673E-2</v>
      </c>
      <c r="M71" s="231">
        <v>2.305463398563214E-2</v>
      </c>
      <c r="N71" s="231">
        <v>4.9028278578274423E-2</v>
      </c>
      <c r="O71" s="231">
        <v>5.2560884369611142E-2</v>
      </c>
      <c r="P71" s="231">
        <v>5.350833936343536E-2</v>
      </c>
      <c r="Q71" s="231">
        <v>2.433824597054304E-2</v>
      </c>
      <c r="R71" s="231">
        <v>7.2323304031849771E-3</v>
      </c>
      <c r="S71" s="231">
        <v>9.6793996823348206E-3</v>
      </c>
      <c r="T71" s="231">
        <v>2.5276238177327669E-2</v>
      </c>
      <c r="U71" s="231">
        <v>2.9761102991483601E-2</v>
      </c>
      <c r="V71" s="231">
        <v>1.885159869775568E-2</v>
      </c>
      <c r="W71" s="231">
        <v>3.1655420805815702E-2</v>
      </c>
      <c r="DA71" s="73" t="s">
        <v>1755</v>
      </c>
    </row>
    <row r="72" spans="1:105" ht="12" customHeight="1" x14ac:dyDescent="0.25">
      <c r="A72" s="147" t="s">
        <v>70</v>
      </c>
      <c r="B72" s="231">
        <v>2.2952926133694991</v>
      </c>
      <c r="C72" s="231">
        <v>2.7753609481688262</v>
      </c>
      <c r="D72" s="231">
        <v>1.514151640286451</v>
      </c>
      <c r="E72" s="231">
        <v>0.36833423758696637</v>
      </c>
      <c r="F72" s="231">
        <v>0.60759138871189666</v>
      </c>
      <c r="G72" s="231">
        <v>0.85485506398928035</v>
      </c>
      <c r="H72" s="231">
        <v>0.5654069016808333</v>
      </c>
      <c r="I72" s="231">
        <v>0</v>
      </c>
      <c r="J72" s="231">
        <v>4.4294873028439603E-2</v>
      </c>
      <c r="K72" s="231">
        <v>3.2700694560215009E-2</v>
      </c>
      <c r="L72" s="231">
        <v>0</v>
      </c>
      <c r="M72" s="231">
        <v>0</v>
      </c>
      <c r="N72" s="231">
        <v>9.6747985694715155E-2</v>
      </c>
      <c r="O72" s="231">
        <v>7.8019079473034492E-2</v>
      </c>
      <c r="P72" s="231">
        <v>7.8507707092148493E-2</v>
      </c>
      <c r="Q72" s="231">
        <v>2.3703501819456411E-2</v>
      </c>
      <c r="R72" s="231">
        <v>7.0589195399606624E-3</v>
      </c>
      <c r="S72" s="231">
        <v>1.358594201385975E-2</v>
      </c>
      <c r="T72" s="231">
        <v>3.5311974723717821E-3</v>
      </c>
      <c r="U72" s="231">
        <v>7.0120601003661569E-3</v>
      </c>
      <c r="V72" s="231">
        <v>4.1038068594989362E-3</v>
      </c>
      <c r="W72" s="231">
        <v>5.6368074752234463E-3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6.8635249741031246E-2</v>
      </c>
      <c r="H73" s="231">
        <v>0.379033100942477</v>
      </c>
      <c r="I73" s="231">
        <v>0.87666778015926627</v>
      </c>
      <c r="J73" s="231">
        <v>0.18697128896002629</v>
      </c>
      <c r="K73" s="231">
        <v>0.87695389123119538</v>
      </c>
      <c r="L73" s="231">
        <v>7.9562528411757386E-2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1757</v>
      </c>
    </row>
    <row r="74" spans="1:105" ht="12" customHeight="1" x14ac:dyDescent="0.25">
      <c r="A74" s="147" t="s">
        <v>162</v>
      </c>
      <c r="B74" s="231">
        <v>0.81556312540252762</v>
      </c>
      <c r="C74" s="231">
        <v>1.0367960951246209</v>
      </c>
      <c r="D74" s="231">
        <v>0.67612245608126442</v>
      </c>
      <c r="E74" s="231">
        <v>0.64632277779093927</v>
      </c>
      <c r="F74" s="231">
        <v>0.51164489754330322</v>
      </c>
      <c r="G74" s="231">
        <v>0.8458167959782803</v>
      </c>
      <c r="H74" s="231">
        <v>0.89235039208139078</v>
      </c>
      <c r="I74" s="231">
        <v>0.93091216465768067</v>
      </c>
      <c r="J74" s="231">
        <v>0.60472634793746149</v>
      </c>
      <c r="K74" s="231">
        <v>0.47112175695854303</v>
      </c>
      <c r="L74" s="231">
        <v>0.36188656738218022</v>
      </c>
      <c r="M74" s="231">
        <v>0.40703399636574578</v>
      </c>
      <c r="N74" s="231">
        <v>0.43396528897334941</v>
      </c>
      <c r="O74" s="231">
        <v>0.43322014639381262</v>
      </c>
      <c r="P74" s="231">
        <v>0.45668966068154032</v>
      </c>
      <c r="Q74" s="231">
        <v>0.20294193223727081</v>
      </c>
      <c r="R74" s="231">
        <v>0.13474872163965501</v>
      </c>
      <c r="S74" s="231">
        <v>0.1054090252890179</v>
      </c>
      <c r="T74" s="231">
        <v>0.159726014879328</v>
      </c>
      <c r="U74" s="231">
        <v>0.19909776515273081</v>
      </c>
      <c r="V74" s="231">
        <v>0.1110884336490484</v>
      </c>
      <c r="W74" s="231">
        <v>0.15780632098200961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2.055053996781336E-2</v>
      </c>
      <c r="U76" s="231">
        <v>5.2304085762070268E-2</v>
      </c>
      <c r="V76" s="231">
        <v>2.391785142222393E-2</v>
      </c>
      <c r="W76" s="231">
        <v>5.3507321102989377E-2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96.030671573039655</v>
      </c>
      <c r="C79" s="263">
        <f t="shared" si="4"/>
        <v>117.7480691545337</v>
      </c>
      <c r="D79" s="263">
        <f t="shared" si="4"/>
        <v>110.24380185080631</v>
      </c>
      <c r="E79" s="263">
        <f t="shared" si="4"/>
        <v>107.8461426444694</v>
      </c>
      <c r="F79" s="263">
        <f t="shared" si="4"/>
        <v>97.598699178119347</v>
      </c>
      <c r="G79" s="263">
        <f t="shared" si="4"/>
        <v>132.10918719381749</v>
      </c>
      <c r="H79" s="263">
        <f t="shared" si="4"/>
        <v>182.9025533521671</v>
      </c>
      <c r="I79" s="263">
        <f t="shared" si="4"/>
        <v>180.44466263017361</v>
      </c>
      <c r="J79" s="263">
        <f t="shared" si="4"/>
        <v>110.32032015505629</v>
      </c>
      <c r="K79" s="263">
        <f t="shared" si="4"/>
        <v>101.3369954904321</v>
      </c>
      <c r="L79" s="263">
        <f t="shared" si="4"/>
        <v>74.946533957749182</v>
      </c>
      <c r="M79" s="263">
        <f t="shared" si="4"/>
        <v>86.938748962882869</v>
      </c>
      <c r="N79" s="263">
        <f t="shared" si="4"/>
        <v>105.9352192021173</v>
      </c>
      <c r="O79" s="263">
        <f t="shared" si="4"/>
        <v>123.96513289876469</v>
      </c>
      <c r="P79" s="263">
        <f t="shared" si="4"/>
        <v>110.3517247077515</v>
      </c>
      <c r="Q79" s="263">
        <f t="shared" si="4"/>
        <v>45.248685714345598</v>
      </c>
      <c r="R79" s="263">
        <f t="shared" si="4"/>
        <v>25.85967765249757</v>
      </c>
      <c r="S79" s="263">
        <f t="shared" si="4"/>
        <v>18.768048562648339</v>
      </c>
      <c r="T79" s="263">
        <f t="shared" si="4"/>
        <v>32.318027319206578</v>
      </c>
      <c r="U79" s="263">
        <f t="shared" si="4"/>
        <v>45.905633535854101</v>
      </c>
      <c r="V79" s="263">
        <f t="shared" si="4"/>
        <v>22.73881731443063</v>
      </c>
      <c r="W79" s="263">
        <f t="shared" si="4"/>
        <v>36.853024727113898</v>
      </c>
      <c r="DA79" s="70"/>
    </row>
    <row r="80" spans="1:105" ht="12" customHeight="1" x14ac:dyDescent="0.25">
      <c r="A80" s="60" t="s">
        <v>1523</v>
      </c>
      <c r="B80" s="264">
        <v>96.030671573039655</v>
      </c>
      <c r="C80" s="264">
        <v>117.7480691545337</v>
      </c>
      <c r="D80" s="264">
        <v>110.24380185080631</v>
      </c>
      <c r="E80" s="264">
        <v>107.8461426444694</v>
      </c>
      <c r="F80" s="264">
        <v>97.598699178119347</v>
      </c>
      <c r="G80" s="264">
        <v>132.10918719381749</v>
      </c>
      <c r="H80" s="264">
        <v>182.9025533521671</v>
      </c>
      <c r="I80" s="264">
        <v>180.44466263017361</v>
      </c>
      <c r="J80" s="264">
        <v>110.32032015505629</v>
      </c>
      <c r="K80" s="264">
        <v>101.3369954904321</v>
      </c>
      <c r="L80" s="264">
        <v>74.946533957749182</v>
      </c>
      <c r="M80" s="264">
        <v>86.938748962882869</v>
      </c>
      <c r="N80" s="264">
        <v>105.9352192021173</v>
      </c>
      <c r="O80" s="264">
        <v>123.96513289876469</v>
      </c>
      <c r="P80" s="264">
        <v>110.3517247077515</v>
      </c>
      <c r="Q80" s="264">
        <v>45.248685714345598</v>
      </c>
      <c r="R80" s="264">
        <v>25.85967765249757</v>
      </c>
      <c r="S80" s="264">
        <v>18.768048562648339</v>
      </c>
      <c r="T80" s="264">
        <v>32.318027319206578</v>
      </c>
      <c r="U80" s="264">
        <v>45.905633535854101</v>
      </c>
      <c r="V80" s="264">
        <v>22.73881731443063</v>
      </c>
      <c r="W80" s="264">
        <v>36.853024727113898</v>
      </c>
      <c r="DA80" s="72" t="s">
        <v>1763</v>
      </c>
    </row>
    <row r="81" spans="1:105" ht="12" customHeight="1" x14ac:dyDescent="0.25">
      <c r="A81" s="59" t="s">
        <v>30</v>
      </c>
      <c r="B81" s="232">
        <v>5.0464517616556863</v>
      </c>
      <c r="C81" s="232">
        <v>6.7263560188882714</v>
      </c>
      <c r="D81" s="232">
        <v>48.612254305560789</v>
      </c>
      <c r="E81" s="232">
        <v>79.151298087141427</v>
      </c>
      <c r="F81" s="232">
        <v>65.813223540234205</v>
      </c>
      <c r="G81" s="232">
        <v>82.157137552105752</v>
      </c>
      <c r="H81" s="232">
        <v>128.97872826168771</v>
      </c>
      <c r="I81" s="232">
        <v>128.9539547748559</v>
      </c>
      <c r="J81" s="232">
        <v>85.409836952534846</v>
      </c>
      <c r="K81" s="232">
        <v>64.260052677678047</v>
      </c>
      <c r="L81" s="232">
        <v>62.278636467648418</v>
      </c>
      <c r="M81" s="232">
        <v>76.122046601359145</v>
      </c>
      <c r="N81" s="232">
        <v>91.494486089395295</v>
      </c>
      <c r="O81" s="232">
        <v>110.2123623364914</v>
      </c>
      <c r="P81" s="232">
        <v>95.941205665826416</v>
      </c>
      <c r="Q81" s="232">
        <v>38.613223017553437</v>
      </c>
      <c r="R81" s="232">
        <v>21.76770866496539</v>
      </c>
      <c r="S81" s="232">
        <v>15.610916916377651</v>
      </c>
      <c r="T81" s="232">
        <v>27.042399964480769</v>
      </c>
      <c r="U81" s="232">
        <v>38.81813608725728</v>
      </c>
      <c r="V81" s="232">
        <v>18.86551500166247</v>
      </c>
      <c r="W81" s="232">
        <v>30.742037594273871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1.358966466771608E-2</v>
      </c>
      <c r="T82" s="297">
        <v>2.0852144544470239E-2</v>
      </c>
      <c r="U82" s="297">
        <v>5.3594822956406787E-2</v>
      </c>
      <c r="V82" s="297">
        <v>1.5661238004564041E-2</v>
      </c>
      <c r="W82" s="297">
        <v>4.3051254472820807E-2</v>
      </c>
      <c r="DA82" s="122" t="s">
        <v>1765</v>
      </c>
    </row>
    <row r="83" spans="1:105" ht="12" customHeight="1" x14ac:dyDescent="0.25">
      <c r="A83" s="59" t="s">
        <v>160</v>
      </c>
      <c r="B83" s="297">
        <v>0.75274884352845706</v>
      </c>
      <c r="C83" s="297">
        <v>0.91621135270751941</v>
      </c>
      <c r="D83" s="297">
        <v>0.8286911753457965</v>
      </c>
      <c r="E83" s="297">
        <v>0.78385701261863483</v>
      </c>
      <c r="F83" s="297">
        <v>1.326585465012863</v>
      </c>
      <c r="G83" s="297">
        <v>3.1347960403967821</v>
      </c>
      <c r="H83" s="297">
        <v>2.5041109605767251</v>
      </c>
      <c r="I83" s="297">
        <v>2.4297058091167232</v>
      </c>
      <c r="J83" s="297">
        <v>1.8528912487517739</v>
      </c>
      <c r="K83" s="297">
        <v>2.4764878384040738</v>
      </c>
      <c r="L83" s="297">
        <v>1.1842103684806271</v>
      </c>
      <c r="M83" s="297">
        <v>0.57982261394056278</v>
      </c>
      <c r="N83" s="297">
        <v>1.221241227164904</v>
      </c>
      <c r="O83" s="297">
        <v>1.2821171371929521</v>
      </c>
      <c r="P83" s="297">
        <v>1.309793558904589</v>
      </c>
      <c r="Q83" s="297">
        <v>0.64345029615209803</v>
      </c>
      <c r="R83" s="297">
        <v>0.19856734675353521</v>
      </c>
      <c r="S83" s="297">
        <v>0.2364697800427554</v>
      </c>
      <c r="T83" s="297">
        <v>0.63525164918290367</v>
      </c>
      <c r="U83" s="297">
        <v>0.72642210566152754</v>
      </c>
      <c r="V83" s="297">
        <v>0.46038188862160112</v>
      </c>
      <c r="W83" s="297">
        <v>0.772640900915193</v>
      </c>
      <c r="DA83" s="122" t="s">
        <v>1766</v>
      </c>
    </row>
    <row r="84" spans="1:105" ht="12" customHeight="1" x14ac:dyDescent="0.25">
      <c r="A84" s="59" t="s">
        <v>70</v>
      </c>
      <c r="B84" s="297">
        <v>66.575774062649543</v>
      </c>
      <c r="C84" s="297">
        <v>80.160000324356062</v>
      </c>
      <c r="D84" s="297">
        <v>42.033435385672753</v>
      </c>
      <c r="E84" s="297">
        <v>10.132066463612681</v>
      </c>
      <c r="F84" s="297">
        <v>16.534988729394069</v>
      </c>
      <c r="G84" s="297">
        <v>22.620135364598301</v>
      </c>
      <c r="H84" s="297">
        <v>15.82818667569115</v>
      </c>
      <c r="I84" s="297">
        <v>0</v>
      </c>
      <c r="J84" s="297">
        <v>1.2217012662282021</v>
      </c>
      <c r="K84" s="297">
        <v>0.81943677243722113</v>
      </c>
      <c r="L84" s="297">
        <v>0</v>
      </c>
      <c r="M84" s="297">
        <v>0</v>
      </c>
      <c r="N84" s="297">
        <v>2.4098873589231591</v>
      </c>
      <c r="O84" s="297">
        <v>1.9031186407934571</v>
      </c>
      <c r="P84" s="297">
        <v>1.9217357573973191</v>
      </c>
      <c r="Q84" s="297">
        <v>0.62666904114745159</v>
      </c>
      <c r="R84" s="297">
        <v>0.19380626241569471</v>
      </c>
      <c r="S84" s="297">
        <v>0.33190743487473168</v>
      </c>
      <c r="T84" s="297">
        <v>8.8747344528774988E-2</v>
      </c>
      <c r="U84" s="297">
        <v>0.17115345034727961</v>
      </c>
      <c r="V84" s="297">
        <v>0.1002205904552449</v>
      </c>
      <c r="W84" s="297">
        <v>0.1375823759430802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1.8161425314368911</v>
      </c>
      <c r="H85" s="297">
        <v>10.61077722990057</v>
      </c>
      <c r="I85" s="297">
        <v>23.794355474876589</v>
      </c>
      <c r="J85" s="297">
        <v>5.156873580473377</v>
      </c>
      <c r="K85" s="297">
        <v>21.975321193362081</v>
      </c>
      <c r="L85" s="297">
        <v>2.0697090368764131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1768</v>
      </c>
    </row>
    <row r="86" spans="1:105" ht="12" customHeight="1" x14ac:dyDescent="0.25">
      <c r="A86" s="59" t="s">
        <v>162</v>
      </c>
      <c r="B86" s="297">
        <v>23.655696905205971</v>
      </c>
      <c r="C86" s="297">
        <v>29.945501458581859</v>
      </c>
      <c r="D86" s="297">
        <v>18.769420984226969</v>
      </c>
      <c r="E86" s="297">
        <v>17.77892108109662</v>
      </c>
      <c r="F86" s="297">
        <v>13.923901443478201</v>
      </c>
      <c r="G86" s="297">
        <v>22.38097570527982</v>
      </c>
      <c r="H86" s="297">
        <v>24.98075022431096</v>
      </c>
      <c r="I86" s="297">
        <v>25.266646571324401</v>
      </c>
      <c r="J86" s="297">
        <v>16.679017107068081</v>
      </c>
      <c r="K86" s="297">
        <v>11.80569700855073</v>
      </c>
      <c r="L86" s="297">
        <v>9.413978084743718</v>
      </c>
      <c r="M86" s="297">
        <v>10.236879747583171</v>
      </c>
      <c r="N86" s="297">
        <v>10.80960452663396</v>
      </c>
      <c r="O86" s="297">
        <v>10.56753478428689</v>
      </c>
      <c r="P86" s="297">
        <v>11.178989725623209</v>
      </c>
      <c r="Q86" s="297">
        <v>5.3653433594926101</v>
      </c>
      <c r="R86" s="297">
        <v>3.6995953783629481</v>
      </c>
      <c r="S86" s="297">
        <v>2.5751647666854862</v>
      </c>
      <c r="T86" s="297">
        <v>4.0142925405933019</v>
      </c>
      <c r="U86" s="297">
        <v>4.8596659148062438</v>
      </c>
      <c r="V86" s="297">
        <v>2.712931868927011</v>
      </c>
      <c r="W86" s="297">
        <v>3.851713700525238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0.51648367587636101</v>
      </c>
      <c r="U87" s="297">
        <v>1.276661154825369</v>
      </c>
      <c r="V87" s="297">
        <v>0.58410672675974207</v>
      </c>
      <c r="W87" s="297">
        <v>1.305998900983713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11.06095127590631</v>
      </c>
      <c r="C89" s="263">
        <f t="shared" si="5"/>
        <v>13.586018537753439</v>
      </c>
      <c r="D89" s="263">
        <f t="shared" si="5"/>
        <v>13.281030895599759</v>
      </c>
      <c r="E89" s="263">
        <f t="shared" si="5"/>
        <v>13.696025875509211</v>
      </c>
      <c r="F89" s="263">
        <f t="shared" si="5"/>
        <v>12.20796199291085</v>
      </c>
      <c r="G89" s="263">
        <f t="shared" si="5"/>
        <v>16.169141808275509</v>
      </c>
      <c r="H89" s="263">
        <f t="shared" si="5"/>
        <v>21.517979758648121</v>
      </c>
      <c r="I89" s="263">
        <f t="shared" si="5"/>
        <v>21.09866467155523</v>
      </c>
      <c r="J89" s="263">
        <f t="shared" si="5"/>
        <v>13.258771753093679</v>
      </c>
      <c r="K89" s="263">
        <f t="shared" si="5"/>
        <v>11.884054290530569</v>
      </c>
      <c r="L89" s="263">
        <f t="shared" si="5"/>
        <v>9.0249623269400843</v>
      </c>
      <c r="M89" s="263">
        <f t="shared" si="5"/>
        <v>10.710372090798341</v>
      </c>
      <c r="N89" s="263">
        <f t="shared" si="5"/>
        <v>12.813458683731801</v>
      </c>
      <c r="O89" s="263">
        <f t="shared" si="5"/>
        <v>14.8752344333764</v>
      </c>
      <c r="P89" s="263">
        <f t="shared" si="5"/>
        <v>13.312500297523981</v>
      </c>
      <c r="Q89" s="263">
        <f t="shared" si="5"/>
        <v>5.3451008215892983</v>
      </c>
      <c r="R89" s="263">
        <f t="shared" si="5"/>
        <v>3.088910281956557</v>
      </c>
      <c r="S89" s="263">
        <f t="shared" si="5"/>
        <v>2.177855202598058</v>
      </c>
      <c r="T89" s="263">
        <f t="shared" si="5"/>
        <v>3.9447497785537351</v>
      </c>
      <c r="U89" s="263">
        <f t="shared" si="5"/>
        <v>5.5445730963132496</v>
      </c>
      <c r="V89" s="263">
        <f t="shared" si="5"/>
        <v>2.7771260685531689</v>
      </c>
      <c r="W89" s="263">
        <f t="shared" si="5"/>
        <v>4.4433784362355713</v>
      </c>
      <c r="DA89" s="70"/>
    </row>
    <row r="90" spans="1:105" ht="12" customHeight="1" x14ac:dyDescent="0.25">
      <c r="A90" s="60" t="s">
        <v>1535</v>
      </c>
      <c r="B90" s="264">
        <v>11.06095127590631</v>
      </c>
      <c r="C90" s="264">
        <v>13.586018537753439</v>
      </c>
      <c r="D90" s="264">
        <v>13.281030895599759</v>
      </c>
      <c r="E90" s="264">
        <v>13.696025875509211</v>
      </c>
      <c r="F90" s="264">
        <v>12.20796199291085</v>
      </c>
      <c r="G90" s="264">
        <v>16.169141808275509</v>
      </c>
      <c r="H90" s="264">
        <v>21.517979758648121</v>
      </c>
      <c r="I90" s="264">
        <v>21.09866467155523</v>
      </c>
      <c r="J90" s="264">
        <v>13.258771753093679</v>
      </c>
      <c r="K90" s="264">
        <v>11.884054290530569</v>
      </c>
      <c r="L90" s="264">
        <v>9.0249623269400843</v>
      </c>
      <c r="M90" s="264">
        <v>10.710372090798341</v>
      </c>
      <c r="N90" s="264">
        <v>12.813458683731801</v>
      </c>
      <c r="O90" s="264">
        <v>14.8752344333764</v>
      </c>
      <c r="P90" s="264">
        <v>13.312500297523981</v>
      </c>
      <c r="Q90" s="264">
        <v>5.3451008215892983</v>
      </c>
      <c r="R90" s="264">
        <v>3.088910281956557</v>
      </c>
      <c r="S90" s="264">
        <v>2.177855202598058</v>
      </c>
      <c r="T90" s="264">
        <v>3.9447497785537351</v>
      </c>
      <c r="U90" s="264">
        <v>5.5445730963132496</v>
      </c>
      <c r="V90" s="264">
        <v>2.7771260685531689</v>
      </c>
      <c r="W90" s="264">
        <v>4.4433784362355713</v>
      </c>
      <c r="DA90" s="72" t="s">
        <v>1772</v>
      </c>
    </row>
    <row r="91" spans="1:105" ht="12" customHeight="1" x14ac:dyDescent="0.25">
      <c r="A91" s="59" t="s">
        <v>30</v>
      </c>
      <c r="B91" s="232">
        <v>0.58125759340785454</v>
      </c>
      <c r="C91" s="232">
        <v>0.77610102841017059</v>
      </c>
      <c r="D91" s="232">
        <v>5.8563006763013172</v>
      </c>
      <c r="E91" s="232">
        <v>10.0518961559468</v>
      </c>
      <c r="F91" s="232">
        <v>8.2321315588830046</v>
      </c>
      <c r="G91" s="232">
        <v>10.195558873339809</v>
      </c>
      <c r="H91" s="232">
        <v>16.108497610829911</v>
      </c>
      <c r="I91" s="232">
        <v>17.368342898736429</v>
      </c>
      <c r="J91" s="232">
        <v>10.768280904710331</v>
      </c>
      <c r="K91" s="232">
        <v>9.6226542786292271</v>
      </c>
      <c r="L91" s="232">
        <v>7.7124977453942671</v>
      </c>
      <c r="M91" s="232">
        <v>9.3778143019026547</v>
      </c>
      <c r="N91" s="232">
        <v>11.06677105240095</v>
      </c>
      <c r="O91" s="232">
        <v>13.224966479488771</v>
      </c>
      <c r="P91" s="232">
        <v>11.574058605369549</v>
      </c>
      <c r="Q91" s="232">
        <v>4.5612721522627897</v>
      </c>
      <c r="R91" s="232">
        <v>2.6001290508488779</v>
      </c>
      <c r="S91" s="232">
        <v>1.81149982163418</v>
      </c>
      <c r="T91" s="232">
        <v>3.3544126809649448</v>
      </c>
      <c r="U91" s="232">
        <v>4.8226517778824114</v>
      </c>
      <c r="V91" s="232">
        <v>2.364820488196937</v>
      </c>
      <c r="W91" s="232">
        <v>3.8427548791417538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1.576952542474248E-3</v>
      </c>
      <c r="T92" s="297">
        <v>2.5865565991612239E-3</v>
      </c>
      <c r="U92" s="297">
        <v>6.6584641682694099E-3</v>
      </c>
      <c r="V92" s="297">
        <v>1.963159579818408E-3</v>
      </c>
      <c r="W92" s="297">
        <v>5.3814070609756858E-3</v>
      </c>
      <c r="DA92" s="122" t="s">
        <v>1774</v>
      </c>
    </row>
    <row r="93" spans="1:105" ht="12" customHeight="1" x14ac:dyDescent="0.25">
      <c r="A93" s="59" t="s">
        <v>160</v>
      </c>
      <c r="B93" s="297">
        <v>8.6702697636872689E-2</v>
      </c>
      <c r="C93" s="297">
        <v>0.10571438250973</v>
      </c>
      <c r="D93" s="297">
        <v>9.9832125869286761E-2</v>
      </c>
      <c r="E93" s="297">
        <v>9.9546684417968198E-2</v>
      </c>
      <c r="F93" s="297">
        <v>0.1659336146239922</v>
      </c>
      <c r="G93" s="297">
        <v>0.3890227743816852</v>
      </c>
      <c r="H93" s="297">
        <v>0.31274510122213012</v>
      </c>
      <c r="I93" s="297">
        <v>0.32724830897562718</v>
      </c>
      <c r="J93" s="297">
        <v>0.23360837772734369</v>
      </c>
      <c r="K93" s="297">
        <v>0.37084293120211143</v>
      </c>
      <c r="L93" s="297">
        <v>0.1466509274287619</v>
      </c>
      <c r="M93" s="297">
        <v>7.1430932881424991E-2</v>
      </c>
      <c r="N93" s="297">
        <v>0.14771597326184299</v>
      </c>
      <c r="O93" s="297">
        <v>0.15384804211333711</v>
      </c>
      <c r="P93" s="297">
        <v>0.15800955706664649</v>
      </c>
      <c r="Q93" s="297">
        <v>7.6008985726718326E-2</v>
      </c>
      <c r="R93" s="297">
        <v>2.3718652927160098E-2</v>
      </c>
      <c r="S93" s="297">
        <v>2.744008994884348E-2</v>
      </c>
      <c r="T93" s="297">
        <v>7.8798338550642041E-2</v>
      </c>
      <c r="U93" s="297">
        <v>9.0248559371495993E-2</v>
      </c>
      <c r="V93" s="297">
        <v>5.7709557492134328E-2</v>
      </c>
      <c r="W93" s="297">
        <v>9.6580117134765608E-2</v>
      </c>
      <c r="DA93" s="122" t="s">
        <v>1775</v>
      </c>
    </row>
    <row r="94" spans="1:105" ht="12" customHeight="1" x14ac:dyDescent="0.25">
      <c r="A94" s="59" t="s">
        <v>70</v>
      </c>
      <c r="B94" s="297">
        <v>7.6682936920067659</v>
      </c>
      <c r="C94" s="297">
        <v>9.2490285251619433</v>
      </c>
      <c r="D94" s="297">
        <v>5.0637527428598306</v>
      </c>
      <c r="E94" s="297">
        <v>1.286731644315652</v>
      </c>
      <c r="F94" s="297">
        <v>2.0682500449443149</v>
      </c>
      <c r="G94" s="297">
        <v>2.8071197306066149</v>
      </c>
      <c r="H94" s="297">
        <v>1.976824478621235</v>
      </c>
      <c r="I94" s="297">
        <v>0</v>
      </c>
      <c r="J94" s="297">
        <v>0.15402935874583851</v>
      </c>
      <c r="K94" s="297">
        <v>0.1227069763529498</v>
      </c>
      <c r="L94" s="297">
        <v>0</v>
      </c>
      <c r="M94" s="297">
        <v>0</v>
      </c>
      <c r="N94" s="297">
        <v>0.29148938699125537</v>
      </c>
      <c r="O94" s="297">
        <v>0.2283653094572162</v>
      </c>
      <c r="P94" s="297">
        <v>0.23183242409547239</v>
      </c>
      <c r="Q94" s="297">
        <v>7.4026662958740108E-2</v>
      </c>
      <c r="R94" s="297">
        <v>2.3149946597481711E-2</v>
      </c>
      <c r="S94" s="297">
        <v>3.8514730575745608E-2</v>
      </c>
      <c r="T94" s="297">
        <v>1.100846146349066E-2</v>
      </c>
      <c r="U94" s="297">
        <v>2.1263604459333459E-2</v>
      </c>
      <c r="V94" s="297">
        <v>1.256280073069155E-2</v>
      </c>
      <c r="W94" s="297">
        <v>1.719779779781622E-2</v>
      </c>
      <c r="DA94" s="122" t="s">
        <v>1776</v>
      </c>
    </row>
    <row r="95" spans="1:105" ht="12" customHeight="1" x14ac:dyDescent="0.25">
      <c r="A95" s="59" t="s">
        <v>162</v>
      </c>
      <c r="B95" s="297">
        <v>2.7246972928548141</v>
      </c>
      <c r="C95" s="297">
        <v>3.4551746016716001</v>
      </c>
      <c r="D95" s="297">
        <v>2.261145350569326</v>
      </c>
      <c r="E95" s="297">
        <v>2.2578513908287929</v>
      </c>
      <c r="F95" s="297">
        <v>1.7416467744595381</v>
      </c>
      <c r="G95" s="297">
        <v>2.777440429947402</v>
      </c>
      <c r="H95" s="297">
        <v>3.1199125679748461</v>
      </c>
      <c r="I95" s="297">
        <v>3.4030734638431759</v>
      </c>
      <c r="J95" s="297">
        <v>2.1028531119101692</v>
      </c>
      <c r="K95" s="297">
        <v>1.767850104346286</v>
      </c>
      <c r="L95" s="297">
        <v>1.1658136541170561</v>
      </c>
      <c r="M95" s="297">
        <v>1.261126856014261</v>
      </c>
      <c r="N95" s="297">
        <v>1.3074822710777581</v>
      </c>
      <c r="O95" s="297">
        <v>1.2680546023170809</v>
      </c>
      <c r="P95" s="297">
        <v>1.348599710992308</v>
      </c>
      <c r="Q95" s="297">
        <v>0.63379302064105025</v>
      </c>
      <c r="R95" s="297">
        <v>0.44191263158303762</v>
      </c>
      <c r="S95" s="297">
        <v>0.29882360789681439</v>
      </c>
      <c r="T95" s="297">
        <v>0.49794374097549537</v>
      </c>
      <c r="U95" s="297">
        <v>0.60375069043174134</v>
      </c>
      <c r="V95" s="297">
        <v>0.34007006255358768</v>
      </c>
      <c r="W95" s="297">
        <v>0.48146423510025999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25.00786396822793</v>
      </c>
      <c r="C97" s="281">
        <v>18.060531703704768</v>
      </c>
      <c r="D97" s="281">
        <v>11.11949634642772</v>
      </c>
      <c r="E97" s="281">
        <v>13.60489255222152</v>
      </c>
      <c r="F97" s="281">
        <v>17.33188771988776</v>
      </c>
      <c r="G97" s="281">
        <v>20.587860399697458</v>
      </c>
      <c r="H97" s="281">
        <v>25.75795143708643</v>
      </c>
      <c r="I97" s="281">
        <v>25.81973700195287</v>
      </c>
      <c r="J97" s="281">
        <v>20.450892718509159</v>
      </c>
      <c r="K97" s="281">
        <v>11.15753257049168</v>
      </c>
      <c r="L97" s="281">
        <v>15.30892729100667</v>
      </c>
      <c r="M97" s="281">
        <v>17.070453730770151</v>
      </c>
      <c r="N97" s="281">
        <v>20.131155891825241</v>
      </c>
      <c r="O97" s="281">
        <v>19.536968126005721</v>
      </c>
      <c r="P97" s="281">
        <v>17.520015578663021</v>
      </c>
      <c r="Q97" s="281">
        <v>14.80410006777732</v>
      </c>
      <c r="R97" s="281">
        <v>17.802828171965299</v>
      </c>
      <c r="S97" s="281">
        <v>16.382750369220378</v>
      </c>
      <c r="T97" s="281">
        <v>19.346465971284101</v>
      </c>
      <c r="U97" s="281">
        <v>14.809167551028009</v>
      </c>
      <c r="V97" s="281">
        <v>13.3621520157297</v>
      </c>
      <c r="W97" s="281">
        <v>13.07384039207607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69.57865345029478</v>
      </c>
      <c r="C99" s="225">
        <f t="shared" si="6"/>
        <v>66.634448172260051</v>
      </c>
      <c r="D99" s="225">
        <f t="shared" si="6"/>
        <v>47.024705571914588</v>
      </c>
      <c r="E99" s="225">
        <f t="shared" si="6"/>
        <v>56.569439829345292</v>
      </c>
      <c r="F99" s="225">
        <f t="shared" si="6"/>
        <v>60.278491437254836</v>
      </c>
      <c r="G99" s="225">
        <f t="shared" si="6"/>
        <v>53.318015646920223</v>
      </c>
      <c r="H99" s="225">
        <f t="shared" si="6"/>
        <v>53.407488410801001</v>
      </c>
      <c r="I99" s="225">
        <f t="shared" si="6"/>
        <v>47.900846785231707</v>
      </c>
      <c r="J99" s="225">
        <f t="shared" si="6"/>
        <v>48.44952144473492</v>
      </c>
      <c r="K99" s="225">
        <f t="shared" si="6"/>
        <v>29.912908681825002</v>
      </c>
      <c r="L99" s="225">
        <f t="shared" si="6"/>
        <v>27.720882804057201</v>
      </c>
      <c r="M99" s="225">
        <f t="shared" si="6"/>
        <v>38.525547356766999</v>
      </c>
      <c r="N99" s="225">
        <f t="shared" si="6"/>
        <v>47.77096464873388</v>
      </c>
      <c r="O99" s="225">
        <f t="shared" si="6"/>
        <v>50.612145792418929</v>
      </c>
      <c r="P99" s="225">
        <f t="shared" si="6"/>
        <v>56.267654026261141</v>
      </c>
      <c r="Q99" s="225">
        <f t="shared" si="6"/>
        <v>47.366793364436013</v>
      </c>
      <c r="R99" s="225">
        <f t="shared" si="6"/>
        <v>48.13368148051547</v>
      </c>
      <c r="S99" s="225">
        <f t="shared" si="6"/>
        <v>40.113214633891396</v>
      </c>
      <c r="T99" s="225">
        <f t="shared" si="6"/>
        <v>48.979160345430309</v>
      </c>
      <c r="U99" s="225">
        <f t="shared" si="6"/>
        <v>53.125863100983267</v>
      </c>
      <c r="V99" s="225">
        <f t="shared" si="6"/>
        <v>44.961927490513062</v>
      </c>
      <c r="W99" s="225">
        <f t="shared" si="6"/>
        <v>47.697765743904341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0.3735780709531033</v>
      </c>
      <c r="C104" s="262">
        <v>0.35785243518924992</v>
      </c>
      <c r="D104" s="262">
        <v>0.18589860918018131</v>
      </c>
      <c r="E104" s="262">
        <v>0.20959809507901361</v>
      </c>
      <c r="F104" s="262">
        <v>0.24727198000820849</v>
      </c>
      <c r="G104" s="262">
        <v>0.24394812363359361</v>
      </c>
      <c r="H104" s="262">
        <v>0.2397522838789507</v>
      </c>
      <c r="I104" s="262">
        <v>0.21175087838324799</v>
      </c>
      <c r="J104" s="262">
        <v>0.20440828873412881</v>
      </c>
      <c r="K104" s="262">
        <v>0.1214984433268958</v>
      </c>
      <c r="L104" s="262">
        <v>0.10253247395952531</v>
      </c>
      <c r="M104" s="262">
        <v>0.1405244826866596</v>
      </c>
      <c r="N104" s="262">
        <v>0.17839799685942381</v>
      </c>
      <c r="O104" s="262">
        <v>0.1708896644603092</v>
      </c>
      <c r="P104" s="262">
        <v>0.18875091489891299</v>
      </c>
      <c r="Q104" s="262">
        <v>0.1443775192302961</v>
      </c>
      <c r="R104" s="262">
        <v>0.13658850500302011</v>
      </c>
      <c r="S104" s="262">
        <v>0.1100015549389164</v>
      </c>
      <c r="T104" s="262">
        <v>0.12183439497262651</v>
      </c>
      <c r="U104" s="262">
        <v>0.1442819505136331</v>
      </c>
      <c r="V104" s="262">
        <v>0.1064461295344344</v>
      </c>
      <c r="W104" s="262">
        <v>0.1111655424452614</v>
      </c>
      <c r="DA104" s="68" t="s">
        <v>1784</v>
      </c>
    </row>
    <row r="105" spans="1:105" ht="12" customHeight="1" x14ac:dyDescent="0.25">
      <c r="A105" s="37" t="s">
        <v>160</v>
      </c>
      <c r="B105" s="228">
        <v>1.1521031030503901E-2</v>
      </c>
      <c r="C105" s="228">
        <v>1.062379349193108E-2</v>
      </c>
      <c r="D105" s="228">
        <v>7.8605804315404881E-3</v>
      </c>
      <c r="E105" s="228">
        <v>8.8507730809332386E-3</v>
      </c>
      <c r="F105" s="228">
        <v>2.1509307640610729E-2</v>
      </c>
      <c r="G105" s="228">
        <v>2.997078119568887E-2</v>
      </c>
      <c r="H105" s="228">
        <v>2.1843527527608129E-2</v>
      </c>
      <c r="I105" s="228">
        <v>1.8576176827410511E-2</v>
      </c>
      <c r="J105" s="228">
        <v>2.043752440902017E-2</v>
      </c>
      <c r="K105" s="228">
        <v>2.1067464152603969E-2</v>
      </c>
      <c r="L105" s="228">
        <v>1.14566767051495E-2</v>
      </c>
      <c r="M105" s="228">
        <v>7.5327276420081224E-3</v>
      </c>
      <c r="N105" s="228">
        <v>1.8109033484995839E-2</v>
      </c>
      <c r="O105" s="228">
        <v>1.8490042477665759E-2</v>
      </c>
      <c r="P105" s="228">
        <v>1.979574206225743E-2</v>
      </c>
      <c r="Q105" s="228">
        <v>1.5460633669649891E-2</v>
      </c>
      <c r="R105" s="228">
        <v>6.957641060166676E-3</v>
      </c>
      <c r="S105" s="228">
        <v>9.2515734418740659E-3</v>
      </c>
      <c r="T105" s="228">
        <v>1.6645825305574201E-2</v>
      </c>
      <c r="U105" s="228">
        <v>1.876261131529558E-2</v>
      </c>
      <c r="V105" s="228">
        <v>1.5443121574394701E-2</v>
      </c>
      <c r="W105" s="228">
        <v>1.8573628596491889E-2</v>
      </c>
      <c r="DA105" s="69" t="s">
        <v>1785</v>
      </c>
    </row>
    <row r="106" spans="1:105" ht="12" customHeight="1" x14ac:dyDescent="0.25">
      <c r="A106" s="37" t="s">
        <v>162</v>
      </c>
      <c r="B106" s="228">
        <v>0.36205703992259941</v>
      </c>
      <c r="C106" s="228">
        <v>0.34722864169731882</v>
      </c>
      <c r="D106" s="228">
        <v>0.17803802874864089</v>
      </c>
      <c r="E106" s="228">
        <v>0.2007473219980804</v>
      </c>
      <c r="F106" s="228">
        <v>0.2257626723675977</v>
      </c>
      <c r="G106" s="228">
        <v>0.21397734243790481</v>
      </c>
      <c r="H106" s="228">
        <v>0.21790875635134249</v>
      </c>
      <c r="I106" s="228">
        <v>0.19317470155583749</v>
      </c>
      <c r="J106" s="228">
        <v>0.1839707643251087</v>
      </c>
      <c r="K106" s="228">
        <v>0.10043097917429181</v>
      </c>
      <c r="L106" s="228">
        <v>9.1075797254375798E-2</v>
      </c>
      <c r="M106" s="228">
        <v>0.13299175504465149</v>
      </c>
      <c r="N106" s="228">
        <v>0.160288963374428</v>
      </c>
      <c r="O106" s="228">
        <v>0.1523996219826434</v>
      </c>
      <c r="P106" s="228">
        <v>0.16895517283665559</v>
      </c>
      <c r="Q106" s="228">
        <v>0.1289168855606462</v>
      </c>
      <c r="R106" s="228">
        <v>0.12963086394285339</v>
      </c>
      <c r="S106" s="228">
        <v>0.1007499814970423</v>
      </c>
      <c r="T106" s="228">
        <v>0.1051885696670523</v>
      </c>
      <c r="U106" s="228">
        <v>0.12551933919833749</v>
      </c>
      <c r="V106" s="228">
        <v>9.100300796003967E-2</v>
      </c>
      <c r="W106" s="228">
        <v>9.2591913848769469E-2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49.664814326550939</v>
      </c>
      <c r="C110" s="263">
        <f t="shared" si="7"/>
        <v>47.128341223608018</v>
      </c>
      <c r="D110" s="263">
        <f t="shared" si="7"/>
        <v>34.469608284434173</v>
      </c>
      <c r="E110" s="263">
        <f t="shared" si="7"/>
        <v>42.401365524739987</v>
      </c>
      <c r="F110" s="263">
        <f t="shared" si="7"/>
        <v>45.073097656824267</v>
      </c>
      <c r="G110" s="263">
        <f t="shared" si="7"/>
        <v>39.547716282455539</v>
      </c>
      <c r="H110" s="263">
        <f t="shared" si="7"/>
        <v>42.347160375946743</v>
      </c>
      <c r="I110" s="263">
        <f t="shared" si="7"/>
        <v>37.74456640333284</v>
      </c>
      <c r="J110" s="263">
        <f t="shared" si="7"/>
        <v>38.060435043538597</v>
      </c>
      <c r="K110" s="263">
        <f t="shared" si="7"/>
        <v>22.780585636991031</v>
      </c>
      <c r="L110" s="263">
        <f t="shared" si="7"/>
        <v>21.647960380796039</v>
      </c>
      <c r="M110" s="263">
        <f t="shared" si="7"/>
        <v>29.39902439807058</v>
      </c>
      <c r="N110" s="263">
        <f t="shared" si="7"/>
        <v>37.205717460091464</v>
      </c>
      <c r="O110" s="263">
        <f t="shared" si="7"/>
        <v>39.043100467052312</v>
      </c>
      <c r="P110" s="263">
        <f t="shared" si="7"/>
        <v>44.914881161139263</v>
      </c>
      <c r="Q110" s="263">
        <f t="shared" si="7"/>
        <v>37.656150903711527</v>
      </c>
      <c r="R110" s="263">
        <f t="shared" si="7"/>
        <v>37.859168426830117</v>
      </c>
      <c r="S110" s="263">
        <f t="shared" si="7"/>
        <v>31.700105782496369</v>
      </c>
      <c r="T110" s="263">
        <f t="shared" si="7"/>
        <v>38.358497640204192</v>
      </c>
      <c r="U110" s="263">
        <f t="shared" si="7"/>
        <v>41.513502938969033</v>
      </c>
      <c r="V110" s="263">
        <f t="shared" si="7"/>
        <v>34.480348795044442</v>
      </c>
      <c r="W110" s="263">
        <f t="shared" si="7"/>
        <v>37.028447907483603</v>
      </c>
      <c r="DA110" s="70"/>
    </row>
    <row r="111" spans="1:105" ht="12" customHeight="1" x14ac:dyDescent="0.25">
      <c r="A111" s="60" t="s">
        <v>1556</v>
      </c>
      <c r="B111" s="264">
        <v>49.664814326550939</v>
      </c>
      <c r="C111" s="264">
        <v>47.128341223608018</v>
      </c>
      <c r="D111" s="264">
        <v>34.469608284434173</v>
      </c>
      <c r="E111" s="264">
        <v>42.401365524739987</v>
      </c>
      <c r="F111" s="264">
        <v>45.073097656824267</v>
      </c>
      <c r="G111" s="264">
        <v>39.547716282455539</v>
      </c>
      <c r="H111" s="264">
        <v>42.347160375946743</v>
      </c>
      <c r="I111" s="264">
        <v>37.74456640333284</v>
      </c>
      <c r="J111" s="264">
        <v>38.060435043538597</v>
      </c>
      <c r="K111" s="264">
        <v>22.780585636991031</v>
      </c>
      <c r="L111" s="264">
        <v>21.647960380796039</v>
      </c>
      <c r="M111" s="264">
        <v>29.39902439807058</v>
      </c>
      <c r="N111" s="264">
        <v>37.205717460091464</v>
      </c>
      <c r="O111" s="264">
        <v>39.043100467052312</v>
      </c>
      <c r="P111" s="264">
        <v>44.914881161139263</v>
      </c>
      <c r="Q111" s="264">
        <v>37.656150903711527</v>
      </c>
      <c r="R111" s="264">
        <v>37.859168426830117</v>
      </c>
      <c r="S111" s="264">
        <v>31.700105782496369</v>
      </c>
      <c r="T111" s="264">
        <v>38.358497640204192</v>
      </c>
      <c r="U111" s="264">
        <v>41.513502938969033</v>
      </c>
      <c r="V111" s="264">
        <v>34.480348795044442</v>
      </c>
      <c r="W111" s="264">
        <v>37.028447907483603</v>
      </c>
      <c r="DA111" s="72" t="s">
        <v>1790</v>
      </c>
    </row>
    <row r="112" spans="1:105" ht="12" customHeight="1" x14ac:dyDescent="0.25">
      <c r="A112" s="59" t="s">
        <v>30</v>
      </c>
      <c r="B112" s="232">
        <v>2.609906664662851</v>
      </c>
      <c r="C112" s="232">
        <v>2.6922055191716092</v>
      </c>
      <c r="D112" s="232">
        <v>15.19945190210005</v>
      </c>
      <c r="E112" s="232">
        <v>31.119547159090239</v>
      </c>
      <c r="F112" s="232">
        <v>30.39390767212624</v>
      </c>
      <c r="G112" s="232">
        <v>24.93707300269627</v>
      </c>
      <c r="H112" s="232">
        <v>31.701355768178558</v>
      </c>
      <c r="I112" s="232">
        <v>31.071187777159381</v>
      </c>
      <c r="J112" s="232">
        <v>30.91126867077072</v>
      </c>
      <c r="K112" s="232">
        <v>18.445699968245808</v>
      </c>
      <c r="L112" s="232">
        <v>18.499783110549739</v>
      </c>
      <c r="M112" s="232">
        <v>25.74127108983205</v>
      </c>
      <c r="N112" s="232">
        <v>32.133959076475598</v>
      </c>
      <c r="O112" s="232">
        <v>34.711634108671902</v>
      </c>
      <c r="P112" s="232">
        <v>39.049574099083557</v>
      </c>
      <c r="Q112" s="232">
        <v>32.134090302796963</v>
      </c>
      <c r="R112" s="232">
        <v>31.868430832257509</v>
      </c>
      <c r="S112" s="232">
        <v>26.3675637858166</v>
      </c>
      <c r="T112" s="232">
        <v>32.618096997330788</v>
      </c>
      <c r="U112" s="232">
        <v>36.108310825204548</v>
      </c>
      <c r="V112" s="232">
        <v>29.36122929168225</v>
      </c>
      <c r="W112" s="232">
        <v>32.023211820795972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2.2953574852348099E-2</v>
      </c>
      <c r="T113" s="297">
        <v>2.5151512966573041E-2</v>
      </c>
      <c r="U113" s="297">
        <v>4.9853463380664868E-2</v>
      </c>
      <c r="V113" s="297">
        <v>2.437427231661005E-2</v>
      </c>
      <c r="W113" s="297">
        <v>4.4845415236591912E-2</v>
      </c>
      <c r="DA113" s="122" t="s">
        <v>1792</v>
      </c>
    </row>
    <row r="114" spans="1:105" ht="12" customHeight="1" x14ac:dyDescent="0.25">
      <c r="A114" s="59" t="s">
        <v>160</v>
      </c>
      <c r="B114" s="297">
        <v>0.38930407270902112</v>
      </c>
      <c r="C114" s="297">
        <v>0.36671107707655248</v>
      </c>
      <c r="D114" s="297">
        <v>0.25910445506581598</v>
      </c>
      <c r="E114" s="297">
        <v>0.30818541021669021</v>
      </c>
      <c r="F114" s="297">
        <v>0.61264460200975168</v>
      </c>
      <c r="G114" s="297">
        <v>0.9515014767689427</v>
      </c>
      <c r="H114" s="297">
        <v>0.61547910662582084</v>
      </c>
      <c r="I114" s="297">
        <v>0.58543257219313205</v>
      </c>
      <c r="J114" s="297">
        <v>0.67059277070995638</v>
      </c>
      <c r="K114" s="297">
        <v>0.71087012441991326</v>
      </c>
      <c r="L114" s="297">
        <v>0.3517680575029295</v>
      </c>
      <c r="M114" s="297">
        <v>0.1960715949693419</v>
      </c>
      <c r="N114" s="297">
        <v>0.4289145422149151</v>
      </c>
      <c r="O114" s="297">
        <v>0.40380570751965661</v>
      </c>
      <c r="P114" s="297">
        <v>0.53310650286277661</v>
      </c>
      <c r="Q114" s="297">
        <v>0.53548210447269373</v>
      </c>
      <c r="R114" s="297">
        <v>0.29070720547380091</v>
      </c>
      <c r="S114" s="297">
        <v>0.39940844231603068</v>
      </c>
      <c r="T114" s="297">
        <v>0.76623006604362753</v>
      </c>
      <c r="U114" s="297">
        <v>0.67571186629273616</v>
      </c>
      <c r="V114" s="297">
        <v>0.71651254643010653</v>
      </c>
      <c r="W114" s="297">
        <v>0.80484070568004529</v>
      </c>
      <c r="DA114" s="122" t="s">
        <v>1793</v>
      </c>
    </row>
    <row r="115" spans="1:105" ht="12" customHeight="1" x14ac:dyDescent="0.25">
      <c r="A115" s="59" t="s">
        <v>70</v>
      </c>
      <c r="B115" s="297">
        <v>34.43143115950236</v>
      </c>
      <c r="C115" s="297">
        <v>32.083819929248691</v>
      </c>
      <c r="D115" s="297">
        <v>13.14247176048943</v>
      </c>
      <c r="E115" s="297">
        <v>3.9835773733779689</v>
      </c>
      <c r="F115" s="297">
        <v>7.6361997447764409</v>
      </c>
      <c r="G115" s="297">
        <v>6.8658668464454262</v>
      </c>
      <c r="H115" s="297">
        <v>3.8903700147606251</v>
      </c>
      <c r="I115" s="297">
        <v>0</v>
      </c>
      <c r="J115" s="297">
        <v>0.44215441011540207</v>
      </c>
      <c r="K115" s="297">
        <v>0.2352174362996626</v>
      </c>
      <c r="L115" s="297">
        <v>0</v>
      </c>
      <c r="M115" s="297">
        <v>0</v>
      </c>
      <c r="N115" s="297">
        <v>0.84638129662688255</v>
      </c>
      <c r="O115" s="297">
        <v>0.59939154305508291</v>
      </c>
      <c r="P115" s="297">
        <v>0.78217656674784597</v>
      </c>
      <c r="Q115" s="297">
        <v>0.5215166718676908</v>
      </c>
      <c r="R115" s="297">
        <v>0.28373686747257532</v>
      </c>
      <c r="S115" s="297">
        <v>0.56060707432660972</v>
      </c>
      <c r="T115" s="297">
        <v>0.107045583820123</v>
      </c>
      <c r="U115" s="297">
        <v>0.15920553140557661</v>
      </c>
      <c r="V115" s="297">
        <v>0.15597770513261469</v>
      </c>
      <c r="W115" s="297">
        <v>0.14331612060920421</v>
      </c>
      <c r="DA115" s="122" t="s">
        <v>1794</v>
      </c>
    </row>
    <row r="116" spans="1:105" ht="12" customHeight="1" x14ac:dyDescent="0.25">
      <c r="A116" s="59" t="s">
        <v>162</v>
      </c>
      <c r="B116" s="297">
        <v>12.2341724296767</v>
      </c>
      <c r="C116" s="297">
        <v>11.98560469811116</v>
      </c>
      <c r="D116" s="297">
        <v>5.8685801667788784</v>
      </c>
      <c r="E116" s="297">
        <v>6.9900555820550982</v>
      </c>
      <c r="F116" s="297">
        <v>6.4303456379118336</v>
      </c>
      <c r="G116" s="297">
        <v>6.7932749565449031</v>
      </c>
      <c r="H116" s="297">
        <v>6.1399554863817327</v>
      </c>
      <c r="I116" s="297">
        <v>6.0879460539803212</v>
      </c>
      <c r="J116" s="297">
        <v>6.0364191919425183</v>
      </c>
      <c r="K116" s="297">
        <v>3.3887981080256488</v>
      </c>
      <c r="L116" s="297">
        <v>2.796409212743368</v>
      </c>
      <c r="M116" s="297">
        <v>3.4616817132691868</v>
      </c>
      <c r="N116" s="297">
        <v>3.796462544774065</v>
      </c>
      <c r="O116" s="297">
        <v>3.328269107805669</v>
      </c>
      <c r="P116" s="297">
        <v>4.5500239924450749</v>
      </c>
      <c r="Q116" s="297">
        <v>4.4650618245741951</v>
      </c>
      <c r="R116" s="297">
        <v>5.4162935216262271</v>
      </c>
      <c r="S116" s="297">
        <v>4.349572905184786</v>
      </c>
      <c r="T116" s="297">
        <v>4.8419734800430776</v>
      </c>
      <c r="U116" s="297">
        <v>4.5204212526855034</v>
      </c>
      <c r="V116" s="297">
        <v>4.222254979482865</v>
      </c>
      <c r="W116" s="297">
        <v>4.0122338451617869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4.1532427370375444</v>
      </c>
      <c r="C119" s="263">
        <f t="shared" si="8"/>
        <v>3.9411290175897511</v>
      </c>
      <c r="D119" s="263">
        <f t="shared" si="8"/>
        <v>2.8825367052529458</v>
      </c>
      <c r="E119" s="263">
        <f t="shared" si="8"/>
        <v>3.5458335200491291</v>
      </c>
      <c r="F119" s="263">
        <f t="shared" si="8"/>
        <v>3.7692583374647191</v>
      </c>
      <c r="G119" s="263">
        <f t="shared" si="8"/>
        <v>3.307195801368791</v>
      </c>
      <c r="H119" s="263">
        <f t="shared" si="8"/>
        <v>3.5413005897726668</v>
      </c>
      <c r="I119" s="263">
        <f t="shared" si="8"/>
        <v>3.1564065707876381</v>
      </c>
      <c r="J119" s="263">
        <f t="shared" si="8"/>
        <v>3.182821229808948</v>
      </c>
      <c r="K119" s="263">
        <f t="shared" si="8"/>
        <v>1.905036858090382</v>
      </c>
      <c r="L119" s="263">
        <f t="shared" si="8"/>
        <v>1.8103205547504071</v>
      </c>
      <c r="M119" s="263">
        <f t="shared" si="8"/>
        <v>2.4585068164042352</v>
      </c>
      <c r="N119" s="263">
        <f t="shared" si="8"/>
        <v>3.1113450822826629</v>
      </c>
      <c r="O119" s="263">
        <f t="shared" si="8"/>
        <v>3.2649970737839529</v>
      </c>
      <c r="P119" s="263">
        <f t="shared" si="8"/>
        <v>3.7560274108923828</v>
      </c>
      <c r="Q119" s="263">
        <f t="shared" si="8"/>
        <v>3.149012784328892</v>
      </c>
      <c r="R119" s="263">
        <f t="shared" si="8"/>
        <v>3.1659902172422552</v>
      </c>
      <c r="S119" s="263">
        <f t="shared" si="8"/>
        <v>2.6509357960911601</v>
      </c>
      <c r="T119" s="263">
        <f t="shared" si="8"/>
        <v>3.207746850322585</v>
      </c>
      <c r="U119" s="263">
        <f t="shared" si="8"/>
        <v>3.47158560659485</v>
      </c>
      <c r="V119" s="263">
        <f t="shared" si="8"/>
        <v>2.883434885348632</v>
      </c>
      <c r="W119" s="263">
        <f t="shared" si="8"/>
        <v>3.0965208351400961</v>
      </c>
      <c r="DA119" s="70"/>
    </row>
    <row r="120" spans="1:105" ht="12" customHeight="1" x14ac:dyDescent="0.25">
      <c r="A120" s="60" t="s">
        <v>1568</v>
      </c>
      <c r="B120" s="264">
        <v>4.1532427370375444</v>
      </c>
      <c r="C120" s="264">
        <v>3.9411290175897511</v>
      </c>
      <c r="D120" s="264">
        <v>2.8825367052529458</v>
      </c>
      <c r="E120" s="264">
        <v>3.5458335200491291</v>
      </c>
      <c r="F120" s="264">
        <v>3.7692583374647191</v>
      </c>
      <c r="G120" s="264">
        <v>3.307195801368791</v>
      </c>
      <c r="H120" s="264">
        <v>3.5413005897726668</v>
      </c>
      <c r="I120" s="264">
        <v>3.1564065707876381</v>
      </c>
      <c r="J120" s="264">
        <v>3.182821229808948</v>
      </c>
      <c r="K120" s="264">
        <v>1.905036858090382</v>
      </c>
      <c r="L120" s="264">
        <v>1.8103205547504071</v>
      </c>
      <c r="M120" s="264">
        <v>2.4585068164042352</v>
      </c>
      <c r="N120" s="264">
        <v>3.1113450822826629</v>
      </c>
      <c r="O120" s="264">
        <v>3.2649970737839529</v>
      </c>
      <c r="P120" s="264">
        <v>3.7560274108923828</v>
      </c>
      <c r="Q120" s="264">
        <v>3.149012784328892</v>
      </c>
      <c r="R120" s="264">
        <v>3.1659902172422552</v>
      </c>
      <c r="S120" s="264">
        <v>2.6509357960911601</v>
      </c>
      <c r="T120" s="264">
        <v>3.207746850322585</v>
      </c>
      <c r="U120" s="264">
        <v>3.47158560659485</v>
      </c>
      <c r="V120" s="264">
        <v>2.883434885348632</v>
      </c>
      <c r="W120" s="264">
        <v>3.0965208351400961</v>
      </c>
      <c r="DA120" s="72" t="s">
        <v>1798</v>
      </c>
    </row>
    <row r="121" spans="1:105" ht="12" customHeight="1" x14ac:dyDescent="0.25">
      <c r="A121" s="59" t="s">
        <v>30</v>
      </c>
      <c r="B121" s="232">
        <v>0.21825463452023819</v>
      </c>
      <c r="C121" s="232">
        <v>0.22513691374326311</v>
      </c>
      <c r="D121" s="232">
        <v>1.2710610937611151</v>
      </c>
      <c r="E121" s="232">
        <v>2.6023863165696581</v>
      </c>
      <c r="F121" s="232">
        <v>2.541704383700139</v>
      </c>
      <c r="G121" s="232">
        <v>2.0853740970507291</v>
      </c>
      <c r="H121" s="232">
        <v>2.6510403267136189</v>
      </c>
      <c r="I121" s="232">
        <v>2.5983422412117729</v>
      </c>
      <c r="J121" s="232">
        <v>2.5849689330432342</v>
      </c>
      <c r="K121" s="232">
        <v>1.542530068047288</v>
      </c>
      <c r="L121" s="232">
        <v>1.547052795475464</v>
      </c>
      <c r="M121" s="232">
        <v>2.1526255286694029</v>
      </c>
      <c r="N121" s="232">
        <v>2.687216975565855</v>
      </c>
      <c r="O121" s="232">
        <v>2.902776225128759</v>
      </c>
      <c r="P121" s="232">
        <v>3.265538434213477</v>
      </c>
      <c r="Q121" s="232">
        <v>2.687227949426795</v>
      </c>
      <c r="R121" s="232">
        <v>2.6650120551059469</v>
      </c>
      <c r="S121" s="232">
        <v>2.2049995408574832</v>
      </c>
      <c r="T121" s="232">
        <v>2.7277032298845652</v>
      </c>
      <c r="U121" s="232">
        <v>3.019573952203471</v>
      </c>
      <c r="V121" s="232">
        <v>2.455346183404163</v>
      </c>
      <c r="W121" s="232">
        <v>2.6779556858271278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1.919503160079223E-3</v>
      </c>
      <c r="T122" s="297">
        <v>2.103306736779248E-3</v>
      </c>
      <c r="U122" s="297">
        <v>4.1690186001807359E-3</v>
      </c>
      <c r="V122" s="297">
        <v>2.0383096331323008E-3</v>
      </c>
      <c r="W122" s="297">
        <v>3.7502182912870839E-3</v>
      </c>
      <c r="DA122" s="122" t="s">
        <v>1800</v>
      </c>
    </row>
    <row r="123" spans="1:105" ht="12" customHeight="1" x14ac:dyDescent="0.25">
      <c r="A123" s="59" t="s">
        <v>160</v>
      </c>
      <c r="B123" s="297">
        <v>3.2555730538863452E-2</v>
      </c>
      <c r="C123" s="297">
        <v>3.0666380980411429E-2</v>
      </c>
      <c r="D123" s="297">
        <v>2.1667728163857699E-2</v>
      </c>
      <c r="E123" s="297">
        <v>2.5772145411185599E-2</v>
      </c>
      <c r="F123" s="297">
        <v>5.123268410815305E-2</v>
      </c>
      <c r="G123" s="297">
        <v>7.9569744722844074E-2</v>
      </c>
      <c r="H123" s="297">
        <v>5.1469720848739332E-2</v>
      </c>
      <c r="I123" s="297">
        <v>4.8957065710532141E-2</v>
      </c>
      <c r="J123" s="297">
        <v>5.6078626130533417E-2</v>
      </c>
      <c r="K123" s="297">
        <v>5.9446838194371542E-2</v>
      </c>
      <c r="L123" s="297">
        <v>2.9416764157010139E-2</v>
      </c>
      <c r="M123" s="297">
        <v>1.6396576505682051E-2</v>
      </c>
      <c r="N123" s="297">
        <v>3.5868174107147432E-2</v>
      </c>
      <c r="O123" s="297">
        <v>3.3768436360261118E-2</v>
      </c>
      <c r="P123" s="297">
        <v>4.4581274310707263E-2</v>
      </c>
      <c r="Q123" s="297">
        <v>4.477993507821984E-2</v>
      </c>
      <c r="R123" s="297">
        <v>2.431052257237731E-2</v>
      </c>
      <c r="S123" s="297">
        <v>3.3400713053178863E-2</v>
      </c>
      <c r="T123" s="297">
        <v>6.407633854767493E-2</v>
      </c>
      <c r="U123" s="297">
        <v>5.6506712832108293E-2</v>
      </c>
      <c r="V123" s="297">
        <v>5.991868830698955E-2</v>
      </c>
      <c r="W123" s="297">
        <v>6.7305170887366109E-2</v>
      </c>
      <c r="DA123" s="122" t="s">
        <v>1801</v>
      </c>
    </row>
    <row r="124" spans="1:105" ht="12" customHeight="1" x14ac:dyDescent="0.25">
      <c r="A124" s="59" t="s">
        <v>70</v>
      </c>
      <c r="B124" s="297">
        <v>2.879344125778037</v>
      </c>
      <c r="C124" s="297">
        <v>2.683024066523807</v>
      </c>
      <c r="D124" s="297">
        <v>1.099045191774594</v>
      </c>
      <c r="E124" s="297">
        <v>0.3331284737042553</v>
      </c>
      <c r="F124" s="297">
        <v>0.63858068450697469</v>
      </c>
      <c r="G124" s="297">
        <v>0.57416124473905084</v>
      </c>
      <c r="H124" s="297">
        <v>0.32533396585266788</v>
      </c>
      <c r="I124" s="297">
        <v>0</v>
      </c>
      <c r="J124" s="297">
        <v>3.6975364095525938E-2</v>
      </c>
      <c r="K124" s="297">
        <v>1.9670165330989739E-2</v>
      </c>
      <c r="L124" s="297">
        <v>0</v>
      </c>
      <c r="M124" s="297">
        <v>0</v>
      </c>
      <c r="N124" s="297">
        <v>7.0779021740966633E-2</v>
      </c>
      <c r="O124" s="297">
        <v>5.0124391011855639E-2</v>
      </c>
      <c r="P124" s="297">
        <v>6.5409871938044456E-2</v>
      </c>
      <c r="Q124" s="297">
        <v>4.361206941068814E-2</v>
      </c>
      <c r="R124" s="297">
        <v>2.3727624879698119E-2</v>
      </c>
      <c r="S124" s="297">
        <v>4.6881022135103881E-2</v>
      </c>
      <c r="T124" s="297">
        <v>8.9517357421226157E-3</v>
      </c>
      <c r="U124" s="297">
        <v>1.331363513530593E-2</v>
      </c>
      <c r="V124" s="297">
        <v>1.304370669187206E-2</v>
      </c>
      <c r="W124" s="297">
        <v>1.19848759145036E-2</v>
      </c>
      <c r="DA124" s="122" t="s">
        <v>1802</v>
      </c>
    </row>
    <row r="125" spans="1:105" ht="12" customHeight="1" x14ac:dyDescent="0.25">
      <c r="A125" s="59" t="s">
        <v>162</v>
      </c>
      <c r="B125" s="297">
        <v>1.0230882462004049</v>
      </c>
      <c r="C125" s="297">
        <v>1.0023016563422691</v>
      </c>
      <c r="D125" s="297">
        <v>0.49076269155337898</v>
      </c>
      <c r="E125" s="297">
        <v>0.58454658436402984</v>
      </c>
      <c r="F125" s="297">
        <v>0.53774058514945189</v>
      </c>
      <c r="G125" s="297">
        <v>0.56809071485616747</v>
      </c>
      <c r="H125" s="297">
        <v>0.51345657635764075</v>
      </c>
      <c r="I125" s="297">
        <v>0.509107263865333</v>
      </c>
      <c r="J125" s="297">
        <v>0.50479830653965485</v>
      </c>
      <c r="K125" s="297">
        <v>0.28338978651773261</v>
      </c>
      <c r="L125" s="297">
        <v>0.2338509951179322</v>
      </c>
      <c r="M125" s="297">
        <v>0.28948471122914959</v>
      </c>
      <c r="N125" s="297">
        <v>0.31748091086869401</v>
      </c>
      <c r="O125" s="297">
        <v>0.27832802128307671</v>
      </c>
      <c r="P125" s="297">
        <v>0.38049783043015412</v>
      </c>
      <c r="Q125" s="297">
        <v>0.37339283041318949</v>
      </c>
      <c r="R125" s="297">
        <v>0.4529400146842319</v>
      </c>
      <c r="S125" s="297">
        <v>0.36373501688531429</v>
      </c>
      <c r="T125" s="297">
        <v>0.40491223941144411</v>
      </c>
      <c r="U125" s="297">
        <v>0.37802228782378389</v>
      </c>
      <c r="V125" s="297">
        <v>0.35308799731247531</v>
      </c>
      <c r="W125" s="297">
        <v>0.33552488421981091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15.387018315753201</v>
      </c>
      <c r="C128" s="281">
        <v>15.207125495873029</v>
      </c>
      <c r="D128" s="281">
        <v>9.4866619730472905</v>
      </c>
      <c r="E128" s="281">
        <v>10.41264268947716</v>
      </c>
      <c r="F128" s="281">
        <v>11.18886346295764</v>
      </c>
      <c r="G128" s="281">
        <v>10.2191554394623</v>
      </c>
      <c r="H128" s="281">
        <v>7.2792751612026398</v>
      </c>
      <c r="I128" s="281">
        <v>6.7881229327279797</v>
      </c>
      <c r="J128" s="281">
        <v>7.0018568826532404</v>
      </c>
      <c r="K128" s="281">
        <v>5.1057877434166903</v>
      </c>
      <c r="L128" s="281">
        <v>4.1600693945512299</v>
      </c>
      <c r="M128" s="281">
        <v>6.5274916596055297</v>
      </c>
      <c r="N128" s="281">
        <v>7.2755041095003303</v>
      </c>
      <c r="O128" s="281">
        <v>8.1331585871223506</v>
      </c>
      <c r="P128" s="281">
        <v>7.4079945393305904</v>
      </c>
      <c r="Q128" s="281">
        <v>6.4172521571652998</v>
      </c>
      <c r="R128" s="281">
        <v>6.9719343314400799</v>
      </c>
      <c r="S128" s="281">
        <v>5.6521715003649504</v>
      </c>
      <c r="T128" s="281">
        <v>7.2910814599309104</v>
      </c>
      <c r="U128" s="281">
        <v>7.9964926049057503</v>
      </c>
      <c r="V128" s="281">
        <v>7.49169768058555</v>
      </c>
      <c r="W128" s="281">
        <v>7.46163145883538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0.99999999999999978</v>
      </c>
      <c r="F132" s="234">
        <f t="shared" si="9"/>
        <v>1</v>
      </c>
      <c r="G132" s="234">
        <f t="shared" si="9"/>
        <v>0.99999999999999989</v>
      </c>
      <c r="H132" s="234">
        <f t="shared" si="9"/>
        <v>0.99999999999999989</v>
      </c>
      <c r="I132" s="234">
        <f t="shared" si="9"/>
        <v>1</v>
      </c>
      <c r="J132" s="234">
        <f t="shared" si="9"/>
        <v>0.99999999999999989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0.99999999999999989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1.1584360268462677E-3</v>
      </c>
      <c r="C137" s="270">
        <f t="shared" si="14"/>
        <v>1.068659994586663E-3</v>
      </c>
      <c r="D137" s="270">
        <f t="shared" si="14"/>
        <v>8.7025188756013091E-4</v>
      </c>
      <c r="E137" s="270">
        <f t="shared" si="14"/>
        <v>8.4802870998225617E-4</v>
      </c>
      <c r="F137" s="270">
        <f t="shared" si="14"/>
        <v>9.2726671516503282E-4</v>
      </c>
      <c r="G137" s="270">
        <f t="shared" si="14"/>
        <v>1.0466646707306085E-3</v>
      </c>
      <c r="H137" s="270">
        <f t="shared" si="14"/>
        <v>8.8504502445679748E-4</v>
      </c>
      <c r="I137" s="270">
        <f t="shared" si="14"/>
        <v>8.918555583125237E-4</v>
      </c>
      <c r="J137" s="270">
        <f t="shared" si="14"/>
        <v>9.0795676345683499E-4</v>
      </c>
      <c r="K137" s="270">
        <f t="shared" si="14"/>
        <v>8.5439347234922956E-4</v>
      </c>
      <c r="L137" s="270">
        <f t="shared" si="14"/>
        <v>8.7986337758065526E-4</v>
      </c>
      <c r="M137" s="270">
        <f t="shared" si="14"/>
        <v>9.1449239882519806E-4</v>
      </c>
      <c r="N137" s="270">
        <f t="shared" si="14"/>
        <v>8.660598469787241E-4</v>
      </c>
      <c r="O137" s="270">
        <f t="shared" si="14"/>
        <v>7.69086957075209E-4</v>
      </c>
      <c r="P137" s="270">
        <f t="shared" si="14"/>
        <v>7.1284211648581306E-4</v>
      </c>
      <c r="Q137" s="270">
        <f t="shared" si="14"/>
        <v>5.6779029825667195E-4</v>
      </c>
      <c r="R137" s="270">
        <f t="shared" si="14"/>
        <v>5.800647911551951E-4</v>
      </c>
      <c r="S137" s="270">
        <f t="shared" si="14"/>
        <v>5.5862173882084893E-4</v>
      </c>
      <c r="T137" s="270">
        <f t="shared" si="14"/>
        <v>5.3002657007411016E-4</v>
      </c>
      <c r="U137" s="270">
        <f t="shared" si="14"/>
        <v>5.5417089633804945E-4</v>
      </c>
      <c r="V137" s="270">
        <f t="shared" si="14"/>
        <v>4.8041580677663669E-4</v>
      </c>
      <c r="W137" s="270">
        <f t="shared" si="14"/>
        <v>4.6431946154177229E-4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6.0522592165363057E-2</v>
      </c>
      <c r="C139" s="271">
        <f t="shared" si="16"/>
        <v>5.521281089504796E-2</v>
      </c>
      <c r="D139" s="271">
        <f t="shared" si="16"/>
        <v>6.0630076127009117E-2</v>
      </c>
      <c r="E139" s="271">
        <f t="shared" si="16"/>
        <v>6.1146788602483106E-2</v>
      </c>
      <c r="F139" s="271">
        <f t="shared" si="16"/>
        <v>6.116578706078997E-2</v>
      </c>
      <c r="G139" s="271">
        <f t="shared" si="16"/>
        <v>6.2753518465177086E-2</v>
      </c>
      <c r="H139" s="271">
        <f t="shared" si="16"/>
        <v>6.0145856886085564E-2</v>
      </c>
      <c r="I139" s="271">
        <f t="shared" si="16"/>
        <v>6.1542247366710483E-2</v>
      </c>
      <c r="J139" s="271">
        <f t="shared" si="16"/>
        <v>6.3672685913735566E-2</v>
      </c>
      <c r="K139" s="271">
        <f t="shared" si="16"/>
        <v>6.183238900622659E-2</v>
      </c>
      <c r="L139" s="271">
        <f t="shared" si="16"/>
        <v>6.9829266793542483E-2</v>
      </c>
      <c r="M139" s="271">
        <f t="shared" si="16"/>
        <v>7.029596354863421E-2</v>
      </c>
      <c r="N139" s="271">
        <f t="shared" si="16"/>
        <v>6.7593066255878312E-2</v>
      </c>
      <c r="O139" s="271">
        <f t="shared" si="16"/>
        <v>6.6282703847331217E-2</v>
      </c>
      <c r="P139" s="271">
        <f t="shared" si="16"/>
        <v>6.3646506779690498E-2</v>
      </c>
      <c r="Q139" s="271">
        <f t="shared" si="16"/>
        <v>5.6745956790216136E-2</v>
      </c>
      <c r="R139" s="271">
        <f t="shared" si="16"/>
        <v>6.0927277763645031E-2</v>
      </c>
      <c r="S139" s="271">
        <f t="shared" si="16"/>
        <v>6.2795767602761177E-2</v>
      </c>
      <c r="T139" s="271">
        <f t="shared" si="16"/>
        <v>6.1883552922840576E-2</v>
      </c>
      <c r="U139" s="271">
        <f t="shared" si="16"/>
        <v>5.9755722187535054E-2</v>
      </c>
      <c r="V139" s="271">
        <f t="shared" si="16"/>
        <v>5.7675567771443559E-2</v>
      </c>
      <c r="W139" s="271">
        <f t="shared" si="16"/>
        <v>5.8063415202729021E-2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0.33180657427983251</v>
      </c>
      <c r="C140" s="271">
        <f t="shared" si="17"/>
        <v>0.30269644745868229</v>
      </c>
      <c r="D140" s="271">
        <f t="shared" si="17"/>
        <v>0.33239583993795835</v>
      </c>
      <c r="E140" s="271">
        <f t="shared" si="17"/>
        <v>0.33522864319771023</v>
      </c>
      <c r="F140" s="271">
        <f t="shared" si="17"/>
        <v>0.3353327995654708</v>
      </c>
      <c r="G140" s="271">
        <f t="shared" si="17"/>
        <v>0.34403731302594504</v>
      </c>
      <c r="H140" s="271">
        <f t="shared" si="17"/>
        <v>0.32974117625316035</v>
      </c>
      <c r="I140" s="271">
        <f t="shared" si="17"/>
        <v>0.33739669008950057</v>
      </c>
      <c r="J140" s="271">
        <f t="shared" si="17"/>
        <v>0.34907651890566715</v>
      </c>
      <c r="K140" s="271">
        <f t="shared" si="17"/>
        <v>0.33898735070100811</v>
      </c>
      <c r="L140" s="271">
        <f t="shared" si="17"/>
        <v>0.38282910513700408</v>
      </c>
      <c r="M140" s="271">
        <f t="shared" si="17"/>
        <v>0.3853877042649364</v>
      </c>
      <c r="N140" s="271">
        <f t="shared" si="17"/>
        <v>0.3705694511258576</v>
      </c>
      <c r="O140" s="271">
        <f t="shared" si="17"/>
        <v>0.36338557405963567</v>
      </c>
      <c r="P140" s="271">
        <f t="shared" si="17"/>
        <v>0.34893299549607221</v>
      </c>
      <c r="Q140" s="271">
        <f t="shared" si="17"/>
        <v>0.3111017035646505</v>
      </c>
      <c r="R140" s="271">
        <f t="shared" si="17"/>
        <v>0.33402520598779789</v>
      </c>
      <c r="S140" s="271">
        <f t="shared" si="17"/>
        <v>0.34426893796312141</v>
      </c>
      <c r="T140" s="271">
        <f t="shared" si="17"/>
        <v>0.33926784965670465</v>
      </c>
      <c r="U140" s="271">
        <f t="shared" si="17"/>
        <v>0.32760231780043497</v>
      </c>
      <c r="V140" s="271">
        <f t="shared" si="17"/>
        <v>0.31619816463907396</v>
      </c>
      <c r="W140" s="271">
        <f t="shared" si="17"/>
        <v>0.31832448347165887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9.4370998947045336E-3</v>
      </c>
      <c r="C141" s="271">
        <f t="shared" si="18"/>
        <v>8.64571306104071E-3</v>
      </c>
      <c r="D141" s="271">
        <f t="shared" si="18"/>
        <v>9.8778356486289281E-3</v>
      </c>
      <c r="E141" s="271">
        <f t="shared" si="18"/>
        <v>1.0053491379139265E-2</v>
      </c>
      <c r="F141" s="271">
        <f t="shared" si="18"/>
        <v>1.0165189345436674E-2</v>
      </c>
      <c r="G141" s="271">
        <f t="shared" si="18"/>
        <v>1.0725920343858464E-2</v>
      </c>
      <c r="H141" s="271">
        <f t="shared" si="18"/>
        <v>9.7170593574804707E-3</v>
      </c>
      <c r="I141" s="271">
        <f t="shared" si="18"/>
        <v>1.0254952398363583E-2</v>
      </c>
      <c r="J141" s="271">
        <f t="shared" si="18"/>
        <v>1.044096895801017E-2</v>
      </c>
      <c r="K141" s="271">
        <f t="shared" si="18"/>
        <v>1.1159808747163569E-2</v>
      </c>
      <c r="L141" s="271">
        <f t="shared" si="18"/>
        <v>1.2140482840266456E-2</v>
      </c>
      <c r="M141" s="271">
        <f t="shared" si="18"/>
        <v>1.2641327063489853E-2</v>
      </c>
      <c r="N141" s="271">
        <f t="shared" si="18"/>
        <v>1.2272881287452164E-2</v>
      </c>
      <c r="O141" s="271">
        <f t="shared" si="18"/>
        <v>1.2289504478302325E-2</v>
      </c>
      <c r="P141" s="271">
        <f t="shared" si="18"/>
        <v>1.1759595739707611E-2</v>
      </c>
      <c r="Q141" s="271">
        <f t="shared" si="18"/>
        <v>9.7075221717262024E-3</v>
      </c>
      <c r="R141" s="271">
        <f t="shared" si="18"/>
        <v>1.0036479388072591E-2</v>
      </c>
      <c r="S141" s="271">
        <f t="shared" si="18"/>
        <v>1.1625251216428113E-2</v>
      </c>
      <c r="T141" s="271">
        <f t="shared" si="18"/>
        <v>1.1136303928667114E-2</v>
      </c>
      <c r="U141" s="271">
        <f t="shared" si="18"/>
        <v>1.1072320997138979E-2</v>
      </c>
      <c r="V141" s="271">
        <f t="shared" si="18"/>
        <v>1.0681224218070693E-2</v>
      </c>
      <c r="W141" s="271">
        <f t="shared" si="18"/>
        <v>1.0759006521355866E-2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9.4370998947045336E-3</v>
      </c>
      <c r="C143" s="329">
        <f t="shared" si="20"/>
        <v>8.64571306104071E-3</v>
      </c>
      <c r="D143" s="329">
        <f t="shared" si="20"/>
        <v>9.8778356486289281E-3</v>
      </c>
      <c r="E143" s="329">
        <f t="shared" si="20"/>
        <v>1.0053491379139265E-2</v>
      </c>
      <c r="F143" s="329">
        <f t="shared" si="20"/>
        <v>1.0165189345436674E-2</v>
      </c>
      <c r="G143" s="329">
        <f t="shared" si="20"/>
        <v>1.0725920343858464E-2</v>
      </c>
      <c r="H143" s="329">
        <f t="shared" si="20"/>
        <v>9.7170593574804707E-3</v>
      </c>
      <c r="I143" s="329">
        <f t="shared" si="20"/>
        <v>1.0254952398363583E-2</v>
      </c>
      <c r="J143" s="329">
        <f t="shared" si="20"/>
        <v>1.044096895801017E-2</v>
      </c>
      <c r="K143" s="329">
        <f t="shared" si="20"/>
        <v>1.1159808747163569E-2</v>
      </c>
      <c r="L143" s="329">
        <f t="shared" si="20"/>
        <v>1.2140482840266456E-2</v>
      </c>
      <c r="M143" s="329">
        <f t="shared" si="20"/>
        <v>1.2641327063489853E-2</v>
      </c>
      <c r="N143" s="329">
        <f t="shared" si="20"/>
        <v>1.2272881287452164E-2</v>
      </c>
      <c r="O143" s="329">
        <f t="shared" si="20"/>
        <v>1.2289504478302325E-2</v>
      </c>
      <c r="P143" s="329">
        <f t="shared" si="20"/>
        <v>1.1759595739707611E-2</v>
      </c>
      <c r="Q143" s="329">
        <f t="shared" si="20"/>
        <v>9.7075221717262024E-3</v>
      </c>
      <c r="R143" s="329">
        <f t="shared" si="20"/>
        <v>1.0036479388072591E-2</v>
      </c>
      <c r="S143" s="329">
        <f t="shared" si="20"/>
        <v>1.1625251216428113E-2</v>
      </c>
      <c r="T143" s="329">
        <f t="shared" si="20"/>
        <v>1.1136303928667114E-2</v>
      </c>
      <c r="U143" s="329">
        <f t="shared" si="20"/>
        <v>1.1072320997138979E-2</v>
      </c>
      <c r="V143" s="329">
        <f t="shared" si="20"/>
        <v>1.0681224218070693E-2</v>
      </c>
      <c r="W143" s="329">
        <f t="shared" si="20"/>
        <v>1.0759006521355866E-2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0.59707529763325362</v>
      </c>
      <c r="C144" s="312">
        <f t="shared" si="21"/>
        <v>0.63237636859064239</v>
      </c>
      <c r="D144" s="312">
        <f t="shared" si="21"/>
        <v>0.59622599639884355</v>
      </c>
      <c r="E144" s="312">
        <f t="shared" si="21"/>
        <v>0.59272304811068499</v>
      </c>
      <c r="F144" s="312">
        <f t="shared" si="21"/>
        <v>0.59240895731313747</v>
      </c>
      <c r="G144" s="312">
        <f t="shared" si="21"/>
        <v>0.58143658349428873</v>
      </c>
      <c r="H144" s="312">
        <f t="shared" si="21"/>
        <v>0.59951086247881669</v>
      </c>
      <c r="I144" s="312">
        <f t="shared" si="21"/>
        <v>0.58991425458711289</v>
      </c>
      <c r="J144" s="312">
        <f t="shared" si="21"/>
        <v>0.57590186945913013</v>
      </c>
      <c r="K144" s="312">
        <f t="shared" si="21"/>
        <v>0.58716605807325251</v>
      </c>
      <c r="L144" s="312">
        <f t="shared" si="21"/>
        <v>0.53432128185160632</v>
      </c>
      <c r="M144" s="312">
        <f t="shared" si="21"/>
        <v>0.53076051272411429</v>
      </c>
      <c r="N144" s="312">
        <f t="shared" si="21"/>
        <v>0.54869854148383324</v>
      </c>
      <c r="O144" s="312">
        <f t="shared" si="21"/>
        <v>0.5572731306576556</v>
      </c>
      <c r="P144" s="312">
        <f t="shared" si="21"/>
        <v>0.57494805986804376</v>
      </c>
      <c r="Q144" s="312">
        <f t="shared" si="21"/>
        <v>0.62187702717515048</v>
      </c>
      <c r="R144" s="312">
        <f t="shared" si="21"/>
        <v>0.59443097206932938</v>
      </c>
      <c r="S144" s="312">
        <f t="shared" si="21"/>
        <v>0.58075142147886849</v>
      </c>
      <c r="T144" s="312">
        <f t="shared" si="21"/>
        <v>0.58718226692171349</v>
      </c>
      <c r="U144" s="312">
        <f t="shared" si="21"/>
        <v>0.601015468118553</v>
      </c>
      <c r="V144" s="312">
        <f t="shared" si="21"/>
        <v>0.61496462756463521</v>
      </c>
      <c r="W144" s="312">
        <f t="shared" si="21"/>
        <v>0.61238877534271441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0.99999999999999978</v>
      </c>
      <c r="J146" s="234">
        <f t="shared" si="22"/>
        <v>1</v>
      </c>
      <c r="K146" s="234">
        <f t="shared" si="22"/>
        <v>1</v>
      </c>
      <c r="L146" s="234">
        <f t="shared" si="22"/>
        <v>0.99999999999999989</v>
      </c>
      <c r="M146" s="234">
        <f t="shared" si="22"/>
        <v>1</v>
      </c>
      <c r="N146" s="234">
        <f t="shared" si="22"/>
        <v>1</v>
      </c>
      <c r="O146" s="234">
        <f t="shared" si="22"/>
        <v>1.0000000000000002</v>
      </c>
      <c r="P146" s="234">
        <f t="shared" si="22"/>
        <v>1</v>
      </c>
      <c r="Q146" s="234">
        <f t="shared" si="22"/>
        <v>1.0000000000000002</v>
      </c>
      <c r="R146" s="234">
        <f t="shared" si="22"/>
        <v>0.99999999999999978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5.2856852077014611E-3</v>
      </c>
      <c r="C151" s="270">
        <f t="shared" si="27"/>
        <v>5.7163481520671978E-3</v>
      </c>
      <c r="D151" s="270">
        <f t="shared" si="27"/>
        <v>4.3493470673856534E-3</v>
      </c>
      <c r="E151" s="270">
        <f t="shared" si="27"/>
        <v>4.0814526334064282E-3</v>
      </c>
      <c r="F151" s="270">
        <f t="shared" si="27"/>
        <v>4.3290707035118945E-3</v>
      </c>
      <c r="G151" s="270">
        <f t="shared" si="27"/>
        <v>4.8479639883123047E-3</v>
      </c>
      <c r="H151" s="270">
        <f t="shared" si="27"/>
        <v>4.3659768383549407E-3</v>
      </c>
      <c r="I151" s="270">
        <f t="shared" si="27"/>
        <v>4.2963401263794807E-3</v>
      </c>
      <c r="J151" s="270">
        <f t="shared" si="27"/>
        <v>4.0906429306785822E-3</v>
      </c>
      <c r="K151" s="270">
        <f t="shared" si="27"/>
        <v>4.1767299878648348E-3</v>
      </c>
      <c r="L151" s="270">
        <f t="shared" si="27"/>
        <v>3.5669877199188964E-3</v>
      </c>
      <c r="M151" s="270">
        <f t="shared" si="27"/>
        <v>3.6791249227434045E-3</v>
      </c>
      <c r="N151" s="270">
        <f t="shared" si="27"/>
        <v>3.6521135389616329E-3</v>
      </c>
      <c r="O151" s="270">
        <f t="shared" si="27"/>
        <v>3.3817970288485106E-3</v>
      </c>
      <c r="P151" s="270">
        <f t="shared" si="27"/>
        <v>3.2586574549873684E-3</v>
      </c>
      <c r="Q151" s="270">
        <f t="shared" si="27"/>
        <v>2.6427658609190041E-3</v>
      </c>
      <c r="R151" s="270">
        <f t="shared" si="27"/>
        <v>2.0736939803838116E-3</v>
      </c>
      <c r="S151" s="270">
        <f t="shared" si="27"/>
        <v>1.7836781212741022E-3</v>
      </c>
      <c r="T151" s="270">
        <f t="shared" si="27"/>
        <v>1.9398014550950258E-3</v>
      </c>
      <c r="U151" s="270">
        <f t="shared" si="27"/>
        <v>2.4410597390345946E-3</v>
      </c>
      <c r="V151" s="270">
        <f t="shared" si="27"/>
        <v>1.8957727349375329E-3</v>
      </c>
      <c r="W151" s="270">
        <f t="shared" si="27"/>
        <v>2.0675528747623392E-3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0.15332235805768313</v>
      </c>
      <c r="C153" s="271">
        <f t="shared" si="29"/>
        <v>0.16431713701948744</v>
      </c>
      <c r="D153" s="271">
        <f t="shared" si="29"/>
        <v>0.17593822267647141</v>
      </c>
      <c r="E153" s="271">
        <f t="shared" si="29"/>
        <v>0.1790723724852181</v>
      </c>
      <c r="F153" s="271">
        <f t="shared" si="29"/>
        <v>0.17173729989745606</v>
      </c>
      <c r="G153" s="271">
        <f t="shared" si="29"/>
        <v>0.17222749239136786</v>
      </c>
      <c r="H153" s="271">
        <f t="shared" si="29"/>
        <v>0.16859277757425575</v>
      </c>
      <c r="I153" s="271">
        <f t="shared" si="29"/>
        <v>0.16830695141101443</v>
      </c>
      <c r="J153" s="271">
        <f t="shared" si="29"/>
        <v>0.16636921535422028</v>
      </c>
      <c r="K153" s="271">
        <f t="shared" si="29"/>
        <v>0.17408688780508688</v>
      </c>
      <c r="L153" s="271">
        <f t="shared" si="29"/>
        <v>0.16582454332045349</v>
      </c>
      <c r="M153" s="271">
        <f t="shared" si="29"/>
        <v>0.16975133631428749</v>
      </c>
      <c r="N153" s="271">
        <f t="shared" si="29"/>
        <v>0.16867683633649116</v>
      </c>
      <c r="O153" s="271">
        <f t="shared" si="29"/>
        <v>0.17186080146957594</v>
      </c>
      <c r="P153" s="271">
        <f t="shared" si="29"/>
        <v>0.17224741631997303</v>
      </c>
      <c r="Q153" s="271">
        <f t="shared" si="29"/>
        <v>0.15183736081116625</v>
      </c>
      <c r="R153" s="271">
        <f t="shared" si="29"/>
        <v>0.12573444273567741</v>
      </c>
      <c r="S153" s="271">
        <f t="shared" si="29"/>
        <v>0.11490728897780582</v>
      </c>
      <c r="T153" s="271">
        <f t="shared" si="29"/>
        <v>0.13488798566546656</v>
      </c>
      <c r="U153" s="271">
        <f t="shared" si="29"/>
        <v>0.15605535745791407</v>
      </c>
      <c r="V153" s="271">
        <f t="shared" si="29"/>
        <v>0.13620120512664693</v>
      </c>
      <c r="W153" s="271">
        <f t="shared" si="29"/>
        <v>0.15306050781678926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0.13223466720783489</v>
      </c>
      <c r="C154" s="320">
        <f t="shared" si="30"/>
        <v>0.14166854691856509</v>
      </c>
      <c r="D154" s="320">
        <f t="shared" si="30"/>
        <v>0.1517612387857456</v>
      </c>
      <c r="E154" s="320">
        <f t="shared" si="30"/>
        <v>0.15537597372515607</v>
      </c>
      <c r="F154" s="320">
        <f t="shared" si="30"/>
        <v>0.14849566283038215</v>
      </c>
      <c r="G154" s="320">
        <f t="shared" si="30"/>
        <v>0.14789718355115086</v>
      </c>
      <c r="H154" s="320">
        <f t="shared" si="30"/>
        <v>0.14511742343221054</v>
      </c>
      <c r="I154" s="320">
        <f t="shared" si="30"/>
        <v>0.14411343388605299</v>
      </c>
      <c r="J154" s="320">
        <f t="shared" si="30"/>
        <v>0.14333208165453556</v>
      </c>
      <c r="K154" s="320">
        <f t="shared" si="30"/>
        <v>0.1473693479995028</v>
      </c>
      <c r="L154" s="320">
        <f t="shared" si="30"/>
        <v>0.14172085146799918</v>
      </c>
      <c r="M154" s="320">
        <f t="shared" si="30"/>
        <v>0.14484451319575931</v>
      </c>
      <c r="N154" s="320">
        <f t="shared" si="30"/>
        <v>0.14333114541318598</v>
      </c>
      <c r="O154" s="320">
        <f t="shared" si="30"/>
        <v>0.14539605738980346</v>
      </c>
      <c r="P154" s="320">
        <f t="shared" si="30"/>
        <v>0.14592056103534803</v>
      </c>
      <c r="Q154" s="320">
        <f t="shared" si="30"/>
        <v>0.12970945337693413</v>
      </c>
      <c r="R154" s="320">
        <f t="shared" si="30"/>
        <v>0.10816286358839072</v>
      </c>
      <c r="S154" s="320">
        <f t="shared" si="30"/>
        <v>9.6728613617772019E-2</v>
      </c>
      <c r="T154" s="320">
        <f t="shared" si="30"/>
        <v>0.11492792076504753</v>
      </c>
      <c r="U154" s="320">
        <f t="shared" si="30"/>
        <v>0.13216984319601457</v>
      </c>
      <c r="V154" s="320">
        <f t="shared" si="30"/>
        <v>0.11555922997551954</v>
      </c>
      <c r="W154" s="320">
        <f t="shared" si="30"/>
        <v>0.12959806955164724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2.1087690849848229E-2</v>
      </c>
      <c r="C155" s="320">
        <f t="shared" si="31"/>
        <v>2.2648590100922315E-2</v>
      </c>
      <c r="D155" s="320">
        <f t="shared" si="31"/>
        <v>2.4176983890725791E-2</v>
      </c>
      <c r="E155" s="320">
        <f t="shared" si="31"/>
        <v>2.3696398760062028E-2</v>
      </c>
      <c r="F155" s="320">
        <f t="shared" si="31"/>
        <v>2.3241637067073898E-2</v>
      </c>
      <c r="G155" s="320">
        <f t="shared" si="31"/>
        <v>2.4330308840216999E-2</v>
      </c>
      <c r="H155" s="320">
        <f t="shared" si="31"/>
        <v>2.3475354142045216E-2</v>
      </c>
      <c r="I155" s="320">
        <f t="shared" si="31"/>
        <v>2.419351752496143E-2</v>
      </c>
      <c r="J155" s="320">
        <f t="shared" si="31"/>
        <v>2.3037133699684718E-2</v>
      </c>
      <c r="K155" s="320">
        <f t="shared" si="31"/>
        <v>2.6717539805584091E-2</v>
      </c>
      <c r="L155" s="320">
        <f t="shared" si="31"/>
        <v>2.4103691852454329E-2</v>
      </c>
      <c r="M155" s="320">
        <f t="shared" si="31"/>
        <v>2.4906823118528171E-2</v>
      </c>
      <c r="N155" s="320">
        <f t="shared" si="31"/>
        <v>2.5345690923305169E-2</v>
      </c>
      <c r="O155" s="320">
        <f t="shared" si="31"/>
        <v>2.6464744079772489E-2</v>
      </c>
      <c r="P155" s="320">
        <f t="shared" si="31"/>
        <v>2.632685528462498E-2</v>
      </c>
      <c r="Q155" s="320">
        <f t="shared" si="31"/>
        <v>2.2127907434232139E-2</v>
      </c>
      <c r="R155" s="320">
        <f t="shared" si="31"/>
        <v>1.7571579147286687E-2</v>
      </c>
      <c r="S155" s="320">
        <f t="shared" si="31"/>
        <v>1.8178675360033796E-2</v>
      </c>
      <c r="T155" s="320">
        <f t="shared" si="31"/>
        <v>1.9960064900419048E-2</v>
      </c>
      <c r="U155" s="320">
        <f t="shared" si="31"/>
        <v>2.3885514261899488E-2</v>
      </c>
      <c r="V155" s="320">
        <f t="shared" si="31"/>
        <v>2.0641975151127374E-2</v>
      </c>
      <c r="W155" s="320">
        <f t="shared" si="31"/>
        <v>2.3462438265142042E-2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0.61165593151172282</v>
      </c>
      <c r="C157" s="271">
        <f t="shared" si="33"/>
        <v>0.6541531079170112</v>
      </c>
      <c r="D157" s="271">
        <f t="shared" si="33"/>
        <v>0.67116242729758457</v>
      </c>
      <c r="E157" s="271">
        <f t="shared" si="33"/>
        <v>0.65183592152095249</v>
      </c>
      <c r="F157" s="271">
        <f t="shared" si="33"/>
        <v>0.63249778403123313</v>
      </c>
      <c r="G157" s="271">
        <f t="shared" si="33"/>
        <v>0.64379905157243378</v>
      </c>
      <c r="H157" s="271">
        <f t="shared" si="33"/>
        <v>0.6571767810644803</v>
      </c>
      <c r="I157" s="271">
        <f t="shared" si="33"/>
        <v>0.65665599809314945</v>
      </c>
      <c r="J157" s="271">
        <f t="shared" si="33"/>
        <v>0.63538945902617139</v>
      </c>
      <c r="K157" s="271">
        <f t="shared" si="33"/>
        <v>0.66950671477134693</v>
      </c>
      <c r="L157" s="271">
        <f t="shared" si="33"/>
        <v>0.62702417639277697</v>
      </c>
      <c r="M157" s="271">
        <f t="shared" si="33"/>
        <v>0.62640505568383087</v>
      </c>
      <c r="N157" s="271">
        <f t="shared" si="33"/>
        <v>0.63133366261477675</v>
      </c>
      <c r="O157" s="271">
        <f t="shared" si="33"/>
        <v>0.64555424291376062</v>
      </c>
      <c r="P157" s="271">
        <f t="shared" si="33"/>
        <v>0.64443684644750199</v>
      </c>
      <c r="Q157" s="271">
        <f t="shared" si="33"/>
        <v>0.58501375197767358</v>
      </c>
      <c r="R157" s="271">
        <f t="shared" si="33"/>
        <v>0.48243673270373766</v>
      </c>
      <c r="S157" s="271">
        <f t="shared" si="33"/>
        <v>0.44410888122546605</v>
      </c>
      <c r="T157" s="271">
        <f t="shared" si="33"/>
        <v>0.50164364083111135</v>
      </c>
      <c r="U157" s="271">
        <f t="shared" si="33"/>
        <v>0.58300814892185282</v>
      </c>
      <c r="V157" s="271">
        <f t="shared" si="33"/>
        <v>0.50410533649263134</v>
      </c>
      <c r="W157" s="271">
        <f t="shared" si="33"/>
        <v>0.57266777624121734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0.61165593151172282</v>
      </c>
      <c r="C158" s="320">
        <f t="shared" si="34"/>
        <v>0.6541531079170112</v>
      </c>
      <c r="D158" s="320">
        <f t="shared" si="34"/>
        <v>0.67116242729758457</v>
      </c>
      <c r="E158" s="320">
        <f t="shared" si="34"/>
        <v>0.65183592152095249</v>
      </c>
      <c r="F158" s="320">
        <f t="shared" si="34"/>
        <v>0.63249778403123313</v>
      </c>
      <c r="G158" s="320">
        <f t="shared" si="34"/>
        <v>0.64379905157243378</v>
      </c>
      <c r="H158" s="320">
        <f t="shared" si="34"/>
        <v>0.6571767810644803</v>
      </c>
      <c r="I158" s="320">
        <f t="shared" si="34"/>
        <v>0.65665599809314945</v>
      </c>
      <c r="J158" s="320">
        <f t="shared" si="34"/>
        <v>0.63538945902617139</v>
      </c>
      <c r="K158" s="320">
        <f t="shared" si="34"/>
        <v>0.66950671477134693</v>
      </c>
      <c r="L158" s="320">
        <f t="shared" si="34"/>
        <v>0.62702417639277697</v>
      </c>
      <c r="M158" s="320">
        <f t="shared" si="34"/>
        <v>0.62640505568383087</v>
      </c>
      <c r="N158" s="320">
        <f t="shared" si="34"/>
        <v>0.63133366261477675</v>
      </c>
      <c r="O158" s="320">
        <f t="shared" si="34"/>
        <v>0.64555424291376062</v>
      </c>
      <c r="P158" s="320">
        <f t="shared" si="34"/>
        <v>0.64443684644750199</v>
      </c>
      <c r="Q158" s="320">
        <f t="shared" si="34"/>
        <v>0.58501375197767358</v>
      </c>
      <c r="R158" s="320">
        <f t="shared" si="34"/>
        <v>0.48243673270373766</v>
      </c>
      <c r="S158" s="320">
        <f t="shared" si="34"/>
        <v>0.44410888122546605</v>
      </c>
      <c r="T158" s="320">
        <f t="shared" si="34"/>
        <v>0.50164364083111135</v>
      </c>
      <c r="U158" s="320">
        <f t="shared" si="34"/>
        <v>0.58300814892185282</v>
      </c>
      <c r="V158" s="320">
        <f t="shared" si="34"/>
        <v>0.50410533649263134</v>
      </c>
      <c r="W158" s="320">
        <f t="shared" si="34"/>
        <v>0.57266777624121734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7.0451412504436206E-2</v>
      </c>
      <c r="C160" s="271">
        <f t="shared" si="36"/>
        <v>7.5477554022781598E-2</v>
      </c>
      <c r="D160" s="271">
        <f t="shared" si="36"/>
        <v>8.0854694624628035E-2</v>
      </c>
      <c r="E160" s="271">
        <f t="shared" si="36"/>
        <v>8.2780537428847792E-2</v>
      </c>
      <c r="F160" s="271">
        <f t="shared" si="36"/>
        <v>7.9114875229655865E-2</v>
      </c>
      <c r="G160" s="271">
        <f t="shared" si="36"/>
        <v>7.8796020034820988E-2</v>
      </c>
      <c r="H160" s="271">
        <f t="shared" si="36"/>
        <v>7.7315031494236186E-2</v>
      </c>
      <c r="I160" s="271">
        <f t="shared" si="36"/>
        <v>7.6780130298052043E-2</v>
      </c>
      <c r="J160" s="271">
        <f t="shared" si="36"/>
        <v>7.6363844844802672E-2</v>
      </c>
      <c r="K160" s="271">
        <f t="shared" si="36"/>
        <v>7.8514802098791983E-2</v>
      </c>
      <c r="L160" s="271">
        <f t="shared" si="36"/>
        <v>7.5505420613788662E-2</v>
      </c>
      <c r="M160" s="271">
        <f t="shared" si="36"/>
        <v>7.7169631562048327E-2</v>
      </c>
      <c r="N160" s="271">
        <f t="shared" si="36"/>
        <v>7.6363346038196805E-2</v>
      </c>
      <c r="O160" s="271">
        <f t="shared" si="36"/>
        <v>7.746348088575071E-2</v>
      </c>
      <c r="P160" s="271">
        <f t="shared" si="36"/>
        <v>7.7742923663296062E-2</v>
      </c>
      <c r="Q160" s="271">
        <f t="shared" si="36"/>
        <v>6.9106040031247443E-2</v>
      </c>
      <c r="R160" s="271">
        <f t="shared" si="36"/>
        <v>5.7626541369442633E-2</v>
      </c>
      <c r="S160" s="271">
        <f t="shared" si="36"/>
        <v>5.1534651259470259E-2</v>
      </c>
      <c r="T160" s="271">
        <f t="shared" si="36"/>
        <v>6.1230799192541735E-2</v>
      </c>
      <c r="U160" s="271">
        <f t="shared" si="36"/>
        <v>7.0416875848554841E-2</v>
      </c>
      <c r="V160" s="271">
        <f t="shared" si="36"/>
        <v>6.1567145375762383E-2</v>
      </c>
      <c r="W160" s="271">
        <f t="shared" si="36"/>
        <v>6.9046697439873295E-2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7.0451412504436206E-2</v>
      </c>
      <c r="C161" s="320">
        <f t="shared" si="37"/>
        <v>7.5477554022781598E-2</v>
      </c>
      <c r="D161" s="320">
        <f t="shared" si="37"/>
        <v>8.0854694624628035E-2</v>
      </c>
      <c r="E161" s="320">
        <f t="shared" si="37"/>
        <v>8.2780537428847792E-2</v>
      </c>
      <c r="F161" s="320">
        <f t="shared" si="37"/>
        <v>7.9114875229655865E-2</v>
      </c>
      <c r="G161" s="320">
        <f t="shared" si="37"/>
        <v>7.8796020034820988E-2</v>
      </c>
      <c r="H161" s="320">
        <f t="shared" si="37"/>
        <v>7.7315031494236186E-2</v>
      </c>
      <c r="I161" s="320">
        <f t="shared" si="37"/>
        <v>7.6780130298052043E-2</v>
      </c>
      <c r="J161" s="320">
        <f t="shared" si="37"/>
        <v>7.6363844844802672E-2</v>
      </c>
      <c r="K161" s="320">
        <f t="shared" si="37"/>
        <v>7.8514802098791983E-2</v>
      </c>
      <c r="L161" s="320">
        <f t="shared" si="37"/>
        <v>7.5505420613788662E-2</v>
      </c>
      <c r="M161" s="320">
        <f t="shared" si="37"/>
        <v>7.7169631562048327E-2</v>
      </c>
      <c r="N161" s="320">
        <f t="shared" si="37"/>
        <v>7.6363346038196805E-2</v>
      </c>
      <c r="O161" s="320">
        <f t="shared" si="37"/>
        <v>7.746348088575071E-2</v>
      </c>
      <c r="P161" s="320">
        <f t="shared" si="37"/>
        <v>7.7742923663296062E-2</v>
      </c>
      <c r="Q161" s="320">
        <f t="shared" si="37"/>
        <v>6.9106040031247443E-2</v>
      </c>
      <c r="R161" s="320">
        <f t="shared" si="37"/>
        <v>5.7626541369442633E-2</v>
      </c>
      <c r="S161" s="320">
        <f t="shared" si="37"/>
        <v>5.1534651259470259E-2</v>
      </c>
      <c r="T161" s="320">
        <f t="shared" si="37"/>
        <v>6.1230799192541735E-2</v>
      </c>
      <c r="U161" s="320">
        <f t="shared" si="37"/>
        <v>7.0416875848554841E-2</v>
      </c>
      <c r="V161" s="320">
        <f t="shared" si="37"/>
        <v>6.1567145375762383E-2</v>
      </c>
      <c r="W161" s="320">
        <f t="shared" si="37"/>
        <v>6.9046697439873295E-2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0.15928461271845643</v>
      </c>
      <c r="C163" s="312">
        <f t="shared" si="39"/>
        <v>0.10033585288865261</v>
      </c>
      <c r="D163" s="312">
        <f t="shared" si="39"/>
        <v>6.7695308333930324E-2</v>
      </c>
      <c r="E163" s="312">
        <f t="shared" si="39"/>
        <v>8.2229715931575201E-2</v>
      </c>
      <c r="F163" s="312">
        <f t="shared" si="39"/>
        <v>0.11232097013814304</v>
      </c>
      <c r="G163" s="312">
        <f t="shared" si="39"/>
        <v>0.10032947201306509</v>
      </c>
      <c r="H163" s="312">
        <f t="shared" si="39"/>
        <v>9.2549433028672912E-2</v>
      </c>
      <c r="I163" s="312">
        <f t="shared" si="39"/>
        <v>9.3960580071404426E-2</v>
      </c>
      <c r="J163" s="312">
        <f t="shared" si="39"/>
        <v>0.11778683784412711</v>
      </c>
      <c r="K163" s="312">
        <f t="shared" si="39"/>
        <v>7.3714865336909297E-2</v>
      </c>
      <c r="L163" s="312">
        <f t="shared" si="39"/>
        <v>0.12807887195306192</v>
      </c>
      <c r="M163" s="312">
        <f t="shared" si="39"/>
        <v>0.12299485151708991</v>
      </c>
      <c r="N163" s="312">
        <f t="shared" si="39"/>
        <v>0.1199740414715737</v>
      </c>
      <c r="O163" s="312">
        <f t="shared" si="39"/>
        <v>0.10173967770206437</v>
      </c>
      <c r="P163" s="312">
        <f t="shared" si="39"/>
        <v>0.10231415611424165</v>
      </c>
      <c r="Q163" s="312">
        <f t="shared" si="39"/>
        <v>0.19140008131899383</v>
      </c>
      <c r="R163" s="312">
        <f t="shared" si="39"/>
        <v>0.33212858921075833</v>
      </c>
      <c r="S163" s="312">
        <f t="shared" si="39"/>
        <v>0.38766550041598374</v>
      </c>
      <c r="T163" s="312">
        <f t="shared" si="39"/>
        <v>0.30029777285578524</v>
      </c>
      <c r="U163" s="312">
        <f t="shared" si="39"/>
        <v>0.18807855803264367</v>
      </c>
      <c r="V163" s="312">
        <f t="shared" si="39"/>
        <v>0.29623054027002182</v>
      </c>
      <c r="W163" s="312">
        <f t="shared" si="39"/>
        <v>0.20315746562735779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1.0000000000000002</v>
      </c>
      <c r="C165" s="234">
        <f t="shared" si="40"/>
        <v>0.99999999999999989</v>
      </c>
      <c r="D165" s="234">
        <f t="shared" si="40"/>
        <v>1</v>
      </c>
      <c r="E165" s="234">
        <f t="shared" si="40"/>
        <v>1</v>
      </c>
      <c r="F165" s="234">
        <f t="shared" si="40"/>
        <v>0.99999999999999989</v>
      </c>
      <c r="G165" s="234">
        <f t="shared" si="40"/>
        <v>1</v>
      </c>
      <c r="H165" s="234">
        <f t="shared" si="40"/>
        <v>0.99999999999999989</v>
      </c>
      <c r="I165" s="234">
        <f t="shared" si="40"/>
        <v>1</v>
      </c>
      <c r="J165" s="234">
        <f t="shared" si="40"/>
        <v>0.99999999999999989</v>
      </c>
      <c r="K165" s="234">
        <f t="shared" si="40"/>
        <v>1</v>
      </c>
      <c r="L165" s="234">
        <f t="shared" si="40"/>
        <v>1.0000000000000002</v>
      </c>
      <c r="M165" s="234">
        <f t="shared" si="40"/>
        <v>1.0000000000000002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0.99999999999999978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5.3691477547776626E-3</v>
      </c>
      <c r="C170" s="270">
        <f t="shared" si="45"/>
        <v>5.3703819121327101E-3</v>
      </c>
      <c r="D170" s="270">
        <f t="shared" si="45"/>
        <v>3.9532115495308677E-3</v>
      </c>
      <c r="E170" s="270">
        <f t="shared" si="45"/>
        <v>3.7051470849157144E-3</v>
      </c>
      <c r="F170" s="270">
        <f t="shared" si="45"/>
        <v>4.1021593957041736E-3</v>
      </c>
      <c r="G170" s="270">
        <f t="shared" si="45"/>
        <v>4.5753413864659583E-3</v>
      </c>
      <c r="H170" s="270">
        <f t="shared" si="45"/>
        <v>4.489113624569243E-3</v>
      </c>
      <c r="I170" s="270">
        <f t="shared" si="45"/>
        <v>4.4206082479638512E-3</v>
      </c>
      <c r="J170" s="270">
        <f t="shared" si="45"/>
        <v>4.2189950001320841E-3</v>
      </c>
      <c r="K170" s="270">
        <f t="shared" si="45"/>
        <v>4.0617395191901856E-3</v>
      </c>
      <c r="L170" s="270">
        <f t="shared" si="45"/>
        <v>3.6987449023275247E-3</v>
      </c>
      <c r="M170" s="270">
        <f t="shared" si="45"/>
        <v>3.6475661561749758E-3</v>
      </c>
      <c r="N170" s="270">
        <f t="shared" si="45"/>
        <v>3.7344440953036534E-3</v>
      </c>
      <c r="O170" s="270">
        <f t="shared" si="45"/>
        <v>3.3764556270978411E-3</v>
      </c>
      <c r="P170" s="270">
        <f t="shared" si="45"/>
        <v>3.3545190067959738E-3</v>
      </c>
      <c r="Q170" s="270">
        <f t="shared" si="45"/>
        <v>3.0480745892901796E-3</v>
      </c>
      <c r="R170" s="270">
        <f t="shared" si="45"/>
        <v>2.8376907978316843E-3</v>
      </c>
      <c r="S170" s="270">
        <f t="shared" si="45"/>
        <v>2.7422772256695876E-3</v>
      </c>
      <c r="T170" s="270">
        <f t="shared" si="45"/>
        <v>2.4874741443784978E-3</v>
      </c>
      <c r="U170" s="270">
        <f t="shared" si="45"/>
        <v>2.7158514157102267E-3</v>
      </c>
      <c r="V170" s="270">
        <f t="shared" si="45"/>
        <v>2.3674725590199499E-3</v>
      </c>
      <c r="W170" s="270">
        <f t="shared" si="45"/>
        <v>2.3306236825037887E-3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0.71379384141186664</v>
      </c>
      <c r="C171" s="271">
        <f t="shared" si="46"/>
        <v>0.70726692448587825</v>
      </c>
      <c r="D171" s="271">
        <f t="shared" si="46"/>
        <v>0.73301061357460318</v>
      </c>
      <c r="E171" s="271">
        <f t="shared" si="46"/>
        <v>0.74954543747743385</v>
      </c>
      <c r="F171" s="271">
        <f t="shared" si="46"/>
        <v>0.74774760585609235</v>
      </c>
      <c r="G171" s="271">
        <f t="shared" si="46"/>
        <v>0.74173271084104775</v>
      </c>
      <c r="H171" s="271">
        <f t="shared" si="46"/>
        <v>0.79290679333616731</v>
      </c>
      <c r="I171" s="271">
        <f t="shared" si="46"/>
        <v>0.78797284257968181</v>
      </c>
      <c r="J171" s="271">
        <f t="shared" si="46"/>
        <v>0.78556885411041932</v>
      </c>
      <c r="K171" s="271">
        <f t="shared" si="46"/>
        <v>0.76156370747163249</v>
      </c>
      <c r="L171" s="271">
        <f t="shared" si="46"/>
        <v>0.78092608138827624</v>
      </c>
      <c r="M171" s="271">
        <f t="shared" si="46"/>
        <v>0.76310465172162312</v>
      </c>
      <c r="N171" s="271">
        <f t="shared" si="46"/>
        <v>0.77883538114982487</v>
      </c>
      <c r="O171" s="271">
        <f t="shared" si="46"/>
        <v>0.77141760847651086</v>
      </c>
      <c r="P171" s="271">
        <f t="shared" si="46"/>
        <v>0.79823625026514644</v>
      </c>
      <c r="Q171" s="271">
        <f t="shared" si="46"/>
        <v>0.79499050345224676</v>
      </c>
      <c r="R171" s="271">
        <f t="shared" si="46"/>
        <v>0.78654213146267482</v>
      </c>
      <c r="S171" s="271">
        <f t="shared" si="46"/>
        <v>0.79026590294045285</v>
      </c>
      <c r="T171" s="271">
        <f t="shared" si="46"/>
        <v>0.78315955948769111</v>
      </c>
      <c r="U171" s="271">
        <f t="shared" si="46"/>
        <v>0.78141794816695775</v>
      </c>
      <c r="V171" s="271">
        <f t="shared" si="46"/>
        <v>0.7668787954502122</v>
      </c>
      <c r="W171" s="271">
        <f t="shared" si="46"/>
        <v>0.77631409626803638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0.71379384141186664</v>
      </c>
      <c r="C172" s="320">
        <f t="shared" si="47"/>
        <v>0.70726692448587825</v>
      </c>
      <c r="D172" s="320">
        <f t="shared" si="47"/>
        <v>0.73301061357460318</v>
      </c>
      <c r="E172" s="320">
        <f t="shared" si="47"/>
        <v>0.74954543747743385</v>
      </c>
      <c r="F172" s="320">
        <f t="shared" si="47"/>
        <v>0.74774760585609235</v>
      </c>
      <c r="G172" s="320">
        <f t="shared" si="47"/>
        <v>0.74173271084104775</v>
      </c>
      <c r="H172" s="320">
        <f t="shared" si="47"/>
        <v>0.79290679333616731</v>
      </c>
      <c r="I172" s="320">
        <f t="shared" si="47"/>
        <v>0.78797284257968181</v>
      </c>
      <c r="J172" s="320">
        <f t="shared" si="47"/>
        <v>0.78556885411041932</v>
      </c>
      <c r="K172" s="320">
        <f t="shared" si="47"/>
        <v>0.76156370747163249</v>
      </c>
      <c r="L172" s="320">
        <f t="shared" si="47"/>
        <v>0.78092608138827624</v>
      </c>
      <c r="M172" s="320">
        <f t="shared" si="47"/>
        <v>0.76310465172162312</v>
      </c>
      <c r="N172" s="320">
        <f t="shared" si="47"/>
        <v>0.77883538114982487</v>
      </c>
      <c r="O172" s="320">
        <f t="shared" si="47"/>
        <v>0.77141760847651086</v>
      </c>
      <c r="P172" s="320">
        <f t="shared" si="47"/>
        <v>0.79823625026514644</v>
      </c>
      <c r="Q172" s="320">
        <f t="shared" si="47"/>
        <v>0.79499050345224676</v>
      </c>
      <c r="R172" s="320">
        <f t="shared" si="47"/>
        <v>0.78654213146267482</v>
      </c>
      <c r="S172" s="320">
        <f t="shared" si="47"/>
        <v>0.79026590294045285</v>
      </c>
      <c r="T172" s="320">
        <f t="shared" si="47"/>
        <v>0.78315955948769111</v>
      </c>
      <c r="U172" s="320">
        <f t="shared" si="47"/>
        <v>0.78141794816695775</v>
      </c>
      <c r="V172" s="320">
        <f t="shared" si="47"/>
        <v>0.7668787954502122</v>
      </c>
      <c r="W172" s="320">
        <f t="shared" si="47"/>
        <v>0.77631409626803638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5.9691335360557318E-2</v>
      </c>
      <c r="C175" s="271">
        <f t="shared" si="50"/>
        <v>5.9145518957421858E-2</v>
      </c>
      <c r="D175" s="271">
        <f t="shared" si="50"/>
        <v>6.1298346692350909E-2</v>
      </c>
      <c r="E175" s="271">
        <f t="shared" si="50"/>
        <v>6.2681078878382923E-2</v>
      </c>
      <c r="F175" s="271">
        <f t="shared" si="50"/>
        <v>6.2530734389532966E-2</v>
      </c>
      <c r="G175" s="271">
        <f t="shared" si="50"/>
        <v>6.2027736052097854E-2</v>
      </c>
      <c r="H175" s="271">
        <f t="shared" si="50"/>
        <v>6.630719202770978E-2</v>
      </c>
      <c r="I175" s="271">
        <f t="shared" si="50"/>
        <v>6.5894588146629351E-2</v>
      </c>
      <c r="J175" s="271">
        <f t="shared" si="50"/>
        <v>6.5693553515064285E-2</v>
      </c>
      <c r="K175" s="271">
        <f t="shared" si="50"/>
        <v>6.368611218500049E-2</v>
      </c>
      <c r="L175" s="271">
        <f t="shared" si="50"/>
        <v>6.5305299529834979E-2</v>
      </c>
      <c r="M175" s="271">
        <f t="shared" si="50"/>
        <v>6.3814974350322878E-2</v>
      </c>
      <c r="N175" s="271">
        <f t="shared" si="50"/>
        <v>6.5130463769379338E-2</v>
      </c>
      <c r="O175" s="271">
        <f t="shared" si="50"/>
        <v>6.4510149148290188E-2</v>
      </c>
      <c r="P175" s="271">
        <f t="shared" si="50"/>
        <v>6.6752870292750718E-2</v>
      </c>
      <c r="Q175" s="271">
        <f t="shared" si="50"/>
        <v>6.6481443235995724E-2</v>
      </c>
      <c r="R175" s="271">
        <f t="shared" si="50"/>
        <v>6.5774944277300892E-2</v>
      </c>
      <c r="S175" s="271">
        <f t="shared" si="50"/>
        <v>6.6086346364556917E-2</v>
      </c>
      <c r="T175" s="271">
        <f t="shared" si="50"/>
        <v>6.5492075153996868E-2</v>
      </c>
      <c r="U175" s="271">
        <f t="shared" si="50"/>
        <v>6.5346432113412511E-2</v>
      </c>
      <c r="V175" s="271">
        <f t="shared" si="50"/>
        <v>6.4130588840014366E-2</v>
      </c>
      <c r="W175" s="271">
        <f t="shared" si="50"/>
        <v>6.4919620171848907E-2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5.9691335360557318E-2</v>
      </c>
      <c r="C176" s="320">
        <f t="shared" si="51"/>
        <v>5.9145518957421858E-2</v>
      </c>
      <c r="D176" s="320">
        <f t="shared" si="51"/>
        <v>6.1298346692350909E-2</v>
      </c>
      <c r="E176" s="320">
        <f t="shared" si="51"/>
        <v>6.2681078878382923E-2</v>
      </c>
      <c r="F176" s="320">
        <f t="shared" si="51"/>
        <v>6.2530734389532966E-2</v>
      </c>
      <c r="G176" s="320">
        <f t="shared" si="51"/>
        <v>6.2027736052097854E-2</v>
      </c>
      <c r="H176" s="320">
        <f t="shared" si="51"/>
        <v>6.630719202770978E-2</v>
      </c>
      <c r="I176" s="320">
        <f t="shared" si="51"/>
        <v>6.5894588146629351E-2</v>
      </c>
      <c r="J176" s="320">
        <f t="shared" si="51"/>
        <v>6.5693553515064285E-2</v>
      </c>
      <c r="K176" s="320">
        <f t="shared" si="51"/>
        <v>6.368611218500049E-2</v>
      </c>
      <c r="L176" s="320">
        <f t="shared" si="51"/>
        <v>6.5305299529834979E-2</v>
      </c>
      <c r="M176" s="320">
        <f t="shared" si="51"/>
        <v>6.3814974350322878E-2</v>
      </c>
      <c r="N176" s="320">
        <f t="shared" si="51"/>
        <v>6.5130463769379338E-2</v>
      </c>
      <c r="O176" s="320">
        <f t="shared" si="51"/>
        <v>6.4510149148290188E-2</v>
      </c>
      <c r="P176" s="320">
        <f t="shared" si="51"/>
        <v>6.6752870292750718E-2</v>
      </c>
      <c r="Q176" s="320">
        <f t="shared" si="51"/>
        <v>6.6481443235995724E-2</v>
      </c>
      <c r="R176" s="320">
        <f t="shared" si="51"/>
        <v>6.5774944277300892E-2</v>
      </c>
      <c r="S176" s="320">
        <f t="shared" si="51"/>
        <v>6.6086346364556917E-2</v>
      </c>
      <c r="T176" s="320">
        <f t="shared" si="51"/>
        <v>6.5492075153996868E-2</v>
      </c>
      <c r="U176" s="320">
        <f t="shared" si="51"/>
        <v>6.5346432113412511E-2</v>
      </c>
      <c r="V176" s="320">
        <f t="shared" si="51"/>
        <v>6.4130588840014366E-2</v>
      </c>
      <c r="W176" s="320">
        <f t="shared" si="51"/>
        <v>6.4919620171848907E-2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0.22114567547279851</v>
      </c>
      <c r="C179" s="312">
        <f t="shared" si="54"/>
        <v>0.22821717464456714</v>
      </c>
      <c r="D179" s="312">
        <f t="shared" si="54"/>
        <v>0.2017378281835151</v>
      </c>
      <c r="E179" s="312">
        <f t="shared" si="54"/>
        <v>0.18406833655926746</v>
      </c>
      <c r="F179" s="312">
        <f t="shared" si="54"/>
        <v>0.18561950035867048</v>
      </c>
      <c r="G179" s="312">
        <f t="shared" si="54"/>
        <v>0.19166421172038842</v>
      </c>
      <c r="H179" s="312">
        <f t="shared" si="54"/>
        <v>0.13629690101155359</v>
      </c>
      <c r="I179" s="312">
        <f t="shared" si="54"/>
        <v>0.14171196102572498</v>
      </c>
      <c r="J179" s="312">
        <f t="shared" si="54"/>
        <v>0.14451859737438422</v>
      </c>
      <c r="K179" s="312">
        <f t="shared" si="54"/>
        <v>0.17068844082417678</v>
      </c>
      <c r="L179" s="312">
        <f t="shared" si="54"/>
        <v>0.15006987417956136</v>
      </c>
      <c r="M179" s="312">
        <f t="shared" si="54"/>
        <v>0.16943280777187913</v>
      </c>
      <c r="N179" s="312">
        <f t="shared" si="54"/>
        <v>0.15229971098549211</v>
      </c>
      <c r="O179" s="312">
        <f t="shared" si="54"/>
        <v>0.16069578674810103</v>
      </c>
      <c r="P179" s="312">
        <f t="shared" si="54"/>
        <v>0.13165636043530701</v>
      </c>
      <c r="Q179" s="312">
        <f t="shared" si="54"/>
        <v>0.13547997872246736</v>
      </c>
      <c r="R179" s="312">
        <f t="shared" si="54"/>
        <v>0.14484523346219261</v>
      </c>
      <c r="S179" s="312">
        <f t="shared" si="54"/>
        <v>0.1409054734693207</v>
      </c>
      <c r="T179" s="312">
        <f t="shared" si="54"/>
        <v>0.14886089121393359</v>
      </c>
      <c r="U179" s="312">
        <f t="shared" si="54"/>
        <v>0.15051976830391955</v>
      </c>
      <c r="V179" s="312">
        <f t="shared" si="54"/>
        <v>0.16662314315075336</v>
      </c>
      <c r="W179" s="312">
        <f t="shared" si="54"/>
        <v>0.15643565987761091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373.48017474641966</v>
      </c>
      <c r="C183" s="322">
        <f t="shared" si="55"/>
        <v>356.4645605313404</v>
      </c>
      <c r="D183" s="322">
        <f t="shared" si="55"/>
        <v>370.66767266331914</v>
      </c>
      <c r="E183" s="322">
        <f t="shared" si="55"/>
        <v>387.92397939323553</v>
      </c>
      <c r="F183" s="322">
        <f t="shared" si="55"/>
        <v>361.30576973537882</v>
      </c>
      <c r="G183" s="322">
        <f t="shared" si="55"/>
        <v>357.08308401315605</v>
      </c>
      <c r="H183" s="322">
        <f t="shared" si="55"/>
        <v>353.26088639712816</v>
      </c>
      <c r="I183" s="322">
        <f t="shared" si="55"/>
        <v>355.67487279675436</v>
      </c>
      <c r="J183" s="322">
        <f t="shared" si="55"/>
        <v>337.51595650891488</v>
      </c>
      <c r="K183" s="322">
        <f t="shared" si="55"/>
        <v>348.73993230457501</v>
      </c>
      <c r="L183" s="322">
        <f t="shared" si="55"/>
        <v>321.93818080142415</v>
      </c>
      <c r="M183" s="322">
        <f t="shared" si="55"/>
        <v>317.17279570354094</v>
      </c>
      <c r="N183" s="322">
        <f t="shared" si="55"/>
        <v>348.81787184558402</v>
      </c>
      <c r="O183" s="322">
        <f t="shared" si="55"/>
        <v>362.66486377682321</v>
      </c>
      <c r="P183" s="322">
        <f t="shared" si="55"/>
        <v>360.1038869891193</v>
      </c>
      <c r="Q183" s="322">
        <f t="shared" si="55"/>
        <v>344.63523768456906</v>
      </c>
      <c r="R183" s="322">
        <f t="shared" si="55"/>
        <v>329.31152658341477</v>
      </c>
      <c r="S183" s="322">
        <f t="shared" si="55"/>
        <v>331.57986612483938</v>
      </c>
      <c r="T183" s="322">
        <f t="shared" si="55"/>
        <v>313.35940642196545</v>
      </c>
      <c r="U183" s="322">
        <f t="shared" si="55"/>
        <v>314.54198357246332</v>
      </c>
      <c r="V183" s="322">
        <f t="shared" si="55"/>
        <v>286.47973553870054</v>
      </c>
      <c r="W183" s="322">
        <f t="shared" si="55"/>
        <v>296.82640544541044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1.0737809997692493</v>
      </c>
      <c r="C188" s="277">
        <f>IF(C$10=0,0,C$10/NMM!C$9*1000)</f>
        <v>1.0362212403684525</v>
      </c>
      <c r="D188" s="277">
        <f>IF(D$10=0,0,D$10/NMM!D$9*1000)</f>
        <v>0.79889799470945988</v>
      </c>
      <c r="E188" s="277">
        <f>IF(E$10=0,0,E$10/NMM!E$9*1000)</f>
        <v>0.8077321102752526</v>
      </c>
      <c r="F188" s="277">
        <f>IF(F$10=0,0,F$10/NMM!F$9*1000)</f>
        <v>0.82196804930791256</v>
      </c>
      <c r="G188" s="277">
        <f>IF(G$10=0,0,G$10/NMM!G$9*1000)</f>
        <v>0.89292621813975592</v>
      </c>
      <c r="H188" s="277">
        <f>IF(H$10=0,0,H$10/NMM!H$9*1000)</f>
        <v>0.78067483122295434</v>
      </c>
      <c r="I188" s="277">
        <f>IF(I$10=0,0,I$10/NMM!I$9*1000)</f>
        <v>0.77352264935838633</v>
      </c>
      <c r="J188" s="277">
        <f>IF(J$10=0,0,J$10/NMM!J$9*1000)</f>
        <v>0.72259195082054273</v>
      </c>
      <c r="K188" s="277">
        <f>IF(K$10=0,0,K$10/NMM!K$9*1000)</f>
        <v>0.72174569832586755</v>
      </c>
      <c r="L188" s="277">
        <f>IF(L$10=0,0,L$10/NMM!L$9*1000)</f>
        <v>0.60827691730986144</v>
      </c>
      <c r="M188" s="277">
        <f>IF(M$10=0,0,M$10/NMM!M$9*1000)</f>
        <v>0.6181323581032977</v>
      </c>
      <c r="N188" s="277">
        <f>IF(N$10=0,0,N$10/NMM!N$9*1000)</f>
        <v>0.66939104009833095</v>
      </c>
      <c r="O188" s="277">
        <f>IF(O$10=0,0,O$10/NMM!O$9*1000)</f>
        <v>0.63000652509421784</v>
      </c>
      <c r="P188" s="277">
        <f>IF(P$10=0,0,P$10/NMM!P$9*1000)</f>
        <v>0.60391964538828113</v>
      </c>
      <c r="Q188" s="277">
        <f>IF(Q$10=0,0,Q$10/NMM!Q$9*1000)</f>
        <v>0.51750504057663216</v>
      </c>
      <c r="R188" s="277">
        <f>IF(R$10=0,0,R$10/NMM!R$9*1000)</f>
        <v>0.47099755833737111</v>
      </c>
      <c r="S188" s="277">
        <f>IF(S$10=0,0,S$10/NMM!S$9*1000)</f>
        <v>0.44180882383911524</v>
      </c>
      <c r="T188" s="277">
        <f>IF(T$10=0,0,T$10/NMM!T$9*1000)</f>
        <v>0.40232964351557177</v>
      </c>
      <c r="U188" s="277">
        <f>IF(U$10=0,0,U$10/NMM!U$9*1000)</f>
        <v>0.43688413721285296</v>
      </c>
      <c r="V188" s="277">
        <f>IF(V$10=0,0,V$10/NMM!V$9*1000)</f>
        <v>0.35744610268784055</v>
      </c>
      <c r="W188" s="277">
        <f>IF(W$10=0,0,W$10/NMM!W$9*1000)</f>
        <v>0.35556833234035257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56.099782826051928</v>
      </c>
      <c r="C190" s="278">
        <f>IF(C$17=0,0,C$17/NMM!C$9*1000)</f>
        <v>53.536847715558181</v>
      </c>
      <c r="D190" s="278">
        <f>IF(D$17=0,0,D$17/NMM!D$9*1000)</f>
        <v>55.658880985308592</v>
      </c>
      <c r="E190" s="278">
        <f>IF(E$17=0,0,E$17/NMM!E$9*1000)</f>
        <v>58.241217559098757</v>
      </c>
      <c r="F190" s="278">
        <f>IF(F$17=0,0,F$17/NMM!F$9*1000)</f>
        <v>54.219915211550131</v>
      </c>
      <c r="G190" s="278">
        <f>IF(G$17=0,0,G$17/NMM!G$9*1000)</f>
        <v>53.536021120269631</v>
      </c>
      <c r="H190" s="278">
        <f>IF(H$17=0,0,H$17/NMM!H$9*1000)</f>
        <v>53.053071172422413</v>
      </c>
      <c r="I190" s="278">
        <f>IF(I$17=0,0,I$17/NMM!I$9*1000)</f>
        <v>53.376717549015453</v>
      </c>
      <c r="J190" s="278">
        <f>IF(J$17=0,0,J$17/NMM!J$9*1000)</f>
        <v>50.673525634876988</v>
      </c>
      <c r="K190" s="278">
        <f>IF(K$17=0,0,K$17/NMM!K$9*1000)</f>
        <v>52.232679938142731</v>
      </c>
      <c r="L190" s="278">
        <f>IF(L$17=0,0,L$17/NMM!L$9*1000)</f>
        <v>48.275143875152651</v>
      </c>
      <c r="M190" s="278">
        <f>IF(M$17=0,0,M$17/NMM!M$9*1000)</f>
        <v>47.515113049907875</v>
      </c>
      <c r="N190" s="278">
        <f>IF(N$17=0,0,N$17/NMM!N$9*1000)</f>
        <v>52.243725514236104</v>
      </c>
      <c r="O190" s="278">
        <f>IF(O$17=0,0,O$17/NMM!O$9*1000)</f>
        <v>54.296247700665042</v>
      </c>
      <c r="P190" s="278">
        <f>IF(P$17=0,0,P$17/NMM!P$9*1000)</f>
        <v>53.921303070703864</v>
      </c>
      <c r="Q190" s="278">
        <f>IF(Q$17=0,0,Q$17/NMM!Q$9*1000)</f>
        <v>51.720360072100853</v>
      </c>
      <c r="R190" s="278">
        <f>IF(R$17=0,0,R$17/NMM!R$9*1000)</f>
        <v>49.471368544314728</v>
      </c>
      <c r="S190" s="278">
        <f>IF(S$17=0,0,S$17/NMM!S$9*1000)</f>
        <v>49.664598239968953</v>
      </c>
      <c r="T190" s="278">
        <f>IF(T$17=0,0,T$17/NMM!T$9*1000)</f>
        <v>46.974225808042419</v>
      </c>
      <c r="U190" s="278">
        <f>IF(U$17=0,0,U$17/NMM!U$9*1000)</f>
        <v>47.10880218348219</v>
      </c>
      <c r="V190" s="278">
        <f>IF(V$17=0,0,V$17/NMM!V$9*1000)</f>
        <v>42.912632410107243</v>
      </c>
      <c r="W190" s="278">
        <f>IF(W$17=0,0,W$17/NMM!W$9*1000)</f>
        <v>44.464024068830611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307.55914595488491</v>
      </c>
      <c r="C191" s="278">
        <f>IF(C$25=0,0,C$25/NMM!C$9*1000)</f>
        <v>293.50821573710891</v>
      </c>
      <c r="D191" s="278">
        <f>IF(D$25=0,0,D$25/NMM!D$9*1000)</f>
        <v>305.14196380625839</v>
      </c>
      <c r="E191" s="278">
        <f>IF(E$25=0,0,E$25/NMM!E$9*1000)</f>
        <v>319.29925980980266</v>
      </c>
      <c r="F191" s="278">
        <f>IF(F$25=0,0,F$25/NMM!F$9*1000)</f>
        <v>297.25303693094901</v>
      </c>
      <c r="G191" s="278">
        <f>IF(G$25=0,0,G$25/NMM!G$9*1000)</f>
        <v>293.50368404503826</v>
      </c>
      <c r="H191" s="278">
        <f>IF(H$25=0,0,H$25/NMM!H$9*1000)</f>
        <v>290.85597908048589</v>
      </c>
      <c r="I191" s="278">
        <f>IF(I$25=0,0,I$25/NMM!I$9*1000)</f>
        <v>292.63032468686703</v>
      </c>
      <c r="J191" s="278">
        <f>IF(J$25=0,0,J$25/NMM!J$9*1000)</f>
        <v>277.8104563276176</v>
      </c>
      <c r="K191" s="278">
        <f>IF(K$25=0,0,K$25/NMM!K$9*1000)</f>
        <v>286.3582998622561</v>
      </c>
      <c r="L191" s="278">
        <f>IF(L$25=0,0,L$25/NMM!L$9*1000)</f>
        <v>264.6616666436754</v>
      </c>
      <c r="M191" s="278">
        <f>IF(M$25=0,0,M$25/NMM!M$9*1000)</f>
        <v>260.4949048535903</v>
      </c>
      <c r="N191" s="278">
        <f>IF(N$25=0,0,N$25/NMM!N$9*1000)</f>
        <v>286.41885567510815</v>
      </c>
      <c r="O191" s="278">
        <f>IF(O$25=0,0,O$25/NMM!O$9*1000)</f>
        <v>297.67151903512388</v>
      </c>
      <c r="P191" s="278">
        <f>IF(P$25=0,0,P$25/NMM!P$9*1000)</f>
        <v>295.61593799074092</v>
      </c>
      <c r="Q191" s="278">
        <f>IF(Q$25=0,0,Q$25/NMM!Q$9*1000)</f>
        <v>283.54957846409803</v>
      </c>
      <c r="R191" s="278">
        <f>IF(R$25=0,0,R$25/NMM!R$9*1000)</f>
        <v>271.2197996538946</v>
      </c>
      <c r="S191" s="278">
        <f>IF(S$25=0,0,S$25/NMM!S$9*1000)</f>
        <v>272.2791542034978</v>
      </c>
      <c r="T191" s="278">
        <f>IF(T$25=0,0,T$25/NMM!T$9*1000)</f>
        <v>257.52956684716958</v>
      </c>
      <c r="U191" s="278">
        <f>IF(U$25=0,0,U$25/NMM!U$9*1000)</f>
        <v>258.26736284228605</v>
      </c>
      <c r="V191" s="278">
        <f>IF(V$25=0,0,V$25/NMM!V$9*1000)</f>
        <v>235.26245396799391</v>
      </c>
      <c r="W191" s="278">
        <f>IF(W$25=0,0,W$25/NMM!W$9*1000)</f>
        <v>243.76773989892115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8.7474649657135366</v>
      </c>
      <c r="C192" s="279">
        <f>IF(C$33=0,0,C$33/NMM!C$9*1000)</f>
        <v>8.383275838304824</v>
      </c>
      <c r="D192" s="279">
        <f>IF(D$33=0,0,D$33/NMM!D$9*1000)</f>
        <v>9.067929877042646</v>
      </c>
      <c r="E192" s="279">
        <f>IF(E$33=0,0,E$33/NMM!E$9*1000)</f>
        <v>9.5757699140588404</v>
      </c>
      <c r="F192" s="279">
        <f>IF(F$33=0,0,F$33/NMM!F$9*1000)</f>
        <v>9.0108495435717995</v>
      </c>
      <c r="G192" s="279">
        <f>IF(G$33=0,0,G$33/NMM!G$9*1000)</f>
        <v>9.1504526297084325</v>
      </c>
      <c r="H192" s="279">
        <f>IF(H$33=0,0,H$33/NMM!H$9*1000)</f>
        <v>8.5711613129968978</v>
      </c>
      <c r="I192" s="279">
        <f>IF(I$33=0,0,I$33/NMM!I$9*1000)</f>
        <v>8.8943079115134633</v>
      </c>
      <c r="J192" s="279">
        <f>IF(J$33=0,0,J$33/NMM!J$9*1000)</f>
        <v>8.3093825955997431</v>
      </c>
      <c r="K192" s="279">
        <f>IF(K$33=0,0,K$33/NMM!K$9*1000)</f>
        <v>9.4272068058502629</v>
      </c>
      <c r="L192" s="279">
        <f>IF(L$33=0,0,L$33/NMM!L$9*1000)</f>
        <v>8.3930933652862532</v>
      </c>
      <c r="M192" s="279">
        <f>IF(M$33=0,0,M$33/NMM!M$9*1000)</f>
        <v>8.5446454419394691</v>
      </c>
      <c r="N192" s="279">
        <f>IF(N$33=0,0,N$33/NMM!N$9*1000)</f>
        <v>9.4858996161413867</v>
      </c>
      <c r="O192" s="279">
        <f>IF(O$33=0,0,O$33/NMM!O$9*1000)</f>
        <v>10.067090515940112</v>
      </c>
      <c r="P192" s="279">
        <f>IF(P$33=0,0,P$33/NMM!P$9*1000)</f>
        <v>9.9627262822862424</v>
      </c>
      <c r="Q192" s="279">
        <f>IF(Q$33=0,0,Q$33/NMM!Q$9*1000)</f>
        <v>8.8477941077935487</v>
      </c>
      <c r="R192" s="279">
        <f>IF(R$33=0,0,R$33/NMM!R$9*1000)</f>
        <v>8.1493608268680475</v>
      </c>
      <c r="S192" s="279">
        <f>IF(S$33=0,0,S$33/NMM!S$9*1000)</f>
        <v>9.1943048575335116</v>
      </c>
      <c r="T192" s="279">
        <f>IF(T$33=0,0,T$33/NMM!T$9*1000)</f>
        <v>8.4532841232378733</v>
      </c>
      <c r="U192" s="279">
        <f>IF(U$33=0,0,U$33/NMM!U$9*1000)</f>
        <v>8.7289344094822461</v>
      </c>
      <c r="V192" s="279">
        <f>IF(V$33=0,0,V$33/NMM!V$9*1000)</f>
        <v>7.9472030579115795</v>
      </c>
      <c r="W192" s="279">
        <f>IF(W$33=0,0,W$33/NMM!W$9*1000)</f>
        <v>8.2390731453183292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129.91114239516617</v>
      </c>
      <c r="C194" s="322">
        <f t="shared" si="56"/>
        <v>116.75832514046009</v>
      </c>
      <c r="D194" s="322">
        <f t="shared" si="56"/>
        <v>125.16402902911132</v>
      </c>
      <c r="E194" s="322">
        <f t="shared" si="56"/>
        <v>132.89726931782511</v>
      </c>
      <c r="F194" s="322">
        <f t="shared" si="56"/>
        <v>129.50219476796892</v>
      </c>
      <c r="G194" s="322">
        <f t="shared" si="56"/>
        <v>126.95963467539505</v>
      </c>
      <c r="H194" s="322">
        <f t="shared" si="56"/>
        <v>125.80827593513362</v>
      </c>
      <c r="I194" s="322">
        <f t="shared" si="56"/>
        <v>126.87716332028087</v>
      </c>
      <c r="J194" s="322">
        <f t="shared" si="56"/>
        <v>120.06946163150747</v>
      </c>
      <c r="K194" s="322">
        <f t="shared" si="56"/>
        <v>124.51444629670578</v>
      </c>
      <c r="L194" s="322">
        <f t="shared" si="56"/>
        <v>113.81777127738522</v>
      </c>
      <c r="M194" s="322">
        <f t="shared" si="56"/>
        <v>113.63507834217154</v>
      </c>
      <c r="N194" s="322">
        <f t="shared" si="56"/>
        <v>124.73278207319362</v>
      </c>
      <c r="O194" s="322">
        <f t="shared" si="56"/>
        <v>129.23097610785675</v>
      </c>
      <c r="P194" s="322">
        <f t="shared" si="56"/>
        <v>127.56676644911173</v>
      </c>
      <c r="Q194" s="322">
        <f t="shared" si="56"/>
        <v>119.28309146665723</v>
      </c>
      <c r="R194" s="322">
        <f t="shared" si="56"/>
        <v>108.40512905582149</v>
      </c>
      <c r="S194" s="322">
        <f t="shared" si="56"/>
        <v>109.50002935709317</v>
      </c>
      <c r="T194" s="322">
        <f t="shared" si="56"/>
        <v>108.30736745258618</v>
      </c>
      <c r="U194" s="322">
        <f t="shared" si="56"/>
        <v>110.6339023549682</v>
      </c>
      <c r="V194" s="322">
        <f t="shared" si="56"/>
        <v>99.483395752705803</v>
      </c>
      <c r="W194" s="322">
        <f t="shared" si="56"/>
        <v>105.82472652566202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0.81676797411080582</v>
      </c>
      <c r="C199" s="277">
        <f>IF(C$53=0,0,C$53/NMM!C$10*1000)</f>
        <v>0.7418671048503227</v>
      </c>
      <c r="D199" s="277">
        <f>IF(D$53=0,0,D$53/NMM!D$10*1000)</f>
        <v>0.58390975339521667</v>
      </c>
      <c r="E199" s="277">
        <f>IF(E$53=0,0,E$53/NMM!E$10*1000)</f>
        <v>0.59101271771980879</v>
      </c>
      <c r="F199" s="277">
        <f>IF(F$53=0,0,F$53/NMM!F$10*1000)</f>
        <v>0.6315617904117341</v>
      </c>
      <c r="G199" s="277">
        <f>IF(G$53=0,0,G$53/NMM!G$10*1000)</f>
        <v>0.68413460008833327</v>
      </c>
      <c r="H199" s="277">
        <f>IF(H$53=0,0,H$53/NMM!H$10*1000)</f>
        <v>0.60529580210567679</v>
      </c>
      <c r="I199" s="277">
        <f>IF(I$53=0,0,I$53/NMM!I$10*1000)</f>
        <v>0.60163767260489087</v>
      </c>
      <c r="J199" s="277">
        <f>IF(J$53=0,0,J$53/NMM!J$10*1000)</f>
        <v>0.55673766327976071</v>
      </c>
      <c r="K199" s="277">
        <f>IF(K$53=0,0,K$53/NMM!K$10*1000)</f>
        <v>0.56145046736499182</v>
      </c>
      <c r="L199" s="277">
        <f>IF(L$53=0,0,L$53/NMM!L$10*1000)</f>
        <v>0.46562307001822684</v>
      </c>
      <c r="M199" s="277">
        <f>IF(M$53=0,0,M$53/NMM!M$10*1000)</f>
        <v>0.47671059805041666</v>
      </c>
      <c r="N199" s="277">
        <f>IF(N$53=0,0,N$53/NMM!N$10*1000)</f>
        <v>0.51764186925077693</v>
      </c>
      <c r="O199" s="277">
        <f>IF(O$53=0,0,O$53/NMM!O$10*1000)</f>
        <v>0.48653260106014934</v>
      </c>
      <c r="P199" s="277">
        <f>IF(P$53=0,0,P$53/NMM!P$10*1000)</f>
        <v>0.46307558187464615</v>
      </c>
      <c r="Q199" s="277">
        <f>IF(Q$53=0,0,Q$53/NMM!Q$10*1000)</f>
        <v>0.38985569331639053</v>
      </c>
      <c r="R199" s="277">
        <f>IF(R$53=0,0,R$53/NMM!R$10*1000)</f>
        <v>0.33659033750244849</v>
      </c>
      <c r="S199" s="277">
        <f>IF(S$53=0,0,S$53/NMM!S$10*1000)</f>
        <v>0.31896423731768003</v>
      </c>
      <c r="T199" s="277">
        <f>IF(T$53=0,0,T$53/NMM!T$10*1000)</f>
        <v>0.3002631417074737</v>
      </c>
      <c r="U199" s="277">
        <f>IF(U$53=0,0,U$53/NMM!U$10*1000)</f>
        <v>0.33262326975453316</v>
      </c>
      <c r="V199" s="277">
        <f>IF(V$53=0,0,V$53/NMM!V$10*1000)</f>
        <v>0.26798251421614855</v>
      </c>
      <c r="W199" s="277">
        <f>IF(W$53=0,0,W$53/NMM!W$10*1000)</f>
        <v>0.27458149899256029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23.692063915233152</v>
      </c>
      <c r="C201" s="278">
        <f>IF(C$60=0,0,C$60/NMM!C$10*1000)</f>
        <v>21.325061993268864</v>
      </c>
      <c r="D201" s="278">
        <f>IF(D$60=0,0,D$60/NMM!D$10*1000)</f>
        <v>23.62010725383713</v>
      </c>
      <c r="E201" s="278">
        <f>IF(E$60=0,0,E$60/NMM!E$10*1000)</f>
        <v>25.930485794390389</v>
      </c>
      <c r="F201" s="278">
        <f>IF(F$60=0,0,F$60/NMM!F$10*1000)</f>
        <v>25.054503387003013</v>
      </c>
      <c r="G201" s="278">
        <f>IF(G$60=0,0,G$60/NMM!G$10*1000)</f>
        <v>24.304385699944795</v>
      </c>
      <c r="H201" s="278">
        <f>IF(H$60=0,0,H$60/NMM!H$10*1000)</f>
        <v>23.373578080978554</v>
      </c>
      <c r="I201" s="278">
        <f>IF(I$60=0,0,I$60/NMM!I$10*1000)</f>
        <v>23.568851522814292</v>
      </c>
      <c r="J201" s="278">
        <f>IF(J$60=0,0,J$60/NMM!J$10*1000)</f>
        <v>22.64289740454829</v>
      </c>
      <c r="K201" s="278">
        <f>IF(K$60=0,0,K$60/NMM!K$10*1000)</f>
        <v>23.401360586933386</v>
      </c>
      <c r="L201" s="278">
        <f>IF(L$60=0,0,L$60/NMM!L$10*1000)</f>
        <v>21.64620094262494</v>
      </c>
      <c r="M201" s="278">
        <f>IF(M$60=0,0,M$60/NMM!M$10*1000)</f>
        <v>21.994975096931551</v>
      </c>
      <c r="N201" s="278">
        <f>IF(N$60=0,0,N$60/NMM!N$10*1000)</f>
        <v>23.907852789635282</v>
      </c>
      <c r="O201" s="278">
        <f>IF(O$60=0,0,O$60/NMM!O$10*1000)</f>
        <v>24.725281276784852</v>
      </c>
      <c r="P201" s="278">
        <f>IF(P$60=0,0,P$60/NMM!P$10*1000)</f>
        <v>24.477433925034976</v>
      </c>
      <c r="Q201" s="278">
        <f>IF(Q$60=0,0,Q$60/NMM!Q$10*1000)</f>
        <v>22.398752929926079</v>
      </c>
      <c r="R201" s="278">
        <f>IF(R$60=0,0,R$60/NMM!R$10*1000)</f>
        <v>20.408507193646255</v>
      </c>
      <c r="S201" s="278">
        <f>IF(S$60=0,0,S$60/NMM!S$10*1000)</f>
        <v>20.548166933206325</v>
      </c>
      <c r="T201" s="278">
        <f>IF(T$60=0,0,T$60/NMM!T$10*1000)</f>
        <v>20.879399924216258</v>
      </c>
      <c r="U201" s="278">
        <f>IF(U$60=0,0,U$60/NMM!U$10*1000)</f>
        <v>21.264388753096473</v>
      </c>
      <c r="V201" s="278">
        <f>IF(V$60=0,0,V$60/NMM!V$10*1000)</f>
        <v>19.253120754640936</v>
      </c>
      <c r="W201" s="278">
        <f>IF(W$60=0,0,W$60/NMM!W$10*1000)</f>
        <v>20.327211064784724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94.51583974501122</v>
      </c>
      <c r="C202" s="278">
        <f>IF(C$79=0,0,C$79/NMM!C$10*1000)</f>
        <v>84.895926453278932</v>
      </c>
      <c r="D202" s="278">
        <f>IF(D$79=0,0,D$79/NMM!D$10*1000)</f>
        <v>90.10508504832508</v>
      </c>
      <c r="E202" s="278">
        <f>IF(E$79=0,0,E$79/NMM!E$10*1000)</f>
        <v>94.38877627350179</v>
      </c>
      <c r="F202" s="278">
        <f>IF(F$79=0,0,F$79/NMM!F$10*1000)</f>
        <v>92.274176208340222</v>
      </c>
      <c r="G202" s="278">
        <f>IF(G$79=0,0,G$79/NMM!G$10*1000)</f>
        <v>90.851583829129268</v>
      </c>
      <c r="H202" s="278">
        <f>IF(H$79=0,0,H$79/NMM!H$10*1000)</f>
        <v>91.110503226932721</v>
      </c>
      <c r="I202" s="278">
        <f>IF(I$79=0,0,I$79/NMM!I$10*1000)</f>
        <v>91.954774243567201</v>
      </c>
      <c r="J202" s="278">
        <f>IF(J$79=0,0,J$79/NMM!J$10*1000)</f>
        <v>86.476685617764332</v>
      </c>
      <c r="K202" s="278">
        <f>IF(K$79=0,0,K$79/NMM!K$10*1000)</f>
        <v>89.997404429902417</v>
      </c>
      <c r="L202" s="278">
        <f>IF(L$79=0,0,L$79/NMM!L$10*1000)</f>
        <v>81.849713234867352</v>
      </c>
      <c r="M202" s="278">
        <f>IF(M$79=0,0,M$79/NMM!M$10*1000)</f>
        <v>81.164389627242343</v>
      </c>
      <c r="N202" s="278">
        <f>IF(N$79=0,0,N$79/NMM!N$10*1000)</f>
        <v>89.483728736913605</v>
      </c>
      <c r="O202" s="278">
        <f>IF(O$79=0,0,O$79/NMM!O$10*1000)</f>
        <v>92.87464098257594</v>
      </c>
      <c r="P202" s="278">
        <f>IF(P$79=0,0,P$79/NMM!P$10*1000)</f>
        <v>91.578501813194052</v>
      </c>
      <c r="Q202" s="278">
        <f>IF(Q$79=0,0,Q$79/NMM!Q$10*1000)</f>
        <v>86.300093871187187</v>
      </c>
      <c r="R202" s="278">
        <f>IF(R$79=0,0,R$79/NMM!R$10*1000)</f>
        <v>78.306415614069877</v>
      </c>
      <c r="S202" s="278">
        <f>IF(S$79=0,0,S$79/NMM!S$10*1000)</f>
        <v>79.41727203835589</v>
      </c>
      <c r="T202" s="278">
        <f>IF(T$79=0,0,T$79/NMM!T$10*1000)</f>
        <v>77.649748750263882</v>
      </c>
      <c r="U202" s="278">
        <f>IF(U$79=0,0,U$79/NMM!U$10*1000)</f>
        <v>79.441757891848241</v>
      </c>
      <c r="V202" s="278">
        <f>IF(V$79=0,0,V$79/NMM!V$10*1000)</f>
        <v>71.259288106347981</v>
      </c>
      <c r="W202" s="278">
        <f>IF(W$79=0,0,W$79/NMM!W$10*1000)</f>
        <v>76.053182651072191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10.88647076081098</v>
      </c>
      <c r="C203" s="279">
        <f>IF(C$89=0,0,C$89/NMM!C$10*1000)</f>
        <v>9.7954695890619661</v>
      </c>
      <c r="D203" s="279">
        <f>IF(D$89=0,0,D$89/NMM!D$10*1000)</f>
        <v>10.854926973553905</v>
      </c>
      <c r="E203" s="279">
        <f>IF(E$89=0,0,E$89/NMM!E$10*1000)</f>
        <v>11.986994532213116</v>
      </c>
      <c r="F203" s="279">
        <f>IF(F$89=0,0,F$89/NMM!F$10*1000)</f>
        <v>11.541953382213945</v>
      </c>
      <c r="G203" s="279">
        <f>IF(G$89=0,0,G$89/NMM!G$10*1000)</f>
        <v>11.119530546232651</v>
      </c>
      <c r="H203" s="279">
        <f>IF(H$89=0,0,H$89/NMM!H$10*1000)</f>
        <v>10.718898825116668</v>
      </c>
      <c r="I203" s="279">
        <f>IF(I$89=0,0,I$89/NMM!I$10*1000)</f>
        <v>10.751899881294491</v>
      </c>
      <c r="J203" s="279">
        <f>IF(J$89=0,0,J$89/NMM!J$10*1000)</f>
        <v>10.39314094591508</v>
      </c>
      <c r="K203" s="279">
        <f>IF(K$89=0,0,K$89/NMM!K$10*1000)</f>
        <v>10.554230812504981</v>
      </c>
      <c r="L203" s="279">
        <f>IF(L$89=0,0,L$89/NMM!L$10*1000)</f>
        <v>9.8562340298746989</v>
      </c>
      <c r="M203" s="279">
        <f>IF(M$89=0,0,M$89/NMM!M$10*1000)</f>
        <v>9.9990030199472173</v>
      </c>
      <c r="N203" s="279">
        <f>IF(N$89=0,0,N$89/NMM!N$10*1000)</f>
        <v>10.823558677393947</v>
      </c>
      <c r="O203" s="279">
        <f>IF(O$89=0,0,O$89/NMM!O$10*1000)</f>
        <v>11.14452124743579</v>
      </c>
      <c r="P203" s="279">
        <f>IF(P$89=0,0,P$89/NMM!P$10*1000)</f>
        <v>11.047755129008053</v>
      </c>
      <c r="Q203" s="279">
        <f>IF(Q$89=0,0,Q$89/NMM!Q$10*1000)</f>
        <v>10.194388972227575</v>
      </c>
      <c r="R203" s="279">
        <f>IF(R$89=0,0,R$89/NMM!R$10*1000)</f>
        <v>9.3536159106029153</v>
      </c>
      <c r="S203" s="279">
        <f>IF(S$89=0,0,S$89/NMM!S$10*1000)</f>
        <v>9.2156261482132766</v>
      </c>
      <c r="T203" s="279">
        <f>IF(T$89=0,0,T$89/NMM!T$10*1000)</f>
        <v>9.4779556363985584</v>
      </c>
      <c r="U203" s="279">
        <f>IF(U$89=0,0,U$89/NMM!U$10*1000)</f>
        <v>9.5951324402689622</v>
      </c>
      <c r="V203" s="279">
        <f>IF(V$89=0,0,V$89/NMM!V$10*1000)</f>
        <v>8.7030043775007542</v>
      </c>
      <c r="W203" s="279">
        <f>IF(W$89=0,0,W$89/NMM!W$10*1000)</f>
        <v>9.1697513108125364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621.75362630791687</v>
      </c>
      <c r="C205" s="322">
        <f t="shared" si="57"/>
        <v>589.7882418440455</v>
      </c>
      <c r="D205" s="322">
        <f t="shared" si="57"/>
        <v>622.74186517376779</v>
      </c>
      <c r="E205" s="322">
        <f t="shared" si="57"/>
        <v>681.14513556808549</v>
      </c>
      <c r="F205" s="322">
        <f t="shared" si="57"/>
        <v>648.5979873419509</v>
      </c>
      <c r="G205" s="322">
        <f t="shared" si="57"/>
        <v>627.03048252778785</v>
      </c>
      <c r="H205" s="322">
        <f t="shared" si="57"/>
        <v>651.97533351036202</v>
      </c>
      <c r="I205" s="322">
        <f t="shared" si="57"/>
        <v>642.1555355497826</v>
      </c>
      <c r="J205" s="322">
        <f t="shared" si="57"/>
        <v>614.23967162751831</v>
      </c>
      <c r="K205" s="322">
        <f t="shared" si="57"/>
        <v>601.25356742549047</v>
      </c>
      <c r="L205" s="322">
        <f t="shared" si="57"/>
        <v>547.53046165161368</v>
      </c>
      <c r="M205" s="322">
        <f t="shared" si="57"/>
        <v>573.58503876642408</v>
      </c>
      <c r="N205" s="322">
        <f t="shared" si="57"/>
        <v>608.66913462172045</v>
      </c>
      <c r="O205" s="322">
        <f t="shared" si="57"/>
        <v>626.72407198617736</v>
      </c>
      <c r="P205" s="322">
        <f t="shared" si="57"/>
        <v>582.54095987693825</v>
      </c>
      <c r="Q205" s="322">
        <f t="shared" si="57"/>
        <v>508.79338015085102</v>
      </c>
      <c r="R205" s="322">
        <f t="shared" si="57"/>
        <v>472.7938246865707</v>
      </c>
      <c r="S205" s="322">
        <f t="shared" si="57"/>
        <v>452.32546771809047</v>
      </c>
      <c r="T205" s="322">
        <f t="shared" si="57"/>
        <v>468.81946421080397</v>
      </c>
      <c r="U205" s="322">
        <f t="shared" si="57"/>
        <v>488.60136019159154</v>
      </c>
      <c r="V205" s="322">
        <f t="shared" si="57"/>
        <v>427.3886706668211</v>
      </c>
      <c r="W205" s="322">
        <f t="shared" si="57"/>
        <v>455.10044396681246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4.2861508007193869</v>
      </c>
      <c r="C210" s="277">
        <f>IF(C$104=0,0,C$104/NMM!C$11*1000)</f>
        <v>4.10398884495664</v>
      </c>
      <c r="D210" s="277">
        <f>IF(D$104=0,0,D$104/NMM!D$11*1000)</f>
        <v>3.0839872171060261</v>
      </c>
      <c r="E210" s="277">
        <f>IF(E$104=0,0,E$104/NMM!E$11*1000)</f>
        <v>3.0930812303718502</v>
      </c>
      <c r="F210" s="277">
        <f>IF(F$104=0,0,F$104/NMM!F$11*1000)</f>
        <v>3.2670874719881042</v>
      </c>
      <c r="G210" s="277">
        <f>IF(G$104=0,0,G$104/NMM!G$11*1000)</f>
        <v>3.5491172837849572</v>
      </c>
      <c r="H210" s="277">
        <f>IF(H$104=0,0,H$104/NMM!H$11*1000)</f>
        <v>3.3886544531011267</v>
      </c>
      <c r="I210" s="277">
        <f>IF(I$104=0,0,I$104/NMM!I$11*1000)</f>
        <v>3.3074188710814552</v>
      </c>
      <c r="J210" s="277">
        <f>IF(J$104=0,0,J$104/NMM!J$11*1000)</f>
        <v>3.0292582580119265</v>
      </c>
      <c r="K210" s="277">
        <f>IF(K$104=0,0,K$104/NMM!K$11*1000)</f>
        <v>2.9447743117112823</v>
      </c>
      <c r="L210" s="277">
        <f>IF(L$104=0,0,L$104/NMM!L$11*1000)</f>
        <v>2.3827552905576059</v>
      </c>
      <c r="M210" s="277">
        <f>IF(M$104=0,0,M$104/NMM!M$11*1000)</f>
        <v>2.5189887039483319</v>
      </c>
      <c r="N210" s="277">
        <f>IF(N$104=0,0,N$104/NMM!N$11*1000)</f>
        <v>2.6814204091214684</v>
      </c>
      <c r="O210" s="277">
        <f>IF(O$104=0,0,O$104/NMM!O$11*1000)</f>
        <v>2.5212622385112442</v>
      </c>
      <c r="P210" s="277">
        <f>IF(P$104=0,0,P$104/NMM!P$11*1000)</f>
        <v>2.25042786416215</v>
      </c>
      <c r="Q210" s="277">
        <f>IF(Q$104=0,0,Q$104/NMM!Q$11*1000)</f>
        <v>1.7938742135146097</v>
      </c>
      <c r="R210" s="277">
        <f>IF(R$104=0,0,R$104/NMM!R$11*1000)</f>
        <v>1.5688887416444197</v>
      </c>
      <c r="S210" s="277">
        <f>IF(S$104=0,0,S$104/NMM!S$11*1000)</f>
        <v>1.4438479007925182</v>
      </c>
      <c r="T210" s="277">
        <f>IF(T$104=0,0,T$104/NMM!T$11*1000)</f>
        <v>1.3701359549427932</v>
      </c>
      <c r="U210" s="277">
        <f>IF(U$104=0,0,U$104/NMM!U$11*1000)</f>
        <v>1.5620948508064016</v>
      </c>
      <c r="V210" s="277">
        <f>IF(V$104=0,0,V$104/NMM!V$11*1000)</f>
        <v>1.214133727765311</v>
      </c>
      <c r="W210" s="277">
        <f>IF(W$104=0,0,W$104/NMM!W$11*1000)</f>
        <v>1.2573645212090805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569.81632554135774</v>
      </c>
      <c r="C211" s="278">
        <f>IF(C$110=0,0,C$110/NMM!C$11*1000)</f>
        <v>540.48587530418934</v>
      </c>
      <c r="D211" s="278">
        <f>IF(D$110=0,0,D$110/NMM!D$11*1000)</f>
        <v>571.83769043055338</v>
      </c>
      <c r="E211" s="278">
        <f>IF(E$110=0,0,E$110/NMM!E$11*1000)</f>
        <v>625.72547616555619</v>
      </c>
      <c r="F211" s="278">
        <f>IF(F$110=0,0,F$110/NMM!F$11*1000)</f>
        <v>595.52947597790308</v>
      </c>
      <c r="G211" s="278">
        <f>IF(G$110=0,0,G$110/NMM!G$11*1000)</f>
        <v>575.36611186690061</v>
      </c>
      <c r="H211" s="278">
        <f>IF(H$110=0,0,H$110/NMM!H$11*1000)</f>
        <v>598.53400043768352</v>
      </c>
      <c r="I211" s="278">
        <f>IF(I$110=0,0,I$110/NMM!I$11*1000)</f>
        <v>589.5469816055612</v>
      </c>
      <c r="J211" s="278">
        <f>IF(J$110=0,0,J$110/NMM!J$11*1000)</f>
        <v>564.04213289573784</v>
      </c>
      <c r="K211" s="278">
        <f>IF(K$110=0,0,K$110/NMM!K$11*1000)</f>
        <v>552.13615543253673</v>
      </c>
      <c r="L211" s="278">
        <f>IF(L$110=0,0,L$110/NMM!L$11*1000)</f>
        <v>503.07761175727728</v>
      </c>
      <c r="M211" s="278">
        <f>IF(M$110=0,0,M$110/NMM!M$11*1000)</f>
        <v>526.99578713959954</v>
      </c>
      <c r="N211" s="278">
        <f>IF(N$110=0,0,N$110/NMM!N$11*1000)</f>
        <v>559.22247945479774</v>
      </c>
      <c r="O211" s="278">
        <f>IF(O$110=0,0,O$110/NMM!O$11*1000)</f>
        <v>576.03188111380996</v>
      </c>
      <c r="P211" s="278">
        <f>IF(P$110=0,0,P$110/NMM!P$11*1000)</f>
        <v>535.5083981165991</v>
      </c>
      <c r="Q211" s="278">
        <f>IF(Q$110=0,0,Q$110/NMM!Q$11*1000)</f>
        <v>467.87338116423484</v>
      </c>
      <c r="R211" s="278">
        <f>IF(R$110=0,0,R$110/NMM!R$11*1000)</f>
        <v>434.85960338727131</v>
      </c>
      <c r="S211" s="278">
        <f>IF(S$110=0,0,S$110/NMM!S$11*1000)</f>
        <v>416.0862200027463</v>
      </c>
      <c r="T211" s="278">
        <f>IF(T$110=0,0,T$110/NMM!T$11*1000)</f>
        <v>431.37536658872324</v>
      </c>
      <c r="U211" s="278">
        <f>IF(U$110=0,0,U$110/NMM!U$11*1000)</f>
        <v>449.45351063695597</v>
      </c>
      <c r="V211" s="278">
        <f>IF(V$110=0,0,V$110/NMM!V$11*1000)</f>
        <v>393.28583012154417</v>
      </c>
      <c r="W211" s="278">
        <f>IF(W$110=0,0,W$110/NMM!W$11*1000)</f>
        <v>418.81913810868213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47.65114996583975</v>
      </c>
      <c r="C213" s="278">
        <f>IF(C$119=0,0,C$119/NMM!C$11*1000)</f>
        <v>45.198377694899484</v>
      </c>
      <c r="D213" s="278">
        <f>IF(D$119=0,0,D$119/NMM!D$11*1000)</f>
        <v>47.820187526108391</v>
      </c>
      <c r="E213" s="278">
        <f>IF(E$119=0,0,E$119/NMM!E$11*1000)</f>
        <v>52.326578172157518</v>
      </c>
      <c r="F213" s="278">
        <f>IF(F$119=0,0,F$119/NMM!F$11*1000)</f>
        <v>49.80142389205966</v>
      </c>
      <c r="G213" s="278">
        <f>IF(G$119=0,0,G$119/NMM!G$11*1000)</f>
        <v>48.115253377102228</v>
      </c>
      <c r="H213" s="278">
        <f>IF(H$119=0,0,H$119/NMM!H$11*1000)</f>
        <v>50.052678619577343</v>
      </c>
      <c r="I213" s="278">
        <f>IF(I$119=0,0,I$119/NMM!I$11*1000)</f>
        <v>49.301135073139939</v>
      </c>
      <c r="J213" s="278">
        <f>IF(J$119=0,0,J$119/NMM!J$11*1000)</f>
        <v>47.168280473768455</v>
      </c>
      <c r="K213" s="278">
        <f>IF(K$119=0,0,K$119/NMM!K$11*1000)</f>
        <v>46.172637681242449</v>
      </c>
      <c r="L213" s="278">
        <f>IF(L$119=0,0,L$119/NMM!L$11*1000)</f>
        <v>42.07009460377877</v>
      </c>
      <c r="M213" s="278">
        <f>IF(M$119=0,0,M$119/NMM!M$11*1000)</f>
        <v>44.070262922876132</v>
      </c>
      <c r="N213" s="278">
        <f>IF(N$119=0,0,N$119/NMM!N$11*1000)</f>
        <v>46.765234757801259</v>
      </c>
      <c r="O213" s="278">
        <f>IF(O$119=0,0,O$119/NMM!O$11*1000)</f>
        <v>48.170928633856221</v>
      </c>
      <c r="P213" s="278">
        <f>IF(P$119=0,0,P$119/NMM!P$11*1000)</f>
        <v>44.782133896177015</v>
      </c>
      <c r="Q213" s="278">
        <f>IF(Q$119=0,0,Q$119/NMM!Q$11*1000)</f>
        <v>39.126124773101608</v>
      </c>
      <c r="R213" s="278">
        <f>IF(R$119=0,0,R$119/NMM!R$11*1000)</f>
        <v>36.365332557654966</v>
      </c>
      <c r="S213" s="278">
        <f>IF(S$119=0,0,S$119/NMM!S$11*1000)</f>
        <v>34.795399814551651</v>
      </c>
      <c r="T213" s="278">
        <f>IF(T$119=0,0,T$119/NMM!T$11*1000)</f>
        <v>36.073961667137944</v>
      </c>
      <c r="U213" s="278">
        <f>IF(U$119=0,0,U$119/NMM!U$11*1000)</f>
        <v>37.585754703829174</v>
      </c>
      <c r="V213" s="278">
        <f>IF(V$119=0,0,V$119/NMM!V$11*1000)</f>
        <v>32.888706817511604</v>
      </c>
      <c r="W213" s="278">
        <f>IF(W$119=0,0,W$119/NMM!W$11*1000)</f>
        <v>35.023941336921283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127.6987888362296</v>
      </c>
      <c r="C3" s="205">
        <f t="shared" si="0"/>
        <v>140.62674784665296</v>
      </c>
      <c r="D3" s="205">
        <f t="shared" si="0"/>
        <v>130.523788268251</v>
      </c>
      <c r="E3" s="205">
        <f t="shared" si="0"/>
        <v>158.05415045894125</v>
      </c>
      <c r="F3" s="205">
        <f t="shared" si="0"/>
        <v>161.81421770019131</v>
      </c>
      <c r="G3" s="205">
        <f t="shared" si="0"/>
        <v>161.99722607489593</v>
      </c>
      <c r="H3" s="205">
        <f t="shared" si="0"/>
        <v>179.69533886709831</v>
      </c>
      <c r="I3" s="205">
        <f t="shared" si="0"/>
        <v>177.73755656108597</v>
      </c>
      <c r="J3" s="205">
        <f t="shared" si="0"/>
        <v>211.13201527103902</v>
      </c>
      <c r="K3" s="205">
        <f t="shared" si="0"/>
        <v>173.76243788134349</v>
      </c>
      <c r="L3" s="205">
        <f t="shared" si="0"/>
        <v>216.78716549120338</v>
      </c>
      <c r="M3" s="205">
        <f t="shared" si="0"/>
        <v>249.9448882543748</v>
      </c>
      <c r="N3" s="205">
        <f t="shared" si="0"/>
        <v>267.18333638453237</v>
      </c>
      <c r="O3" s="205">
        <f t="shared" si="0"/>
        <v>300.60722659772728</v>
      </c>
      <c r="P3" s="205">
        <f t="shared" si="0"/>
        <v>309.76625550485221</v>
      </c>
      <c r="Q3" s="205">
        <f t="shared" si="0"/>
        <v>309.7000000000001</v>
      </c>
      <c r="R3" s="205">
        <f t="shared" si="0"/>
        <v>314.13767287915198</v>
      </c>
      <c r="S3" s="205">
        <f t="shared" si="0"/>
        <v>327.59420344726414</v>
      </c>
      <c r="T3" s="205">
        <f t="shared" si="0"/>
        <v>330.58379691796148</v>
      </c>
      <c r="U3" s="205">
        <f t="shared" si="0"/>
        <v>336.29814106555193</v>
      </c>
      <c r="V3" s="205">
        <f t="shared" si="0"/>
        <v>319.56038571253561</v>
      </c>
      <c r="W3" s="205">
        <f t="shared" si="0"/>
        <v>325.3069554626552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61.380989994734072</v>
      </c>
      <c r="C4" s="243">
        <f t="shared" si="1"/>
        <v>72.870223884174692</v>
      </c>
      <c r="D4" s="243">
        <f t="shared" si="1"/>
        <v>72.957872215979933</v>
      </c>
      <c r="E4" s="243">
        <f t="shared" si="1"/>
        <v>74.568349195123076</v>
      </c>
      <c r="F4" s="243">
        <f t="shared" si="1"/>
        <v>87.062278450973707</v>
      </c>
      <c r="G4" s="243">
        <f t="shared" si="1"/>
        <v>84.188626907073512</v>
      </c>
      <c r="H4" s="243">
        <f t="shared" si="1"/>
        <v>78.445680926753624</v>
      </c>
      <c r="I4" s="243">
        <f t="shared" si="1"/>
        <v>81.206636500754144</v>
      </c>
      <c r="J4" s="243">
        <f t="shared" si="1"/>
        <v>89.007712534794422</v>
      </c>
      <c r="K4" s="243">
        <f t="shared" si="1"/>
        <v>81.957006531656475</v>
      </c>
      <c r="L4" s="243">
        <f t="shared" si="1"/>
        <v>119.022575537816</v>
      </c>
      <c r="M4" s="243">
        <f t="shared" si="1"/>
        <v>131.428391471851</v>
      </c>
      <c r="N4" s="243">
        <f t="shared" si="1"/>
        <v>136.28689408270779</v>
      </c>
      <c r="O4" s="243">
        <f t="shared" si="1"/>
        <v>162.72871199823641</v>
      </c>
      <c r="P4" s="243">
        <f t="shared" si="1"/>
        <v>177.05198971763349</v>
      </c>
      <c r="Q4" s="243">
        <f t="shared" si="1"/>
        <v>177.7</v>
      </c>
      <c r="R4" s="243">
        <f t="shared" si="1"/>
        <v>185.88202844871739</v>
      </c>
      <c r="S4" s="243">
        <f t="shared" si="1"/>
        <v>204.92385162188</v>
      </c>
      <c r="T4" s="243">
        <f t="shared" si="1"/>
        <v>211.55901455153329</v>
      </c>
      <c r="U4" s="243">
        <f t="shared" si="1"/>
        <v>210.35310860090721</v>
      </c>
      <c r="V4" s="243">
        <f t="shared" si="1"/>
        <v>204.14413468437721</v>
      </c>
      <c r="W4" s="243">
        <f t="shared" si="1"/>
        <v>212.56460054643011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61.380989994734072</v>
      </c>
      <c r="C6" s="284">
        <v>72.870223884174692</v>
      </c>
      <c r="D6" s="284">
        <v>72.957872215979933</v>
      </c>
      <c r="E6" s="284">
        <v>74.568349195123076</v>
      </c>
      <c r="F6" s="284">
        <v>87.062278450973707</v>
      </c>
      <c r="G6" s="284">
        <v>84.188626907073512</v>
      </c>
      <c r="H6" s="284">
        <v>78.445680926753624</v>
      </c>
      <c r="I6" s="284">
        <v>81.206636500754144</v>
      </c>
      <c r="J6" s="284">
        <v>89.007712534794422</v>
      </c>
      <c r="K6" s="284">
        <v>81.957006531656475</v>
      </c>
      <c r="L6" s="284">
        <v>119.022575537816</v>
      </c>
      <c r="M6" s="284">
        <v>131.428391471851</v>
      </c>
      <c r="N6" s="284">
        <v>136.28689408270779</v>
      </c>
      <c r="O6" s="284">
        <v>162.72871199823641</v>
      </c>
      <c r="P6" s="284">
        <v>177.05198971763349</v>
      </c>
      <c r="Q6" s="284">
        <v>177.7</v>
      </c>
      <c r="R6" s="284">
        <v>185.88202844871739</v>
      </c>
      <c r="S6" s="284">
        <v>204.92385162188</v>
      </c>
      <c r="T6" s="284">
        <v>211.55901455153329</v>
      </c>
      <c r="U6" s="284">
        <v>210.35310860090721</v>
      </c>
      <c r="V6" s="284">
        <v>204.14413468437721</v>
      </c>
      <c r="W6" s="284">
        <v>212.56460054643011</v>
      </c>
      <c r="DA6" s="94" t="s">
        <v>1813</v>
      </c>
    </row>
    <row r="7" spans="1:105" ht="12" customHeight="1" x14ac:dyDescent="0.25">
      <c r="A7" s="49" t="s">
        <v>60</v>
      </c>
      <c r="B7" s="244">
        <v>66.317798841495531</v>
      </c>
      <c r="C7" s="244">
        <v>67.756523962478269</v>
      </c>
      <c r="D7" s="244">
        <v>57.565916052271056</v>
      </c>
      <c r="E7" s="244">
        <v>83.485801263818175</v>
      </c>
      <c r="F7" s="244">
        <v>74.7519392492176</v>
      </c>
      <c r="G7" s="244">
        <v>77.808599167822422</v>
      </c>
      <c r="H7" s="244">
        <v>101.2496579403447</v>
      </c>
      <c r="I7" s="244">
        <v>96.530920060331823</v>
      </c>
      <c r="J7" s="244">
        <v>122.1243027362446</v>
      </c>
      <c r="K7" s="244">
        <v>91.805431349687012</v>
      </c>
      <c r="L7" s="244">
        <v>97.764589953387372</v>
      </c>
      <c r="M7" s="244">
        <v>118.5164967825238</v>
      </c>
      <c r="N7" s="244">
        <v>130.89644230182461</v>
      </c>
      <c r="O7" s="244">
        <v>137.8785145994909</v>
      </c>
      <c r="P7" s="244">
        <v>132.71426578721869</v>
      </c>
      <c r="Q7" s="244">
        <v>132.00000000000011</v>
      </c>
      <c r="R7" s="244">
        <v>128.25564443043459</v>
      </c>
      <c r="S7" s="244">
        <v>122.6703518253841</v>
      </c>
      <c r="T7" s="244">
        <v>119.0247823664282</v>
      </c>
      <c r="U7" s="244">
        <v>125.9450324646447</v>
      </c>
      <c r="V7" s="244">
        <v>115.4162510281584</v>
      </c>
      <c r="W7" s="244">
        <v>112.7423549162251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52.64</v>
      </c>
      <c r="C11" s="284">
        <v>68.17</v>
      </c>
      <c r="D11" s="284">
        <v>78</v>
      </c>
      <c r="E11" s="284">
        <v>92</v>
      </c>
      <c r="F11" s="284">
        <v>99</v>
      </c>
      <c r="G11" s="284">
        <v>113</v>
      </c>
      <c r="H11" s="284">
        <v>119</v>
      </c>
      <c r="I11" s="284">
        <v>124.2</v>
      </c>
      <c r="J11" s="284">
        <v>122.7</v>
      </c>
      <c r="K11" s="284">
        <v>85.8</v>
      </c>
      <c r="L11" s="284">
        <v>129.22999999999999</v>
      </c>
      <c r="M11" s="284">
        <v>156.52000000000001</v>
      </c>
      <c r="N11" s="284">
        <v>118</v>
      </c>
      <c r="O11" s="284">
        <v>136.69999999999999</v>
      </c>
      <c r="P11" s="284">
        <v>139.52000000000001</v>
      </c>
      <c r="Q11" s="284">
        <v>142.32</v>
      </c>
      <c r="R11" s="284">
        <v>127.38</v>
      </c>
      <c r="S11" s="284">
        <v>134</v>
      </c>
      <c r="T11" s="284">
        <v>134</v>
      </c>
      <c r="U11" s="284">
        <v>159.09</v>
      </c>
      <c r="V11" s="284">
        <v>128.5</v>
      </c>
      <c r="W11" s="284">
        <v>154.28</v>
      </c>
      <c r="DA11" s="94" t="s">
        <v>1818</v>
      </c>
    </row>
    <row r="12" spans="1:105" ht="12" customHeight="1" x14ac:dyDescent="0.25">
      <c r="A12" s="49" t="s">
        <v>1819</v>
      </c>
      <c r="B12" s="244">
        <v>13.68352349726776</v>
      </c>
      <c r="C12" s="244">
        <v>15.45246622691293</v>
      </c>
      <c r="D12" s="244">
        <v>14.721265822784799</v>
      </c>
      <c r="E12" s="244">
        <v>19.511168831168821</v>
      </c>
      <c r="F12" s="244">
        <v>18.910507614213191</v>
      </c>
      <c r="G12" s="244">
        <v>20.68823899371068</v>
      </c>
      <c r="H12" s="244">
        <v>24.811423027166882</v>
      </c>
      <c r="I12" s="244">
        <v>25.16247300771208</v>
      </c>
      <c r="J12" s="244">
        <v>26.761431372549019</v>
      </c>
      <c r="K12" s="244">
        <v>18.817602094240829</v>
      </c>
      <c r="L12" s="244">
        <v>22.938324999999988</v>
      </c>
      <c r="M12" s="244">
        <v>27.782299999999999</v>
      </c>
      <c r="N12" s="244">
        <v>20.94499999999999</v>
      </c>
      <c r="O12" s="244">
        <v>24.26424999999999</v>
      </c>
      <c r="P12" s="244">
        <v>33.019733333333328</v>
      </c>
      <c r="Q12" s="244">
        <v>33.682399999999987</v>
      </c>
      <c r="R12" s="244">
        <v>30.146599999999999</v>
      </c>
      <c r="S12" s="244">
        <v>26.83435897435897</v>
      </c>
      <c r="T12" s="244">
        <v>31.713333333333331</v>
      </c>
      <c r="U12" s="244">
        <v>31.858792307692301</v>
      </c>
      <c r="V12" s="244">
        <v>28.811052631578939</v>
      </c>
      <c r="W12" s="244">
        <v>30.89555897435897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88.888888888888886</v>
      </c>
      <c r="C16" s="284">
        <v>88.888888888888886</v>
      </c>
      <c r="D16" s="284">
        <v>88.888888888888886</v>
      </c>
      <c r="E16" s="284">
        <v>96.906482792314335</v>
      </c>
      <c r="F16" s="284">
        <v>104.9240766957398</v>
      </c>
      <c r="G16" s="284">
        <v>120.9592645025907</v>
      </c>
      <c r="H16" s="284">
        <v>128.97685840601611</v>
      </c>
      <c r="I16" s="284">
        <v>136.99445230944161</v>
      </c>
      <c r="J16" s="284">
        <v>136.99445230944161</v>
      </c>
      <c r="K16" s="284">
        <v>136.99445230944161</v>
      </c>
      <c r="L16" s="284">
        <v>136.99445230944161</v>
      </c>
      <c r="M16" s="284">
        <v>169.06482792314341</v>
      </c>
      <c r="N16" s="284">
        <v>169.06482792314341</v>
      </c>
      <c r="O16" s="284">
        <v>161.04723401971791</v>
      </c>
      <c r="P16" s="284">
        <v>161.04723401971791</v>
      </c>
      <c r="Q16" s="284">
        <v>161.04723401971791</v>
      </c>
      <c r="R16" s="284">
        <v>153.02964011629251</v>
      </c>
      <c r="S16" s="284">
        <v>153.02964011629251</v>
      </c>
      <c r="T16" s="284">
        <v>153.02964011629251</v>
      </c>
      <c r="U16" s="284">
        <v>169.06482792314341</v>
      </c>
      <c r="V16" s="284">
        <v>169.06482792314341</v>
      </c>
      <c r="W16" s="284">
        <v>169.06482792314341</v>
      </c>
      <c r="DA16" s="94" t="s">
        <v>1822</v>
      </c>
    </row>
    <row r="17" spans="1:105" ht="12" customHeight="1" x14ac:dyDescent="0.25">
      <c r="A17" s="49" t="s">
        <v>1819</v>
      </c>
      <c r="B17" s="244">
        <v>15.20391499696418</v>
      </c>
      <c r="C17" s="244">
        <v>16.688785007383</v>
      </c>
      <c r="D17" s="244">
        <v>16.688785007383</v>
      </c>
      <c r="E17" s="244">
        <v>21.143395038639461</v>
      </c>
      <c r="F17" s="244">
        <v>21.143395038639461</v>
      </c>
      <c r="G17" s="244">
        <v>22.628265049058282</v>
      </c>
      <c r="H17" s="244">
        <v>27.08287508031475</v>
      </c>
      <c r="I17" s="244">
        <v>27.08287508031475</v>
      </c>
      <c r="J17" s="244">
        <v>28.56774509073357</v>
      </c>
      <c r="K17" s="244">
        <v>27.08287508031475</v>
      </c>
      <c r="L17" s="244">
        <v>27.08287508031475</v>
      </c>
      <c r="M17" s="244">
        <v>30.052615101152391</v>
      </c>
      <c r="N17" s="244">
        <v>30.052615101152391</v>
      </c>
      <c r="O17" s="244">
        <v>28.56774509073357</v>
      </c>
      <c r="P17" s="244">
        <v>35.992095142827679</v>
      </c>
      <c r="Q17" s="244">
        <v>35.992095142827679</v>
      </c>
      <c r="R17" s="244">
        <v>35.992095142827679</v>
      </c>
      <c r="S17" s="244">
        <v>34.507225132408863</v>
      </c>
      <c r="T17" s="244">
        <v>34.507225132408863</v>
      </c>
      <c r="U17" s="244">
        <v>34.507225132408863</v>
      </c>
      <c r="V17" s="244">
        <v>34.507225132408863</v>
      </c>
      <c r="W17" s="244">
        <v>33.022355121990032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16.035187806850889</v>
      </c>
      <c r="F20" s="284">
        <v>8.0175939034254462</v>
      </c>
      <c r="G20" s="284">
        <v>24.052781710276339</v>
      </c>
      <c r="H20" s="284">
        <v>8.0175939034254462</v>
      </c>
      <c r="I20" s="284">
        <v>8.0175939034254462</v>
      </c>
      <c r="J20" s="284">
        <v>8.0175939034254462</v>
      </c>
      <c r="K20" s="284">
        <v>0</v>
      </c>
      <c r="L20" s="284">
        <v>0</v>
      </c>
      <c r="M20" s="284">
        <v>40.087969517127227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24.052781710276339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2.969740020837643</v>
      </c>
      <c r="D21" s="244">
        <v>0</v>
      </c>
      <c r="E21" s="244">
        <v>5.9394800416752851</v>
      </c>
      <c r="F21" s="244">
        <v>0</v>
      </c>
      <c r="G21" s="244">
        <v>2.969740020837643</v>
      </c>
      <c r="H21" s="244">
        <v>4.4546100312564638</v>
      </c>
      <c r="I21" s="244">
        <v>1.4848700104188211</v>
      </c>
      <c r="J21" s="244">
        <v>1.4848700104188211</v>
      </c>
      <c r="K21" s="244">
        <v>0</v>
      </c>
      <c r="L21" s="244">
        <v>0</v>
      </c>
      <c r="M21" s="244">
        <v>4.4546100312564638</v>
      </c>
      <c r="N21" s="244">
        <v>0</v>
      </c>
      <c r="O21" s="244">
        <v>0</v>
      </c>
      <c r="P21" s="244">
        <v>7.4243500520941064</v>
      </c>
      <c r="Q21" s="244">
        <v>1.4848700104188211</v>
      </c>
      <c r="R21" s="244">
        <v>0</v>
      </c>
      <c r="S21" s="244">
        <v>0</v>
      </c>
      <c r="T21" s="244">
        <v>0</v>
      </c>
      <c r="U21" s="244">
        <v>1.4848700104188211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8.0175939034254355</v>
      </c>
      <c r="F24" s="284">
        <f t="shared" si="3"/>
        <v>0</v>
      </c>
      <c r="G24" s="284">
        <f t="shared" si="3"/>
        <v>8.0175939034254355</v>
      </c>
      <c r="H24" s="284">
        <f t="shared" si="3"/>
        <v>0</v>
      </c>
      <c r="I24" s="284">
        <f t="shared" si="3"/>
        <v>0</v>
      </c>
      <c r="J24" s="284">
        <f t="shared" si="3"/>
        <v>8.0175939034254498</v>
      </c>
      <c r="K24" s="284">
        <f t="shared" si="3"/>
        <v>0</v>
      </c>
      <c r="L24" s="284">
        <f t="shared" si="3"/>
        <v>0</v>
      </c>
      <c r="M24" s="284">
        <f t="shared" si="3"/>
        <v>8.0175939034254213</v>
      </c>
      <c r="N24" s="284">
        <f t="shared" si="3"/>
        <v>0</v>
      </c>
      <c r="O24" s="284">
        <f t="shared" si="3"/>
        <v>8.0175939034255066</v>
      </c>
      <c r="P24" s="284">
        <f t="shared" si="3"/>
        <v>0</v>
      </c>
      <c r="Q24" s="284">
        <f t="shared" si="3"/>
        <v>0</v>
      </c>
      <c r="R24" s="284">
        <f t="shared" si="3"/>
        <v>8.0175939034253929</v>
      </c>
      <c r="S24" s="284">
        <f t="shared" si="3"/>
        <v>0</v>
      </c>
      <c r="T24" s="284">
        <f t="shared" si="3"/>
        <v>0</v>
      </c>
      <c r="U24" s="284">
        <f t="shared" si="3"/>
        <v>8.0175939034254498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1.4848700104188239</v>
      </c>
      <c r="D25" s="244">
        <f t="shared" si="4"/>
        <v>0</v>
      </c>
      <c r="E25" s="244">
        <f t="shared" si="4"/>
        <v>1.4848700104188239</v>
      </c>
      <c r="F25" s="244">
        <f t="shared" si="4"/>
        <v>0</v>
      </c>
      <c r="G25" s="244">
        <f t="shared" si="4"/>
        <v>1.4848700104188239</v>
      </c>
      <c r="H25" s="244">
        <f t="shared" si="4"/>
        <v>0</v>
      </c>
      <c r="I25" s="244">
        <f t="shared" si="4"/>
        <v>1.4848700104188204</v>
      </c>
      <c r="J25" s="244">
        <f t="shared" si="4"/>
        <v>0</v>
      </c>
      <c r="K25" s="244">
        <f t="shared" si="4"/>
        <v>1.4848700104188204</v>
      </c>
      <c r="L25" s="244">
        <f t="shared" si="4"/>
        <v>0</v>
      </c>
      <c r="M25" s="244">
        <f t="shared" si="4"/>
        <v>1.4848700104188239</v>
      </c>
      <c r="N25" s="244">
        <f t="shared" si="4"/>
        <v>0</v>
      </c>
      <c r="O25" s="244">
        <f t="shared" si="4"/>
        <v>1.4848700104188204</v>
      </c>
      <c r="P25" s="244">
        <f t="shared" si="4"/>
        <v>0</v>
      </c>
      <c r="Q25" s="244">
        <f t="shared" si="4"/>
        <v>1.4848700104188239</v>
      </c>
      <c r="R25" s="244">
        <f t="shared" si="4"/>
        <v>0</v>
      </c>
      <c r="S25" s="244">
        <f t="shared" si="4"/>
        <v>1.4848700104188168</v>
      </c>
      <c r="T25" s="244">
        <f t="shared" si="4"/>
        <v>0</v>
      </c>
      <c r="U25" s="244">
        <f t="shared" si="4"/>
        <v>1.4848700104188239</v>
      </c>
      <c r="V25" s="244">
        <f t="shared" si="4"/>
        <v>0</v>
      </c>
      <c r="W25" s="244">
        <f t="shared" si="4"/>
        <v>1.484870010418831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36.248888888888885</v>
      </c>
      <c r="C28" s="284">
        <f t="shared" si="6"/>
        <v>20.718888888888884</v>
      </c>
      <c r="D28" s="284">
        <f t="shared" si="6"/>
        <v>10.888888888888886</v>
      </c>
      <c r="E28" s="284">
        <f t="shared" si="6"/>
        <v>4.9064827923143355</v>
      </c>
      <c r="F28" s="284">
        <f t="shared" si="6"/>
        <v>5.9240766957397994</v>
      </c>
      <c r="G28" s="284">
        <f t="shared" si="6"/>
        <v>7.959264502590699</v>
      </c>
      <c r="H28" s="284">
        <f t="shared" si="6"/>
        <v>9.9768584060161061</v>
      </c>
      <c r="I28" s="284">
        <f t="shared" si="6"/>
        <v>12.79445230944161</v>
      </c>
      <c r="J28" s="284">
        <f t="shared" si="6"/>
        <v>14.29445230944161</v>
      </c>
      <c r="K28" s="284">
        <f t="shared" si="6"/>
        <v>51.194452309441616</v>
      </c>
      <c r="L28" s="284">
        <f t="shared" si="6"/>
        <v>7.7644523094416229</v>
      </c>
      <c r="M28" s="284">
        <f t="shared" si="6"/>
        <v>12.544827923143401</v>
      </c>
      <c r="N28" s="284">
        <f t="shared" si="6"/>
        <v>51.064827923143412</v>
      </c>
      <c r="O28" s="284">
        <f t="shared" si="6"/>
        <v>24.347234019717916</v>
      </c>
      <c r="P28" s="284">
        <f t="shared" si="6"/>
        <v>21.527234019717895</v>
      </c>
      <c r="Q28" s="284">
        <f t="shared" si="6"/>
        <v>18.727234019717912</v>
      </c>
      <c r="R28" s="284">
        <f t="shared" si="6"/>
        <v>25.649640116292517</v>
      </c>
      <c r="S28" s="284">
        <f t="shared" si="6"/>
        <v>19.029640116292512</v>
      </c>
      <c r="T28" s="284">
        <f t="shared" si="6"/>
        <v>19.029640116292512</v>
      </c>
      <c r="U28" s="284">
        <f t="shared" si="6"/>
        <v>9.9748279231434083</v>
      </c>
      <c r="V28" s="284">
        <f t="shared" si="6"/>
        <v>40.564827923143412</v>
      </c>
      <c r="W28" s="284">
        <f t="shared" si="6"/>
        <v>14.784827923143411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1.5203914996964194</v>
      </c>
      <c r="C29" s="244">
        <f t="shared" si="7"/>
        <v>1.2363187804700697</v>
      </c>
      <c r="D29" s="244">
        <f t="shared" si="7"/>
        <v>1.967519184598201</v>
      </c>
      <c r="E29" s="244">
        <f t="shared" si="7"/>
        <v>1.6322262074706408</v>
      </c>
      <c r="F29" s="244">
        <f t="shared" si="7"/>
        <v>2.23288742442627</v>
      </c>
      <c r="G29" s="244">
        <f t="shared" si="7"/>
        <v>1.9400260553476016</v>
      </c>
      <c r="H29" s="244">
        <f t="shared" si="7"/>
        <v>2.2714520531478684</v>
      </c>
      <c r="I29" s="244">
        <f t="shared" si="7"/>
        <v>1.9204020726026698</v>
      </c>
      <c r="J29" s="244">
        <f t="shared" si="7"/>
        <v>1.8063137181845512</v>
      </c>
      <c r="K29" s="244">
        <f t="shared" si="7"/>
        <v>8.2652729860739207</v>
      </c>
      <c r="L29" s="244">
        <f t="shared" si="7"/>
        <v>4.1445500803147617</v>
      </c>
      <c r="M29" s="244">
        <f t="shared" si="7"/>
        <v>2.2703151011523914</v>
      </c>
      <c r="N29" s="244">
        <f t="shared" si="7"/>
        <v>9.1076151011524011</v>
      </c>
      <c r="O29" s="244">
        <f t="shared" si="7"/>
        <v>4.3034950907335805</v>
      </c>
      <c r="P29" s="244">
        <f t="shared" si="7"/>
        <v>2.9723618094943518</v>
      </c>
      <c r="Q29" s="244">
        <f t="shared" si="7"/>
        <v>2.3096951428276924</v>
      </c>
      <c r="R29" s="244">
        <f t="shared" si="7"/>
        <v>5.84549514282768</v>
      </c>
      <c r="S29" s="244">
        <f t="shared" si="7"/>
        <v>7.6728661580498922</v>
      </c>
      <c r="T29" s="244">
        <f t="shared" si="7"/>
        <v>2.7938917990755314</v>
      </c>
      <c r="U29" s="244">
        <f t="shared" si="7"/>
        <v>2.6484328247165614</v>
      </c>
      <c r="V29" s="244">
        <f t="shared" si="7"/>
        <v>5.696172500829924</v>
      </c>
      <c r="W29" s="244">
        <f t="shared" si="7"/>
        <v>2.1267961476310617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41.836285468615642</v>
      </c>
      <c r="C32" s="212">
        <v>49.469303525365433</v>
      </c>
      <c r="D32" s="212">
        <v>34.171195184866718</v>
      </c>
      <c r="E32" s="212">
        <v>30.829750644883919</v>
      </c>
      <c r="F32" s="212">
        <v>21.680051590713671</v>
      </c>
      <c r="G32" s="212">
        <v>23.872656921754089</v>
      </c>
      <c r="H32" s="212">
        <v>24.250042992261388</v>
      </c>
      <c r="I32" s="212">
        <v>25.790541702493549</v>
      </c>
      <c r="J32" s="212">
        <v>24.207050730868449</v>
      </c>
      <c r="K32" s="212">
        <v>33.385898538263113</v>
      </c>
      <c r="L32" s="212">
        <v>53.740326741186578</v>
      </c>
      <c r="M32" s="212">
        <v>43.271023215821153</v>
      </c>
      <c r="N32" s="212">
        <v>31.764144453998281</v>
      </c>
      <c r="O32" s="212">
        <v>36.86113499570078</v>
      </c>
      <c r="P32" s="212">
        <v>30.034823731728281</v>
      </c>
      <c r="Q32" s="212">
        <v>27.21650902837489</v>
      </c>
      <c r="R32" s="212">
        <v>30.918658641444541</v>
      </c>
      <c r="S32" s="212">
        <v>37.498796216680987</v>
      </c>
      <c r="T32" s="212">
        <v>52.397149331089047</v>
      </c>
      <c r="U32" s="212">
        <v>53.084412107303422</v>
      </c>
      <c r="V32" s="212">
        <v>48.867784711120791</v>
      </c>
      <c r="W32" s="212">
        <v>51.958051389123902</v>
      </c>
      <c r="DA32" s="109" t="s">
        <v>1827</v>
      </c>
    </row>
    <row r="33" spans="1:105" ht="12" customHeight="1" x14ac:dyDescent="0.25">
      <c r="A33" s="24" t="s">
        <v>30</v>
      </c>
      <c r="B33" s="215">
        <v>0.6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5.9759243336199482E-2</v>
      </c>
      <c r="U33" s="215">
        <v>3.172828890799656E-2</v>
      </c>
      <c r="V33" s="215">
        <v>6.3542562338779016E-2</v>
      </c>
      <c r="W33" s="215">
        <v>6.3542562338779016E-2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0.95494411006018909</v>
      </c>
      <c r="C34" s="206">
        <f t="shared" si="8"/>
        <v>0.95494411006018909</v>
      </c>
      <c r="D34" s="206">
        <f t="shared" si="8"/>
        <v>0.95494411006018909</v>
      </c>
      <c r="E34" s="206">
        <f t="shared" si="8"/>
        <v>0.95494411006018909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1.02871883061049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0.3141014617368873</v>
      </c>
      <c r="T34" s="206">
        <f t="shared" si="8"/>
        <v>1.1950988822012041</v>
      </c>
      <c r="U34" s="206">
        <f t="shared" si="8"/>
        <v>1.6252794496990544</v>
      </c>
      <c r="V34" s="206">
        <f t="shared" si="8"/>
        <v>0.52175408426483216</v>
      </c>
      <c r="W34" s="206">
        <f t="shared" si="8"/>
        <v>0.52175408426483216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0.1093723129836629</v>
      </c>
      <c r="T36" s="206">
        <v>1.092691315563199</v>
      </c>
      <c r="U36" s="206">
        <v>1.42055030094583</v>
      </c>
      <c r="V36" s="206">
        <v>0.1093723129836629</v>
      </c>
      <c r="W36" s="206">
        <v>0.1093723129836629</v>
      </c>
      <c r="DA36" s="71" t="s">
        <v>1830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1.02871883061049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0.2047291487532244</v>
      </c>
      <c r="T37" s="206">
        <v>0.1024075666380052</v>
      </c>
      <c r="U37" s="206">
        <v>0.2047291487532244</v>
      </c>
      <c r="V37" s="206">
        <v>0.30748065348237308</v>
      </c>
      <c r="W37" s="206">
        <v>0.30748065348237308</v>
      </c>
      <c r="DA37" s="71" t="s">
        <v>1831</v>
      </c>
    </row>
    <row r="38" spans="1:105" ht="12" customHeight="1" x14ac:dyDescent="0.25">
      <c r="A38" s="18" t="s">
        <v>70</v>
      </c>
      <c r="B38" s="206">
        <v>0.95494411006018909</v>
      </c>
      <c r="C38" s="206">
        <v>0.95494411006018909</v>
      </c>
      <c r="D38" s="206">
        <v>0.95494411006018909</v>
      </c>
      <c r="E38" s="206">
        <v>0.95494411006018909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0.1049011177987962</v>
      </c>
      <c r="W39" s="206">
        <v>0.1049011177987962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27.708512467755799</v>
      </c>
      <c r="C40" s="206">
        <f t="shared" si="9"/>
        <v>31.986242476354249</v>
      </c>
      <c r="D40" s="206">
        <f t="shared" si="9"/>
        <v>21.861564918314699</v>
      </c>
      <c r="E40" s="206">
        <f t="shared" si="9"/>
        <v>10.060189165950129</v>
      </c>
      <c r="F40" s="206">
        <f t="shared" si="9"/>
        <v>1.268271711092003</v>
      </c>
      <c r="G40" s="206">
        <f t="shared" si="9"/>
        <v>1.5262252794496991</v>
      </c>
      <c r="H40" s="206">
        <f t="shared" si="9"/>
        <v>1.053310404127257</v>
      </c>
      <c r="I40" s="206">
        <f t="shared" si="9"/>
        <v>1.590713671539123</v>
      </c>
      <c r="J40" s="206">
        <f t="shared" si="9"/>
        <v>14.380911435941529</v>
      </c>
      <c r="K40" s="206">
        <f t="shared" si="9"/>
        <v>21.109200343938092</v>
      </c>
      <c r="L40" s="206">
        <f t="shared" si="9"/>
        <v>27.987962166809972</v>
      </c>
      <c r="M40" s="206">
        <f t="shared" si="9"/>
        <v>21.926053310404129</v>
      </c>
      <c r="N40" s="206">
        <f t="shared" si="9"/>
        <v>18.551160791057612</v>
      </c>
      <c r="O40" s="206">
        <f t="shared" si="9"/>
        <v>18.637145313843511</v>
      </c>
      <c r="P40" s="206">
        <f t="shared" si="9"/>
        <v>11.19948409286328</v>
      </c>
      <c r="Q40" s="206">
        <f t="shared" si="9"/>
        <v>9.1788478073946678</v>
      </c>
      <c r="R40" s="206">
        <f t="shared" si="9"/>
        <v>12.18830610490112</v>
      </c>
      <c r="S40" s="206">
        <f t="shared" si="9"/>
        <v>14.01564918314703</v>
      </c>
      <c r="T40" s="206">
        <f t="shared" si="9"/>
        <v>16.874376612209801</v>
      </c>
      <c r="U40" s="206">
        <f t="shared" si="9"/>
        <v>14.768099742046431</v>
      </c>
      <c r="V40" s="206">
        <f t="shared" si="9"/>
        <v>13.284436801375749</v>
      </c>
      <c r="W40" s="206">
        <f t="shared" si="9"/>
        <v>12.42476354256234</v>
      </c>
      <c r="DA40" s="71"/>
    </row>
    <row r="41" spans="1:105" ht="12" customHeight="1" x14ac:dyDescent="0.25">
      <c r="A41" s="18" t="s">
        <v>72</v>
      </c>
      <c r="B41" s="206">
        <v>27.708512467755799</v>
      </c>
      <c r="C41" s="206">
        <v>31.986242476354249</v>
      </c>
      <c r="D41" s="206">
        <v>21.861564918314699</v>
      </c>
      <c r="E41" s="206">
        <v>10.060189165950129</v>
      </c>
      <c r="F41" s="206">
        <v>1.268271711092003</v>
      </c>
      <c r="G41" s="206">
        <v>1.5262252794496991</v>
      </c>
      <c r="H41" s="206">
        <v>1.053310404127257</v>
      </c>
      <c r="I41" s="206">
        <v>1.590713671539123</v>
      </c>
      <c r="J41" s="206">
        <v>14.380911435941529</v>
      </c>
      <c r="K41" s="206">
        <v>21.109200343938092</v>
      </c>
      <c r="L41" s="206">
        <v>27.987962166809972</v>
      </c>
      <c r="M41" s="206">
        <v>21.926053310404129</v>
      </c>
      <c r="N41" s="206">
        <v>18.551160791057612</v>
      </c>
      <c r="O41" s="206">
        <v>18.637145313843511</v>
      </c>
      <c r="P41" s="206">
        <v>11.19948409286328</v>
      </c>
      <c r="Q41" s="206">
        <v>9.1788478073946678</v>
      </c>
      <c r="R41" s="206">
        <v>12.18830610490112</v>
      </c>
      <c r="S41" s="206">
        <v>14.01564918314703</v>
      </c>
      <c r="T41" s="206">
        <v>16.874376612209801</v>
      </c>
      <c r="U41" s="206">
        <v>14.768099742046431</v>
      </c>
      <c r="V41" s="206">
        <v>13.284436801375749</v>
      </c>
      <c r="W41" s="206">
        <v>12.42476354256234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2.3903697334479789E-2</v>
      </c>
      <c r="C43" s="206">
        <f t="shared" si="10"/>
        <v>2.8661220980223558</v>
      </c>
      <c r="D43" s="206">
        <f t="shared" si="10"/>
        <v>0.62098022355975924</v>
      </c>
      <c r="E43" s="206">
        <f t="shared" si="10"/>
        <v>0.16715391229578669</v>
      </c>
      <c r="F43" s="206">
        <f t="shared" si="10"/>
        <v>0</v>
      </c>
      <c r="G43" s="206">
        <f t="shared" si="10"/>
        <v>0</v>
      </c>
      <c r="H43" s="206">
        <f t="shared" si="10"/>
        <v>2.3903697334479789E-2</v>
      </c>
      <c r="I43" s="206">
        <f t="shared" si="10"/>
        <v>0</v>
      </c>
      <c r="J43" s="206">
        <f t="shared" si="10"/>
        <v>0</v>
      </c>
      <c r="K43" s="206">
        <f t="shared" si="10"/>
        <v>2.0301805674978501</v>
      </c>
      <c r="L43" s="206">
        <f t="shared" si="10"/>
        <v>3.0572656921754078</v>
      </c>
      <c r="M43" s="206">
        <f t="shared" si="10"/>
        <v>3.3438521066208078</v>
      </c>
      <c r="N43" s="206">
        <f t="shared" si="10"/>
        <v>2.0540842648323299</v>
      </c>
      <c r="O43" s="206">
        <f t="shared" si="10"/>
        <v>5.1829750644883914</v>
      </c>
      <c r="P43" s="206">
        <f t="shared" si="10"/>
        <v>5.2306964746345654</v>
      </c>
      <c r="Q43" s="206">
        <f t="shared" si="10"/>
        <v>3.845399828030954</v>
      </c>
      <c r="R43" s="206">
        <f t="shared" si="10"/>
        <v>4.6575236457437663</v>
      </c>
      <c r="S43" s="206">
        <f t="shared" si="10"/>
        <v>6.1622527944969896</v>
      </c>
      <c r="T43" s="206">
        <f t="shared" si="10"/>
        <v>18.644526803144085</v>
      </c>
      <c r="U43" s="206">
        <f t="shared" si="10"/>
        <v>19.007627928455619</v>
      </c>
      <c r="V43" s="206">
        <f t="shared" si="10"/>
        <v>18.340011710260946</v>
      </c>
      <c r="W43" s="206">
        <f t="shared" si="10"/>
        <v>18.291671337533185</v>
      </c>
      <c r="DA43" s="71"/>
    </row>
    <row r="44" spans="1:105" ht="12" customHeight="1" x14ac:dyDescent="0.25">
      <c r="A44" s="18" t="s">
        <v>73</v>
      </c>
      <c r="B44" s="206">
        <v>2.3903697334479789E-2</v>
      </c>
      <c r="C44" s="206">
        <v>2.8661220980223558</v>
      </c>
      <c r="D44" s="206">
        <v>0.62098022355975924</v>
      </c>
      <c r="E44" s="206">
        <v>0.16715391229578669</v>
      </c>
      <c r="F44" s="206">
        <v>0</v>
      </c>
      <c r="G44" s="206">
        <v>0</v>
      </c>
      <c r="H44" s="206">
        <v>2.3903697334479789E-2</v>
      </c>
      <c r="I44" s="206">
        <v>0</v>
      </c>
      <c r="J44" s="206">
        <v>0</v>
      </c>
      <c r="K44" s="206">
        <v>2.0301805674978501</v>
      </c>
      <c r="L44" s="206">
        <v>3.0572656921754078</v>
      </c>
      <c r="M44" s="206">
        <v>3.3438521066208078</v>
      </c>
      <c r="N44" s="206">
        <v>2.0540842648323299</v>
      </c>
      <c r="O44" s="206">
        <v>5.1829750644883914</v>
      </c>
      <c r="P44" s="206">
        <v>5.2306964746345654</v>
      </c>
      <c r="Q44" s="206">
        <v>3.845399828030954</v>
      </c>
      <c r="R44" s="206">
        <v>4.6575236457437663</v>
      </c>
      <c r="S44" s="206">
        <v>6.1622527944969896</v>
      </c>
      <c r="T44" s="206">
        <v>18.606104901117799</v>
      </c>
      <c r="U44" s="206">
        <v>18.964402407566642</v>
      </c>
      <c r="V44" s="206">
        <v>18.295614789337922</v>
      </c>
      <c r="W44" s="206">
        <v>18.20008598452279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3.8421902026287473E-2</v>
      </c>
      <c r="U49" s="206">
        <v>4.3225520888978422E-2</v>
      </c>
      <c r="V49" s="206">
        <v>4.4396920923023997E-2</v>
      </c>
      <c r="W49" s="206">
        <v>9.1585353010395665E-2</v>
      </c>
      <c r="DA49" s="71" t="s">
        <v>1841</v>
      </c>
    </row>
    <row r="50" spans="1:105" ht="12" customHeight="1" x14ac:dyDescent="0.25">
      <c r="A50" s="14" t="s">
        <v>79</v>
      </c>
      <c r="B50" s="206">
        <v>1.886844368013757</v>
      </c>
      <c r="C50" s="206">
        <v>2.0540842648323299</v>
      </c>
      <c r="D50" s="206">
        <v>2.2212381771281171</v>
      </c>
      <c r="E50" s="206">
        <v>12.252794496990539</v>
      </c>
      <c r="F50" s="206">
        <v>13.017110920034391</v>
      </c>
      <c r="G50" s="206">
        <v>14.52184006878762</v>
      </c>
      <c r="H50" s="206">
        <v>14.832330180567499</v>
      </c>
      <c r="I50" s="206">
        <v>14.99948409286328</v>
      </c>
      <c r="J50" s="206">
        <v>1.3136715391229581</v>
      </c>
      <c r="K50" s="206">
        <v>0.78822012037833178</v>
      </c>
      <c r="L50" s="206">
        <v>2.3167669819432501</v>
      </c>
      <c r="M50" s="206">
        <v>3.128890799656062</v>
      </c>
      <c r="N50" s="206">
        <v>0.23886500429922611</v>
      </c>
      <c r="O50" s="206">
        <v>0.14333619948409279</v>
      </c>
      <c r="P50" s="206">
        <v>0.19105760963026661</v>
      </c>
      <c r="Q50" s="206">
        <v>0.26276870163370591</v>
      </c>
      <c r="R50" s="206">
        <v>0.57325881341358553</v>
      </c>
      <c r="S50" s="206">
        <v>0.5493551160791057</v>
      </c>
      <c r="T50" s="206">
        <v>0.42992261392949271</v>
      </c>
      <c r="U50" s="206">
        <v>0.5493551160791057</v>
      </c>
      <c r="V50" s="206">
        <v>0.50154772141014614</v>
      </c>
      <c r="W50" s="206">
        <v>0.7165090283748925</v>
      </c>
      <c r="DA50" s="71" t="s">
        <v>1842</v>
      </c>
    </row>
    <row r="51" spans="1:105" ht="12" customHeight="1" x14ac:dyDescent="0.25">
      <c r="A51" s="21" t="s">
        <v>38</v>
      </c>
      <c r="B51" s="209">
        <v>10.662080825451421</v>
      </c>
      <c r="C51" s="209">
        <v>11.6079105760963</v>
      </c>
      <c r="D51" s="209">
        <v>8.5124677558039554</v>
      </c>
      <c r="E51" s="209">
        <v>7.3946689595872739</v>
      </c>
      <c r="F51" s="209">
        <v>7.3946689595872739</v>
      </c>
      <c r="G51" s="209">
        <v>7.8245915735167664</v>
      </c>
      <c r="H51" s="209">
        <v>8.3404987102321577</v>
      </c>
      <c r="I51" s="209">
        <v>9.2003439380911427</v>
      </c>
      <c r="J51" s="209">
        <v>8.5124677558039554</v>
      </c>
      <c r="K51" s="209">
        <v>9.4582975064488384</v>
      </c>
      <c r="L51" s="209">
        <v>20.378331900257951</v>
      </c>
      <c r="M51" s="209">
        <v>13.843508168529659</v>
      </c>
      <c r="N51" s="209">
        <v>10.920034393809109</v>
      </c>
      <c r="O51" s="209">
        <v>12.89767841788478</v>
      </c>
      <c r="P51" s="209">
        <v>13.41358555460017</v>
      </c>
      <c r="Q51" s="209">
        <v>13.929492691315559</v>
      </c>
      <c r="R51" s="209">
        <v>13.499570077386069</v>
      </c>
      <c r="S51" s="209">
        <v>16.457437661220979</v>
      </c>
      <c r="T51" s="209">
        <v>15.193465176268271</v>
      </c>
      <c r="U51" s="209">
        <v>17.10232158211522</v>
      </c>
      <c r="V51" s="209">
        <v>16.15649183147033</v>
      </c>
      <c r="W51" s="209">
        <v>19.939810834049869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41.836285468615657</v>
      </c>
      <c r="C52" s="286">
        <f t="shared" si="11"/>
        <v>49.469303525365419</v>
      </c>
      <c r="D52" s="286">
        <f t="shared" si="11"/>
        <v>34.171195184866725</v>
      </c>
      <c r="E52" s="286">
        <f t="shared" si="11"/>
        <v>30.829750644883916</v>
      </c>
      <c r="F52" s="286">
        <f t="shared" si="11"/>
        <v>21.680051590713664</v>
      </c>
      <c r="G52" s="286">
        <f t="shared" si="11"/>
        <v>23.872656921754082</v>
      </c>
      <c r="H52" s="286">
        <f t="shared" si="11"/>
        <v>24.250042992261388</v>
      </c>
      <c r="I52" s="286">
        <f t="shared" si="11"/>
        <v>25.790541702493545</v>
      </c>
      <c r="J52" s="286">
        <f t="shared" si="11"/>
        <v>24.207050730868445</v>
      </c>
      <c r="K52" s="286">
        <f t="shared" si="11"/>
        <v>33.385898538263113</v>
      </c>
      <c r="L52" s="286">
        <f t="shared" si="11"/>
        <v>53.740326741186578</v>
      </c>
      <c r="M52" s="286">
        <f t="shared" si="11"/>
        <v>43.271023215821145</v>
      </c>
      <c r="N52" s="286">
        <f t="shared" si="11"/>
        <v>31.764144453998288</v>
      </c>
      <c r="O52" s="286">
        <f t="shared" si="11"/>
        <v>36.86113499570078</v>
      </c>
      <c r="P52" s="286">
        <f t="shared" si="11"/>
        <v>30.034823731728277</v>
      </c>
      <c r="Q52" s="286">
        <f t="shared" si="11"/>
        <v>27.216509028374887</v>
      </c>
      <c r="R52" s="286">
        <f t="shared" si="11"/>
        <v>30.918658641444537</v>
      </c>
      <c r="S52" s="286">
        <f t="shared" si="11"/>
        <v>37.498796216680979</v>
      </c>
      <c r="T52" s="286">
        <f t="shared" si="11"/>
        <v>52.397149331089054</v>
      </c>
      <c r="U52" s="286">
        <f t="shared" si="11"/>
        <v>53.084412107303443</v>
      </c>
      <c r="V52" s="286">
        <f t="shared" si="11"/>
        <v>48.867784711120791</v>
      </c>
      <c r="W52" s="286">
        <f t="shared" si="11"/>
        <v>51.958051389123895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36.256996218782383</v>
      </c>
      <c r="C54" s="284">
        <f>PPA_fec!C32</f>
        <v>42.872074582493319</v>
      </c>
      <c r="D54" s="284">
        <f>PPA_fec!D32</f>
        <v>29.614122781966561</v>
      </c>
      <c r="E54" s="284">
        <f>PPA_fec!E32</f>
        <v>26.718293463125349</v>
      </c>
      <c r="F54" s="284">
        <f>PPA_fec!F32</f>
        <v>18.78879876028158</v>
      </c>
      <c r="G54" s="284">
        <f>PPA_fec!G32</f>
        <v>20.688998128039771</v>
      </c>
      <c r="H54" s="284">
        <f>PPA_fec!H32</f>
        <v>21.01605597216097</v>
      </c>
      <c r="I54" s="284">
        <f>PPA_fec!I32</f>
        <v>22.35111369266119</v>
      </c>
      <c r="J54" s="284">
        <f>PPA_fec!J32</f>
        <v>20.97879716102846</v>
      </c>
      <c r="K54" s="284">
        <f>PPA_fec!K32</f>
        <v>28.933553337820069</v>
      </c>
      <c r="L54" s="284">
        <f>PPA_fec!L32</f>
        <v>46.573513915641733</v>
      </c>
      <c r="M54" s="284">
        <f>PPA_fec!M32</f>
        <v>37.500397263896602</v>
      </c>
      <c r="N54" s="284">
        <f>PPA_fec!N32</f>
        <v>27.528076464279408</v>
      </c>
      <c r="O54" s="284">
        <f>PPA_fec!O32</f>
        <v>31.945332076905661</v>
      </c>
      <c r="P54" s="284">
        <f>PPA_fec!P32</f>
        <v>26.029378045285171</v>
      </c>
      <c r="Q54" s="284">
        <f>PPA_fec!Q32</f>
        <v>22.75247922040699</v>
      </c>
      <c r="R54" s="284">
        <f>PPA_fec!R32</f>
        <v>26.81050921945161</v>
      </c>
      <c r="S54" s="284">
        <f>PPA_fec!S32</f>
        <v>33.557838922327299</v>
      </c>
      <c r="T54" s="284">
        <f>PPA_fec!T32</f>
        <v>48.097923191794123</v>
      </c>
      <c r="U54" s="284">
        <f>PPA_fec!U32</f>
        <v>48.42691712306727</v>
      </c>
      <c r="V54" s="284">
        <f>PPA_fec!V32</f>
        <v>44.520789392500362</v>
      </c>
      <c r="W54" s="284">
        <f>PPA_fec!W32</f>
        <v>47.336163830923162</v>
      </c>
      <c r="DA54" s="94"/>
    </row>
    <row r="55" spans="1:105" ht="12" customHeight="1" x14ac:dyDescent="0.25">
      <c r="A55" s="52" t="s">
        <v>60</v>
      </c>
      <c r="B55" s="244">
        <f>PPA_fec!B83</f>
        <v>5.579289249833276</v>
      </c>
      <c r="C55" s="244">
        <f>PPA_fec!C83</f>
        <v>6.5972289428721016</v>
      </c>
      <c r="D55" s="244">
        <f>PPA_fec!D83</f>
        <v>4.5570724029001637</v>
      </c>
      <c r="E55" s="244">
        <f>PPA_fec!E83</f>
        <v>4.111457181758567</v>
      </c>
      <c r="F55" s="244">
        <f>PPA_fec!F83</f>
        <v>2.8912528304320828</v>
      </c>
      <c r="G55" s="244">
        <f>PPA_fec!G83</f>
        <v>3.1836587937143119</v>
      </c>
      <c r="H55" s="244">
        <f>PPA_fec!H83</f>
        <v>3.2339870201004191</v>
      </c>
      <c r="I55" s="244">
        <f>PPA_fec!I83</f>
        <v>3.4394280098323562</v>
      </c>
      <c r="J55" s="244">
        <f>PPA_fec!J83</f>
        <v>3.2282535698399841</v>
      </c>
      <c r="K55" s="244">
        <f>PPA_fec!K83</f>
        <v>4.4523452004430437</v>
      </c>
      <c r="L55" s="244">
        <f>PPA_fec!L83</f>
        <v>7.1668128255448442</v>
      </c>
      <c r="M55" s="244">
        <f>PPA_fec!M83</f>
        <v>5.7706259519245418</v>
      </c>
      <c r="N55" s="244">
        <f>PPA_fec!N83</f>
        <v>4.2360679897188804</v>
      </c>
      <c r="O55" s="244">
        <f>PPA_fec!O83</f>
        <v>4.9158029187951167</v>
      </c>
      <c r="P55" s="244">
        <f>PPA_fec!P83</f>
        <v>4.0054456864431058</v>
      </c>
      <c r="Q55" s="244">
        <f>PPA_fec!Q83</f>
        <v>4.4640298079678971</v>
      </c>
      <c r="R55" s="244">
        <f>PPA_fec!R83</f>
        <v>4.1081494219929287</v>
      </c>
      <c r="S55" s="244">
        <f>PPA_fec!S83</f>
        <v>3.9409572943536819</v>
      </c>
      <c r="T55" s="244">
        <f>PPA_fec!T83</f>
        <v>4.2992261392949267</v>
      </c>
      <c r="U55" s="244">
        <f>PPA_fec!U83</f>
        <v>4.6574949842361706</v>
      </c>
      <c r="V55" s="244">
        <f>PPA_fec!V83</f>
        <v>4.3469953186204258</v>
      </c>
      <c r="W55" s="244">
        <f>PPA_fec!W83</f>
        <v>4.621887558200731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70.560149757899069</v>
      </c>
      <c r="C57" s="205">
        <f t="shared" si="12"/>
        <v>78.223695838145233</v>
      </c>
      <c r="D57" s="205">
        <f t="shared" si="12"/>
        <v>54.44290583799129</v>
      </c>
      <c r="E57" s="205">
        <f t="shared" si="12"/>
        <v>26.723895839152821</v>
      </c>
      <c r="F57" s="205">
        <f t="shared" si="12"/>
        <v>2.9789100001297322</v>
      </c>
      <c r="G57" s="205">
        <f t="shared" si="12"/>
        <v>3.5847900001675015</v>
      </c>
      <c r="H57" s="205">
        <f t="shared" si="12"/>
        <v>2.4740100000999941</v>
      </c>
      <c r="I57" s="205">
        <f t="shared" si="12"/>
        <v>3.7362600001760837</v>
      </c>
      <c r="J57" s="205">
        <f t="shared" si="12"/>
        <v>33.777810001654615</v>
      </c>
      <c r="K57" s="205">
        <f t="shared" si="12"/>
        <v>49.581179998477232</v>
      </c>
      <c r="L57" s="205">
        <f t="shared" si="12"/>
        <v>65.737980001501285</v>
      </c>
      <c r="M57" s="205">
        <f t="shared" si="12"/>
        <v>54.691316641481627</v>
      </c>
      <c r="N57" s="205">
        <f t="shared" si="12"/>
        <v>43.572870001636588</v>
      </c>
      <c r="O57" s="205">
        <f t="shared" si="12"/>
        <v>43.774830001755511</v>
      </c>
      <c r="P57" s="205">
        <f t="shared" si="12"/>
        <v>26.305290001168945</v>
      </c>
      <c r="Q57" s="205">
        <f t="shared" si="12"/>
        <v>21.559230001217255</v>
      </c>
      <c r="R57" s="205">
        <f t="shared" si="12"/>
        <v>28.62783000154819</v>
      </c>
      <c r="S57" s="205">
        <f t="shared" si="12"/>
        <v>33.843987001547085</v>
      </c>
      <c r="T57" s="205">
        <f t="shared" si="12"/>
        <v>43.099967160851676</v>
      </c>
      <c r="U57" s="205">
        <f t="shared" si="12"/>
        <v>39.213907056925827</v>
      </c>
      <c r="V57" s="205">
        <f t="shared" si="12"/>
        <v>33.027249096730721</v>
      </c>
      <c r="W57" s="205">
        <f t="shared" si="12"/>
        <v>31.008053016731768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67.843569014925293</v>
      </c>
      <c r="C59" s="284">
        <f>PPA_emi!C32</f>
        <v>74.357503849864599</v>
      </c>
      <c r="D59" s="284">
        <f>PPA_emi!D32</f>
        <v>52.112528114634401</v>
      </c>
      <c r="E59" s="284">
        <f>PPA_emi!E32</f>
        <v>24.670097916863838</v>
      </c>
      <c r="F59" s="284">
        <f>PPA_emi!F32</f>
        <v>2.8478939073125709</v>
      </c>
      <c r="G59" s="284">
        <f>PPA_emi!G32</f>
        <v>3.3900705868181511</v>
      </c>
      <c r="H59" s="284">
        <f>PPA_emi!H32</f>
        <v>2.365975220845554</v>
      </c>
      <c r="I59" s="284">
        <f>PPA_emi!I32</f>
        <v>3.6104373288248999</v>
      </c>
      <c r="J59" s="284">
        <f>PPA_emi!J32</f>
        <v>33.215490617292787</v>
      </c>
      <c r="K59" s="284">
        <f>PPA_emi!K32</f>
        <v>47.949726825609638</v>
      </c>
      <c r="L59" s="284">
        <f>PPA_emi!L32</f>
        <v>64.881223439323222</v>
      </c>
      <c r="M59" s="284">
        <f>PPA_emi!M32</f>
        <v>53.302520004376888</v>
      </c>
      <c r="N59" s="284">
        <f>PPA_emi!N32</f>
        <v>42.773062328236321</v>
      </c>
      <c r="O59" s="284">
        <f>PPA_emi!O32</f>
        <v>42.96007706426839</v>
      </c>
      <c r="P59" s="284">
        <f>PPA_emi!P32</f>
        <v>26.131175744196309</v>
      </c>
      <c r="Q59" s="284">
        <f>PPA_emi!Q32</f>
        <v>21.459478222783591</v>
      </c>
      <c r="R59" s="284">
        <f>PPA_emi!R32</f>
        <v>28.419244856487051</v>
      </c>
      <c r="S59" s="284">
        <f>PPA_emi!S32</f>
        <v>33.684224195287022</v>
      </c>
      <c r="T59" s="284">
        <f>PPA_emi!T32</f>
        <v>42.290026224858948</v>
      </c>
      <c r="U59" s="284">
        <f>PPA_emi!U32</f>
        <v>38.647982234640587</v>
      </c>
      <c r="V59" s="284">
        <f>PPA_emi!V32</f>
        <v>32.553008642245452</v>
      </c>
      <c r="W59" s="284">
        <f>PPA_emi!W32</f>
        <v>30.778456020732119</v>
      </c>
      <c r="DA59" s="94"/>
    </row>
    <row r="60" spans="1:105" ht="12" customHeight="1" x14ac:dyDescent="0.25">
      <c r="A60" s="52" t="s">
        <v>60</v>
      </c>
      <c r="B60" s="244">
        <f>PPA_emi!B83</f>
        <v>2.7165807429737812</v>
      </c>
      <c r="C60" s="244">
        <f>PPA_emi!C83</f>
        <v>3.8661919882806339</v>
      </c>
      <c r="D60" s="244">
        <f>PPA_emi!D83</f>
        <v>2.330377723356893</v>
      </c>
      <c r="E60" s="244">
        <f>PPA_emi!E83</f>
        <v>2.0537979222889811</v>
      </c>
      <c r="F60" s="244">
        <f>PPA_emi!F83</f>
        <v>0.1310160928171612</v>
      </c>
      <c r="G60" s="244">
        <f>PPA_emi!G83</f>
        <v>0.19471941334935039</v>
      </c>
      <c r="H60" s="244">
        <f>PPA_emi!H83</f>
        <v>0.10803477925443999</v>
      </c>
      <c r="I60" s="244">
        <f>PPA_emi!I83</f>
        <v>0.12582267135118369</v>
      </c>
      <c r="J60" s="244">
        <f>PPA_emi!J83</f>
        <v>0.56231938436182571</v>
      </c>
      <c r="K60" s="244">
        <f>PPA_emi!K83</f>
        <v>1.6314531728675969</v>
      </c>
      <c r="L60" s="244">
        <f>PPA_emi!L83</f>
        <v>0.85675656217806639</v>
      </c>
      <c r="M60" s="244">
        <f>PPA_emi!M83</f>
        <v>1.3887966371047431</v>
      </c>
      <c r="N60" s="244">
        <f>PPA_emi!N83</f>
        <v>0.79980767340027015</v>
      </c>
      <c r="O60" s="244">
        <f>PPA_emi!O83</f>
        <v>0.81475293748712074</v>
      </c>
      <c r="P60" s="244">
        <f>PPA_emi!P83</f>
        <v>0.17411425697263519</v>
      </c>
      <c r="Q60" s="244">
        <f>PPA_emi!Q83</f>
        <v>9.9751778433664312E-2</v>
      </c>
      <c r="R60" s="244">
        <f>PPA_emi!R83</f>
        <v>0.20858514506114051</v>
      </c>
      <c r="S60" s="244">
        <f>PPA_emi!S83</f>
        <v>0.1597628062600612</v>
      </c>
      <c r="T60" s="244">
        <f>PPA_emi!T83</f>
        <v>0.80994093599272832</v>
      </c>
      <c r="U60" s="244">
        <f>PPA_emi!U83</f>
        <v>0.56592482228523777</v>
      </c>
      <c r="V60" s="244">
        <f>PPA_emi!V83</f>
        <v>0.47424045448526653</v>
      </c>
      <c r="W60" s="244">
        <f>PPA_emi!W83</f>
        <v>0.22959699599964961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1166.0522415413009</v>
      </c>
      <c r="C64" s="290">
        <f t="shared" si="14"/>
        <v>1068.9485680530247</v>
      </c>
      <c r="D64" s="290">
        <f t="shared" si="14"/>
        <v>935.35733610230682</v>
      </c>
      <c r="E64" s="290">
        <f t="shared" si="14"/>
        <v>810.52553472959869</v>
      </c>
      <c r="F64" s="290">
        <f t="shared" si="14"/>
        <v>879.4169540502395</v>
      </c>
      <c r="G64" s="290">
        <f t="shared" si="14"/>
        <v>745.03209652277451</v>
      </c>
      <c r="H64" s="290">
        <f t="shared" si="14"/>
        <v>659.20740274582874</v>
      </c>
      <c r="I64" s="290">
        <f t="shared" si="14"/>
        <v>653.83765298513799</v>
      </c>
      <c r="J64" s="290">
        <f t="shared" si="14"/>
        <v>725.40923011242398</v>
      </c>
      <c r="K64" s="290">
        <f t="shared" si="14"/>
        <v>955.20986633632253</v>
      </c>
      <c r="L64" s="290">
        <f t="shared" si="14"/>
        <v>921.01350721826202</v>
      </c>
      <c r="M64" s="290">
        <f t="shared" si="14"/>
        <v>839.69071985593519</v>
      </c>
      <c r="N64" s="290">
        <f t="shared" si="14"/>
        <v>1154.9736786670151</v>
      </c>
      <c r="O64" s="290">
        <f t="shared" si="14"/>
        <v>1190.4075493652992</v>
      </c>
      <c r="P64" s="290">
        <f t="shared" si="14"/>
        <v>1269.0079538247812</v>
      </c>
      <c r="Q64" s="290">
        <f t="shared" si="14"/>
        <v>1248.5947161326587</v>
      </c>
      <c r="R64" s="290">
        <f t="shared" si="14"/>
        <v>1459.2716945259647</v>
      </c>
      <c r="S64" s="290">
        <f t="shared" si="14"/>
        <v>1529.2824747901493</v>
      </c>
      <c r="T64" s="290">
        <f t="shared" si="14"/>
        <v>1578.7986160562186</v>
      </c>
      <c r="U64" s="290">
        <f t="shared" si="14"/>
        <v>1322.227095360533</v>
      </c>
      <c r="V64" s="290">
        <f t="shared" si="14"/>
        <v>1588.6703088278382</v>
      </c>
      <c r="W64" s="290">
        <f t="shared" si="14"/>
        <v>1377.784551117644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4846.5440100086389</v>
      </c>
      <c r="C65" s="291">
        <f t="shared" si="15"/>
        <v>4384.8355963056238</v>
      </c>
      <c r="D65" s="291">
        <f t="shared" si="15"/>
        <v>3910.391724818498</v>
      </c>
      <c r="E65" s="291">
        <f t="shared" si="15"/>
        <v>4278.8723723435151</v>
      </c>
      <c r="F65" s="291">
        <f t="shared" si="15"/>
        <v>3952.9313952965404</v>
      </c>
      <c r="G65" s="291">
        <f t="shared" si="15"/>
        <v>3761.0063955407991</v>
      </c>
      <c r="H65" s="291">
        <f t="shared" si="15"/>
        <v>4080.767871696959</v>
      </c>
      <c r="I65" s="291">
        <f t="shared" si="15"/>
        <v>3836.3049621849941</v>
      </c>
      <c r="J65" s="291">
        <f t="shared" si="15"/>
        <v>4563.4443478055373</v>
      </c>
      <c r="K65" s="291">
        <f t="shared" si="15"/>
        <v>4878.6997880980953</v>
      </c>
      <c r="L65" s="291">
        <f t="shared" si="15"/>
        <v>4262.0631608187359</v>
      </c>
      <c r="M65" s="291">
        <f t="shared" si="15"/>
        <v>4265.8993957492294</v>
      </c>
      <c r="N65" s="291">
        <f t="shared" si="15"/>
        <v>6249.5317403592589</v>
      </c>
      <c r="O65" s="291">
        <f t="shared" si="15"/>
        <v>5682.3728159531393</v>
      </c>
      <c r="P65" s="291">
        <f t="shared" si="15"/>
        <v>4019.2409928775533</v>
      </c>
      <c r="Q65" s="291">
        <f t="shared" si="15"/>
        <v>3918.9606441346273</v>
      </c>
      <c r="R65" s="291">
        <f t="shared" si="15"/>
        <v>4254.3983212181338</v>
      </c>
      <c r="S65" s="291">
        <f t="shared" si="15"/>
        <v>4571.391175865213</v>
      </c>
      <c r="T65" s="291">
        <f t="shared" si="15"/>
        <v>3753.1463853193677</v>
      </c>
      <c r="U65" s="291">
        <f t="shared" si="15"/>
        <v>3953.2268281944662</v>
      </c>
      <c r="V65" s="291">
        <f t="shared" si="15"/>
        <v>4005.9713369047154</v>
      </c>
      <c r="W65" s="291">
        <f t="shared" si="15"/>
        <v>3649.1443643985508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0.68877272452094196</v>
      </c>
      <c r="C68" s="293">
        <f t="shared" si="17"/>
        <v>0.62889943644555257</v>
      </c>
      <c r="D68" s="293">
        <f t="shared" si="17"/>
        <v>0.37966824079444311</v>
      </c>
      <c r="E68" s="293">
        <f t="shared" si="17"/>
        <v>0.29041623329484073</v>
      </c>
      <c r="F68" s="293">
        <f t="shared" si="17"/>
        <v>0.18978584606345031</v>
      </c>
      <c r="G68" s="293">
        <f t="shared" si="17"/>
        <v>0.1830884790092015</v>
      </c>
      <c r="H68" s="293">
        <f t="shared" si="17"/>
        <v>0.17660551237110059</v>
      </c>
      <c r="I68" s="293">
        <f t="shared" si="17"/>
        <v>0.17996065775089526</v>
      </c>
      <c r="J68" s="293">
        <f t="shared" si="17"/>
        <v>0.17097634198067205</v>
      </c>
      <c r="K68" s="293">
        <f t="shared" si="17"/>
        <v>0.33722090137319427</v>
      </c>
      <c r="L68" s="293">
        <f t="shared" si="17"/>
        <v>0.36039243144503397</v>
      </c>
      <c r="M68" s="293">
        <f t="shared" si="17"/>
        <v>0.23958853350304499</v>
      </c>
      <c r="N68" s="293">
        <f t="shared" si="17"/>
        <v>0.23328878359558822</v>
      </c>
      <c r="O68" s="293">
        <f t="shared" si="17"/>
        <v>0.23368933487129234</v>
      </c>
      <c r="P68" s="293">
        <f t="shared" si="17"/>
        <v>0.18656377612733063</v>
      </c>
      <c r="Q68" s="293">
        <f t="shared" si="17"/>
        <v>0.15986845995226948</v>
      </c>
      <c r="R68" s="293">
        <f t="shared" si="17"/>
        <v>0.21047659930484858</v>
      </c>
      <c r="S68" s="293">
        <f t="shared" si="17"/>
        <v>0.25043163374871119</v>
      </c>
      <c r="T68" s="293">
        <f t="shared" si="17"/>
        <v>0.35893972531189644</v>
      </c>
      <c r="U68" s="293">
        <f t="shared" si="17"/>
        <v>0.30439950419930395</v>
      </c>
      <c r="V68" s="293">
        <f t="shared" si="17"/>
        <v>0.34646528710117014</v>
      </c>
      <c r="W68" s="293">
        <f t="shared" si="17"/>
        <v>0.30681983297201948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0.40773776220337643</v>
      </c>
      <c r="C69" s="255">
        <f t="shared" si="18"/>
        <v>0.42693695918791119</v>
      </c>
      <c r="D69" s="255">
        <f t="shared" si="18"/>
        <v>0.30955710315664348</v>
      </c>
      <c r="E69" s="255">
        <f t="shared" si="18"/>
        <v>0.21072326406148315</v>
      </c>
      <c r="F69" s="255">
        <f t="shared" si="18"/>
        <v>0.15289133900662766</v>
      </c>
      <c r="G69" s="255">
        <f t="shared" si="18"/>
        <v>0.15388737507731609</v>
      </c>
      <c r="H69" s="255">
        <f t="shared" si="18"/>
        <v>0.13034266581805548</v>
      </c>
      <c r="I69" s="255">
        <f t="shared" si="18"/>
        <v>0.13668879083459726</v>
      </c>
      <c r="J69" s="255">
        <f t="shared" si="18"/>
        <v>0.12063082594122446</v>
      </c>
      <c r="K69" s="255">
        <f t="shared" si="18"/>
        <v>0.23660534313273074</v>
      </c>
      <c r="L69" s="255">
        <f t="shared" si="18"/>
        <v>0.31243836790806861</v>
      </c>
      <c r="M69" s="255">
        <f t="shared" si="18"/>
        <v>0.20770871928978313</v>
      </c>
      <c r="N69" s="255">
        <f t="shared" si="18"/>
        <v>0.20224721841579768</v>
      </c>
      <c r="O69" s="255">
        <f t="shared" si="18"/>
        <v>0.20259447206466794</v>
      </c>
      <c r="P69" s="255">
        <f t="shared" si="18"/>
        <v>0.12130460431064777</v>
      </c>
      <c r="Q69" s="255">
        <f t="shared" si="18"/>
        <v>0.13253300857325781</v>
      </c>
      <c r="R69" s="255">
        <f t="shared" si="18"/>
        <v>0.13627239628989435</v>
      </c>
      <c r="S69" s="255">
        <f t="shared" si="18"/>
        <v>0.14686236023448088</v>
      </c>
      <c r="T69" s="255">
        <f t="shared" si="18"/>
        <v>0.13556525560105928</v>
      </c>
      <c r="U69" s="255">
        <f t="shared" si="18"/>
        <v>0.14619182482669374</v>
      </c>
      <c r="V69" s="255">
        <f t="shared" si="18"/>
        <v>0.15087943416047955</v>
      </c>
      <c r="W69" s="255">
        <f t="shared" si="18"/>
        <v>0.14959714961093781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0.41220350853016413</v>
      </c>
      <c r="C72" s="293">
        <f>IF(PPA_ued!C$32=0,"",PPA_ued!C$32/C$11)</f>
        <v>0.37485280617006439</v>
      </c>
      <c r="D72" s="293">
        <f>IF(PPA_ued!D$32=0,"",PPA_ued!D$32/D$11)</f>
        <v>0.22707705689390537</v>
      </c>
      <c r="E72" s="293">
        <f>IF(PPA_ued!E$32=0,"",PPA_ued!E$32/E$11)</f>
        <v>0.17486075142099217</v>
      </c>
      <c r="F72" s="293">
        <f>IF(PPA_ued!F$32=0,"",PPA_ued!F$32/F$11)</f>
        <v>0.11346761878054908</v>
      </c>
      <c r="G72" s="293">
        <f>IF(PPA_ued!G$32=0,"",PPA_ued!G$32/G$11)</f>
        <v>0.11117345907093849</v>
      </c>
      <c r="H72" s="293">
        <f>IF(PPA_ued!H$32=0,"",PPA_ued!H$32/H$11)</f>
        <v>0.10734814083698606</v>
      </c>
      <c r="I72" s="293">
        <f>IF(PPA_ued!I$32=0,"",PPA_ued!I$32/I$11)</f>
        <v>0.10964606364249566</v>
      </c>
      <c r="J72" s="293">
        <f>IF(PPA_ued!J$32=0,"",PPA_ued!J$32/J$11)</f>
        <v>0.10534272269465689</v>
      </c>
      <c r="K72" s="293">
        <f>IF(PPA_ued!K$32=0,"",PPA_ued!K$32/K$11)</f>
        <v>0.20799290497834069</v>
      </c>
      <c r="L72" s="293">
        <f>IF(PPA_ued!L$32=0,"",PPA_ued!L$32/L$11)</f>
        <v>0.21851284272527147</v>
      </c>
      <c r="M72" s="293">
        <f>IF(PPA_ued!M$32=0,"",PPA_ued!M$32/M$11)</f>
        <v>0.15073115006584403</v>
      </c>
      <c r="N72" s="293">
        <f>IF(PPA_ued!N$32=0,"",PPA_ued!N$32/N$11)</f>
        <v>0.14684272556351238</v>
      </c>
      <c r="O72" s="293">
        <f>IF(PPA_ued!O$32=0,"",PPA_ued!O$32/O$11)</f>
        <v>0.14478974825568428</v>
      </c>
      <c r="P72" s="293">
        <f>IF(PPA_ued!P$32=0,"",PPA_ued!P$32/P$11)</f>
        <v>0.11257138938036688</v>
      </c>
      <c r="Q72" s="293">
        <f>IF(PPA_ued!Q$32=0,"",PPA_ued!Q$32/Q$11)</f>
        <v>9.5993673332955665E-2</v>
      </c>
      <c r="R72" s="293">
        <f>IF(PPA_ued!R$32=0,"",PPA_ued!R$32/R$11)</f>
        <v>0.12784441186307183</v>
      </c>
      <c r="S72" s="293">
        <f>IF(PPA_ued!S$32=0,"",PPA_ued!S$32/S$11)</f>
        <v>0.15114106801214783</v>
      </c>
      <c r="T72" s="293">
        <f>IF(PPA_ued!T$32=0,"",PPA_ued!T$32/T$11)</f>
        <v>0.21473718725291441</v>
      </c>
      <c r="U72" s="293">
        <f>IF(PPA_ued!U$32=0,"",PPA_ued!U$32/U$11)</f>
        <v>0.1871498676516356</v>
      </c>
      <c r="V72" s="293">
        <f>IF(PPA_ued!V$32=0,"",PPA_ued!V$32/V$11)</f>
        <v>0.21200833509093792</v>
      </c>
      <c r="W72" s="293">
        <f>IF(PPA_ued!W$32=0,"",PPA_ued!W$32/W$11)</f>
        <v>0.18657916198861485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0.26083922841186913</v>
      </c>
      <c r="C73" s="255">
        <f>IF(PPA_ued!C$83=0,"",PPA_ued!C$83/C$12)</f>
        <v>0.27393548072321416</v>
      </c>
      <c r="D73" s="255">
        <f>IF(PPA_ued!D$83=0,"",PPA_ued!D$83/D$12)</f>
        <v>0.19859976374908958</v>
      </c>
      <c r="E73" s="255">
        <f>IF(PPA_ued!E$83=0,"",PPA_ued!E$83/E$12)</f>
        <v>0.13743968752280603</v>
      </c>
      <c r="F73" s="255">
        <f>IF(PPA_ued!F$83=0,"",PPA_ued!F$83/F$12)</f>
        <v>0.10239270050819001</v>
      </c>
      <c r="G73" s="255">
        <f>IF(PPA_ued!G$83=0,"",PPA_ued!G$83/G$12)</f>
        <v>0.10377416732091263</v>
      </c>
      <c r="H73" s="255">
        <f>IF(PPA_ued!H$83=0,"",PPA_ued!H$83/H$12)</f>
        <v>8.9129285365540156E-2</v>
      </c>
      <c r="I73" s="255">
        <f>IF(PPA_ued!I$83=0,"",PPA_ued!I$83/I$12)</f>
        <v>9.3774226761776575E-2</v>
      </c>
      <c r="J73" s="255">
        <f>IF(PPA_ued!J$83=0,"",PPA_ued!J$83/J$12)</f>
        <v>8.1251879846732364E-2</v>
      </c>
      <c r="K73" s="255">
        <f>IF(PPA_ued!K$83=0,"",PPA_ued!K$83/K$12)</f>
        <v>0.15827053021198789</v>
      </c>
      <c r="L73" s="255">
        <f>IF(PPA_ued!L$83=0,"",PPA_ued!L$83/L$12)</f>
        <v>0.21133677024648079</v>
      </c>
      <c r="M73" s="255">
        <f>IF(PPA_ued!M$83=0,"",PPA_ued!M$83/M$12)</f>
        <v>0.14122283205284639</v>
      </c>
      <c r="N73" s="255">
        <f>IF(PPA_ued!N$83=0,"",PPA_ued!N$83/N$12)</f>
        <v>0.13853331582945813</v>
      </c>
      <c r="O73" s="255">
        <f>IF(PPA_ued!O$83=0,"",PPA_ued!O$83/O$12)</f>
        <v>0.13938400379007468</v>
      </c>
      <c r="P73" s="255">
        <f>IF(PPA_ued!P$83=0,"",PPA_ued!P$83/P$12)</f>
        <v>8.5463042890038948E-2</v>
      </c>
      <c r="Q73" s="255">
        <f>IF(PPA_ued!Q$83=0,"",PPA_ued!Q$83/Q$12)</f>
        <v>9.4273005581332878E-2</v>
      </c>
      <c r="R73" s="255">
        <f>IF(PPA_ued!R$83=0,"",PPA_ued!R$83/R$12)</f>
        <v>9.6894161595280109E-2</v>
      </c>
      <c r="S73" s="255">
        <f>IF(PPA_ued!S$83=0,"",PPA_ued!S$83/S$12)</f>
        <v>0.10489731198439589</v>
      </c>
      <c r="T73" s="255">
        <f>IF(PPA_ued!T$83=0,"",PPA_ued!T$83/T$12)</f>
        <v>9.6484599026903428E-2</v>
      </c>
      <c r="U73" s="255">
        <f>IF(PPA_ued!U$83=0,"",PPA_ued!U$83/U$12)</f>
        <v>0.10508883147481693</v>
      </c>
      <c r="V73" s="255">
        <f>IF(PPA_ued!V$83=0,"",PPA_ued!V$83/V$12)</f>
        <v>0.10884454042837456</v>
      </c>
      <c r="W73" s="255">
        <f>IF(PPA_ued!W$83=0,"",PPA_ued!W$83/W$12)</f>
        <v>0.1088592710839706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1.6865777869029794</v>
      </c>
      <c r="C74" s="256">
        <f t="shared" si="19"/>
        <v>1.5812572699358094</v>
      </c>
      <c r="D74" s="256">
        <f t="shared" si="19"/>
        <v>1.5932397314010902</v>
      </c>
      <c r="E74" s="256">
        <f t="shared" si="19"/>
        <v>0.86682166673922012</v>
      </c>
      <c r="F74" s="256">
        <f t="shared" si="19"/>
        <v>0.13740327082089165</v>
      </c>
      <c r="G74" s="256">
        <f t="shared" si="19"/>
        <v>0.1501630091663925</v>
      </c>
      <c r="H74" s="256">
        <f t="shared" si="19"/>
        <v>0.10202085006156458</v>
      </c>
      <c r="I74" s="256">
        <f t="shared" si="19"/>
        <v>0.14486938829264084</v>
      </c>
      <c r="J74" s="256">
        <f t="shared" si="19"/>
        <v>1.3953707280243639</v>
      </c>
      <c r="K74" s="256">
        <f t="shared" si="19"/>
        <v>1.4850934726723899</v>
      </c>
      <c r="L74" s="256">
        <f t="shared" si="19"/>
        <v>1.223252331867936</v>
      </c>
      <c r="M74" s="256">
        <f t="shared" si="19"/>
        <v>1.2639247370855997</v>
      </c>
      <c r="N74" s="256">
        <f t="shared" si="19"/>
        <v>1.3717627454043355</v>
      </c>
      <c r="O74" s="256">
        <f t="shared" si="19"/>
        <v>1.1875605568537457</v>
      </c>
      <c r="P74" s="256">
        <f t="shared" si="19"/>
        <v>0.87582634864543862</v>
      </c>
      <c r="Q74" s="256">
        <f t="shared" si="19"/>
        <v>0.79213796224712107</v>
      </c>
      <c r="R74" s="256">
        <f t="shared" si="19"/>
        <v>0.92590789055688094</v>
      </c>
      <c r="S74" s="256">
        <f t="shared" si="19"/>
        <v>0.90253529222604512</v>
      </c>
      <c r="T74" s="256">
        <f t="shared" si="19"/>
        <v>0.82256320641624991</v>
      </c>
      <c r="U74" s="256">
        <f t="shared" si="19"/>
        <v>0.73870851159959838</v>
      </c>
      <c r="V74" s="256">
        <f t="shared" si="19"/>
        <v>0.67584911597629149</v>
      </c>
      <c r="W74" s="256">
        <f t="shared" si="19"/>
        <v>0.59679014489027815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1.8711855942379465</v>
      </c>
      <c r="C76" s="295">
        <f t="shared" si="21"/>
        <v>1.7344041447489984</v>
      </c>
      <c r="D76" s="295">
        <f t="shared" si="21"/>
        <v>1.7597187834436947</v>
      </c>
      <c r="E76" s="295">
        <f t="shared" si="21"/>
        <v>0.923341079059249</v>
      </c>
      <c r="F76" s="295">
        <f t="shared" si="21"/>
        <v>0.15157402789010929</v>
      </c>
      <c r="G76" s="295">
        <f t="shared" si="21"/>
        <v>0.1638586153779768</v>
      </c>
      <c r="H76" s="295">
        <f t="shared" si="21"/>
        <v>0.11257941185442481</v>
      </c>
      <c r="I76" s="295">
        <f t="shared" si="21"/>
        <v>0.16153277096032839</v>
      </c>
      <c r="J76" s="295">
        <f t="shared" si="21"/>
        <v>1.5832886109884308</v>
      </c>
      <c r="K76" s="295">
        <f t="shared" si="21"/>
        <v>1.657236021644561</v>
      </c>
      <c r="L76" s="295">
        <f t="shared" si="21"/>
        <v>1.3930927255530281</v>
      </c>
      <c r="M76" s="295">
        <f t="shared" si="21"/>
        <v>1.4213854757131796</v>
      </c>
      <c r="N76" s="295">
        <f t="shared" si="21"/>
        <v>1.5537977157154041</v>
      </c>
      <c r="O76" s="295">
        <f t="shared" si="21"/>
        <v>1.3447998274316157</v>
      </c>
      <c r="P76" s="295">
        <f t="shared" si="21"/>
        <v>1.0039108771148522</v>
      </c>
      <c r="Q76" s="295">
        <f t="shared" si="21"/>
        <v>0.94317098435305069</v>
      </c>
      <c r="R76" s="295">
        <f t="shared" si="21"/>
        <v>1.0600039195028892</v>
      </c>
      <c r="S76" s="295">
        <f t="shared" si="21"/>
        <v>1.0037661922524943</v>
      </c>
      <c r="T76" s="295">
        <f t="shared" si="21"/>
        <v>0.87924848763686236</v>
      </c>
      <c r="U76" s="295">
        <f t="shared" si="21"/>
        <v>0.79806819286936048</v>
      </c>
      <c r="V76" s="295">
        <f t="shared" si="21"/>
        <v>0.73118669022811822</v>
      </c>
      <c r="W76" s="295">
        <f t="shared" si="21"/>
        <v>0.65021018878225112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0.48690444630648244</v>
      </c>
      <c r="C77" s="258">
        <f t="shared" si="22"/>
        <v>0.5860327149109803</v>
      </c>
      <c r="D77" s="258">
        <f t="shared" si="22"/>
        <v>0.51137605842597955</v>
      </c>
      <c r="E77" s="258">
        <f t="shared" si="22"/>
        <v>0.49953041743962012</v>
      </c>
      <c r="F77" s="258">
        <f t="shared" si="22"/>
        <v>4.531464403186819E-2</v>
      </c>
      <c r="G77" s="258">
        <f t="shared" si="22"/>
        <v>6.1162148950696785E-2</v>
      </c>
      <c r="H77" s="258">
        <f t="shared" si="22"/>
        <v>3.3406064583118018E-2</v>
      </c>
      <c r="I77" s="258">
        <f t="shared" si="22"/>
        <v>3.6582440740580147E-2</v>
      </c>
      <c r="J77" s="258">
        <f t="shared" si="22"/>
        <v>0.17418686983429818</v>
      </c>
      <c r="K77" s="258">
        <f t="shared" si="22"/>
        <v>0.36642558009770992</v>
      </c>
      <c r="L77" s="258">
        <f t="shared" si="22"/>
        <v>0.11954498924882037</v>
      </c>
      <c r="M77" s="258">
        <f t="shared" si="22"/>
        <v>0.24066654963861767</v>
      </c>
      <c r="N77" s="258">
        <f t="shared" si="22"/>
        <v>0.18880897930378782</v>
      </c>
      <c r="O77" s="258">
        <f t="shared" si="22"/>
        <v>0.16574157893352243</v>
      </c>
      <c r="P77" s="258">
        <f t="shared" si="22"/>
        <v>4.3469384084259342E-2</v>
      </c>
      <c r="Q77" s="258">
        <f t="shared" si="22"/>
        <v>2.2345679290854251E-2</v>
      </c>
      <c r="R77" s="258">
        <f t="shared" si="22"/>
        <v>5.0773504961743224E-2</v>
      </c>
      <c r="S77" s="258">
        <f t="shared" si="22"/>
        <v>4.0539085893916631E-2</v>
      </c>
      <c r="T77" s="258">
        <f t="shared" si="22"/>
        <v>0.18839226171190862</v>
      </c>
      <c r="U77" s="258">
        <f t="shared" si="22"/>
        <v>0.12150841261250429</v>
      </c>
      <c r="V77" s="258">
        <f t="shared" si="22"/>
        <v>0.10909615026587439</v>
      </c>
      <c r="W77" s="258">
        <f t="shared" si="22"/>
        <v>4.9676023725906078E-2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36.256996218782383</v>
      </c>
      <c r="C32" s="225">
        <v>42.872074582493319</v>
      </c>
      <c r="D32" s="225">
        <v>29.614122781966561</v>
      </c>
      <c r="E32" s="225">
        <v>26.718293463125349</v>
      </c>
      <c r="F32" s="225">
        <v>18.78879876028158</v>
      </c>
      <c r="G32" s="225">
        <v>20.688998128039771</v>
      </c>
      <c r="H32" s="225">
        <v>21.01605597216097</v>
      </c>
      <c r="I32" s="225">
        <v>22.35111369266119</v>
      </c>
      <c r="J32" s="225">
        <v>20.97879716102846</v>
      </c>
      <c r="K32" s="225">
        <v>28.933553337820069</v>
      </c>
      <c r="L32" s="225">
        <v>46.573513915641733</v>
      </c>
      <c r="M32" s="225">
        <v>37.500397263896602</v>
      </c>
      <c r="N32" s="225">
        <v>27.528076464279408</v>
      </c>
      <c r="O32" s="225">
        <v>31.945332076905661</v>
      </c>
      <c r="P32" s="225">
        <v>26.029378045285171</v>
      </c>
      <c r="Q32" s="225">
        <v>22.75247922040699</v>
      </c>
      <c r="R32" s="225">
        <v>26.81050921945161</v>
      </c>
      <c r="S32" s="225">
        <v>33.557838922327299</v>
      </c>
      <c r="T32" s="225">
        <v>48.097923191794123</v>
      </c>
      <c r="U32" s="225">
        <v>48.42691712306727</v>
      </c>
      <c r="V32" s="225">
        <v>44.520789392500362</v>
      </c>
      <c r="W32" s="225">
        <v>47.336163830923162</v>
      </c>
      <c r="DA32" s="89" t="s">
        <v>1874</v>
      </c>
    </row>
    <row r="33" spans="1:105" ht="12" customHeight="1" x14ac:dyDescent="0.25">
      <c r="A33" s="55" t="s">
        <v>92</v>
      </c>
      <c r="B33" s="261">
        <v>0.19136885373594081</v>
      </c>
      <c r="C33" s="261">
        <v>0.22628404517135259</v>
      </c>
      <c r="D33" s="261">
        <v>0.15630695651028151</v>
      </c>
      <c r="E33" s="261">
        <v>0.14102241572771659</v>
      </c>
      <c r="F33" s="261">
        <v>9.9169574341916214E-2</v>
      </c>
      <c r="G33" s="261">
        <v>0.1091990586573077</v>
      </c>
      <c r="H33" s="261">
        <v>0.1109253098983765</v>
      </c>
      <c r="I33" s="261">
        <v>0.11797190758431909</v>
      </c>
      <c r="J33" s="261">
        <v>0.1107286533431248</v>
      </c>
      <c r="K33" s="261">
        <v>0.1527148278736884</v>
      </c>
      <c r="L33" s="261">
        <v>0.24582069399442011</v>
      </c>
      <c r="M33" s="261">
        <v>0.19793167629996139</v>
      </c>
      <c r="N33" s="261">
        <v>0.1452965493021118</v>
      </c>
      <c r="O33" s="261">
        <v>0.1686113638601173</v>
      </c>
      <c r="P33" s="261">
        <v>0.13738623602568639</v>
      </c>
      <c r="Q33" s="261">
        <v>0.12009036385394301</v>
      </c>
      <c r="R33" s="261">
        <v>0.14150914175489721</v>
      </c>
      <c r="S33" s="261">
        <v>0.17712237190877819</v>
      </c>
      <c r="T33" s="261">
        <v>0.25386671231439772</v>
      </c>
      <c r="U33" s="261">
        <v>0.25560318246048741</v>
      </c>
      <c r="V33" s="261">
        <v>0.2349861632829304</v>
      </c>
      <c r="W33" s="261">
        <v>0.24984605338166829</v>
      </c>
      <c r="DA33" s="67" t="s">
        <v>1875</v>
      </c>
    </row>
    <row r="34" spans="1:105" ht="12" customHeight="1" x14ac:dyDescent="0.25">
      <c r="A34" s="202" t="s">
        <v>93</v>
      </c>
      <c r="B34" s="226">
        <v>0.27156678366269038</v>
      </c>
      <c r="C34" s="226">
        <v>0.32111406397490538</v>
      </c>
      <c r="D34" s="226">
        <v>0.22181131681006211</v>
      </c>
      <c r="E34" s="226">
        <v>0.20012140489884911</v>
      </c>
      <c r="F34" s="226">
        <v>0.14072907798461851</v>
      </c>
      <c r="G34" s="226">
        <v>0.15496166988321719</v>
      </c>
      <c r="H34" s="226">
        <v>0.1574113501116291</v>
      </c>
      <c r="I34" s="226">
        <v>0.16741100173715889</v>
      </c>
      <c r="J34" s="226">
        <v>0.1571322796821768</v>
      </c>
      <c r="K34" s="226">
        <v>0.21671381634800521</v>
      </c>
      <c r="L34" s="226">
        <v>0.34883803671578151</v>
      </c>
      <c r="M34" s="226">
        <v>0.28087992203744011</v>
      </c>
      <c r="N34" s="226">
        <v>0.20618672161619109</v>
      </c>
      <c r="O34" s="226">
        <v>0.23927219544123771</v>
      </c>
      <c r="P34" s="226">
        <v>0.19496139266476589</v>
      </c>
      <c r="Q34" s="226">
        <v>0.17041725037292529</v>
      </c>
      <c r="R34" s="226">
        <v>0.200812105705934</v>
      </c>
      <c r="S34" s="226">
        <v>0.25134995541304272</v>
      </c>
      <c r="T34" s="226">
        <v>0.36025594132142019</v>
      </c>
      <c r="U34" s="226">
        <v>0.36272012294394562</v>
      </c>
      <c r="V34" s="226">
        <v>0.333463023486754</v>
      </c>
      <c r="W34" s="226">
        <v>0.35455032416768723</v>
      </c>
      <c r="DA34" s="174" t="s">
        <v>1876</v>
      </c>
    </row>
    <row r="35" spans="1:105" ht="12" customHeight="1" x14ac:dyDescent="0.25">
      <c r="A35" s="202" t="s">
        <v>94</v>
      </c>
      <c r="B35" s="226">
        <v>0.96634251743783417</v>
      </c>
      <c r="C35" s="226">
        <v>1.142651427324894</v>
      </c>
      <c r="D35" s="226">
        <v>0.78929279712158162</v>
      </c>
      <c r="E35" s="226">
        <v>0.71211147252585905</v>
      </c>
      <c r="F35" s="226">
        <v>0.50076997511328947</v>
      </c>
      <c r="G35" s="226">
        <v>0.55141519209991563</v>
      </c>
      <c r="H35" s="226">
        <v>0.56013212767986331</v>
      </c>
      <c r="I35" s="226">
        <v>0.59571486130798712</v>
      </c>
      <c r="J35" s="226">
        <v>0.55913908420929537</v>
      </c>
      <c r="K35" s="226">
        <v>0.77115386509643769</v>
      </c>
      <c r="L35" s="226">
        <v>1.241304337855633</v>
      </c>
      <c r="M35" s="226">
        <v>0.9994823641485453</v>
      </c>
      <c r="N35" s="226">
        <v>0.73369427932808673</v>
      </c>
      <c r="O35" s="226">
        <v>0.85142554099236645</v>
      </c>
      <c r="P35" s="226">
        <v>0.69375009877815008</v>
      </c>
      <c r="Q35" s="226">
        <v>0.60641228842167594</v>
      </c>
      <c r="R35" s="226">
        <v>0.71456926043243851</v>
      </c>
      <c r="S35" s="226">
        <v>0.89440300980777432</v>
      </c>
      <c r="T35" s="226">
        <v>1.2819337790990171</v>
      </c>
      <c r="U35" s="226">
        <v>1.2907023164010349</v>
      </c>
      <c r="V35" s="226">
        <v>1.186593931859026</v>
      </c>
      <c r="W35" s="226">
        <v>1.2616309262629231</v>
      </c>
      <c r="DA35" s="174" t="s">
        <v>1877</v>
      </c>
    </row>
    <row r="36" spans="1:105" ht="12" customHeight="1" x14ac:dyDescent="0.25">
      <c r="A36" s="202" t="s">
        <v>95</v>
      </c>
      <c r="B36" s="226">
        <v>0.7654754149437627</v>
      </c>
      <c r="C36" s="226">
        <v>0.90513618068541057</v>
      </c>
      <c r="D36" s="226">
        <v>0.62522782604112592</v>
      </c>
      <c r="E36" s="226">
        <v>0.56408966291086637</v>
      </c>
      <c r="F36" s="226">
        <v>0.3966782973676648</v>
      </c>
      <c r="G36" s="226">
        <v>0.43679623462923062</v>
      </c>
      <c r="H36" s="226">
        <v>0.44370123959350588</v>
      </c>
      <c r="I36" s="226">
        <v>0.4718876303372761</v>
      </c>
      <c r="J36" s="226">
        <v>0.44291461337249932</v>
      </c>
      <c r="K36" s="226">
        <v>0.61085931149475348</v>
      </c>
      <c r="L36" s="226">
        <v>0.9832827759776801</v>
      </c>
      <c r="M36" s="226">
        <v>0.79172670519984578</v>
      </c>
      <c r="N36" s="226">
        <v>0.581186197208447</v>
      </c>
      <c r="O36" s="226">
        <v>0.67444545544046908</v>
      </c>
      <c r="P36" s="226">
        <v>0.54954494410274546</v>
      </c>
      <c r="Q36" s="226">
        <v>0.48036145541577202</v>
      </c>
      <c r="R36" s="226">
        <v>0.56603656701958849</v>
      </c>
      <c r="S36" s="226">
        <v>0.70848948763511288</v>
      </c>
      <c r="T36" s="226">
        <v>1.0154668492575909</v>
      </c>
      <c r="U36" s="226">
        <v>1.022412729841949</v>
      </c>
      <c r="V36" s="226">
        <v>0.93994465313172093</v>
      </c>
      <c r="W36" s="226">
        <v>0.99938421352667306</v>
      </c>
      <c r="DA36" s="174" t="s">
        <v>1878</v>
      </c>
    </row>
    <row r="37" spans="1:105" ht="12" customHeight="1" x14ac:dyDescent="0.25">
      <c r="A37" s="56" t="s">
        <v>96</v>
      </c>
      <c r="B37" s="262">
        <v>0.4424909866883181</v>
      </c>
      <c r="C37" s="262">
        <v>0.52127153450467556</v>
      </c>
      <c r="D37" s="262">
        <v>0.35975589169101102</v>
      </c>
      <c r="E37" s="262">
        <v>0.29480976191493818</v>
      </c>
      <c r="F37" s="262">
        <v>0.26911667880454959</v>
      </c>
      <c r="G37" s="262">
        <v>0.2735784948363294</v>
      </c>
      <c r="H37" s="262">
        <v>0.30631017400158161</v>
      </c>
      <c r="I37" s="262">
        <v>0.35027683560433681</v>
      </c>
      <c r="J37" s="262">
        <v>0.2956836470651979</v>
      </c>
      <c r="K37" s="262">
        <v>0.35828718896881218</v>
      </c>
      <c r="L37" s="262">
        <v>0.71999819746666582</v>
      </c>
      <c r="M37" s="262">
        <v>0.4907645734922057</v>
      </c>
      <c r="N37" s="262">
        <v>0.38049275629790508</v>
      </c>
      <c r="O37" s="262">
        <v>0.45245652527500879</v>
      </c>
      <c r="P37" s="262">
        <v>0.53243782435969977</v>
      </c>
      <c r="Q37" s="262">
        <v>0.56069147699103072</v>
      </c>
      <c r="R37" s="262">
        <v>0.52528434534661717</v>
      </c>
      <c r="S37" s="262">
        <v>0.7039417575801219</v>
      </c>
      <c r="T37" s="262">
        <v>0.64832504787020473</v>
      </c>
      <c r="U37" s="262">
        <v>0.72358695359794911</v>
      </c>
      <c r="V37" s="262">
        <v>0.68616029994844019</v>
      </c>
      <c r="W37" s="262">
        <v>0.918172072345384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1.221465473153407E-2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1.0931169797936549E-3</v>
      </c>
      <c r="T38" s="228">
        <v>1.6991692231994981E-3</v>
      </c>
      <c r="U38" s="228">
        <v>2.8865652157987428E-3</v>
      </c>
      <c r="V38" s="228">
        <v>4.0844897901037907E-3</v>
      </c>
      <c r="W38" s="228">
        <v>2.696919415614148E-3</v>
      </c>
      <c r="DA38" s="69" t="s">
        <v>1880</v>
      </c>
    </row>
    <row r="39" spans="1:105" ht="12" customHeight="1" x14ac:dyDescent="0.25">
      <c r="A39" s="37" t="s">
        <v>162</v>
      </c>
      <c r="B39" s="228">
        <v>0.37734507066242762</v>
      </c>
      <c r="C39" s="228">
        <v>0.47120974796720683</v>
      </c>
      <c r="D39" s="228">
        <v>0.31144361204597909</v>
      </c>
      <c r="E39" s="228">
        <v>0.24085740786908399</v>
      </c>
      <c r="F39" s="228">
        <v>2.732177123731077E-2</v>
      </c>
      <c r="G39" s="228">
        <v>3.7218004353134319E-2</v>
      </c>
      <c r="H39" s="228">
        <v>2.2841121349026171E-2</v>
      </c>
      <c r="I39" s="228">
        <v>2.894707660071158E-2</v>
      </c>
      <c r="J39" s="228">
        <v>0.131849141709314</v>
      </c>
      <c r="K39" s="228">
        <v>0.26777494159979698</v>
      </c>
      <c r="L39" s="228">
        <v>0.22782833060872931</v>
      </c>
      <c r="M39" s="228">
        <v>0.26034244036619758</v>
      </c>
      <c r="N39" s="228">
        <v>0.18043278969797771</v>
      </c>
      <c r="O39" s="228">
        <v>0.18867592366247429</v>
      </c>
      <c r="P39" s="228">
        <v>6.1282808864422472E-2</v>
      </c>
      <c r="Q39" s="228">
        <v>3.2673943874615072E-2</v>
      </c>
      <c r="R39" s="228">
        <v>7.099400228581812E-2</v>
      </c>
      <c r="S39" s="228">
        <v>7.4834209970737225E-2</v>
      </c>
      <c r="T39" s="228">
        <v>0.27998342643465851</v>
      </c>
      <c r="U39" s="228">
        <v>0.2082218544767247</v>
      </c>
      <c r="V39" s="228">
        <v>0.1764668634204295</v>
      </c>
      <c r="W39" s="228">
        <v>0.1089778678848559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1.7292957961811489E-2</v>
      </c>
      <c r="U41" s="228">
        <v>2.023347969750023E-2</v>
      </c>
      <c r="V41" s="228">
        <v>2.1038930070024831E-2</v>
      </c>
      <c r="W41" s="228">
        <v>4.9013135121848649E-2</v>
      </c>
      <c r="DA41" s="69" t="s">
        <v>1883</v>
      </c>
    </row>
    <row r="42" spans="1:105" ht="12" customHeight="1" x14ac:dyDescent="0.25">
      <c r="A42" s="37" t="s">
        <v>38</v>
      </c>
      <c r="B42" s="228">
        <v>6.5145916025890566E-2</v>
      </c>
      <c r="C42" s="228">
        <v>5.0061786537468803E-2</v>
      </c>
      <c r="D42" s="228">
        <v>4.8312279645031847E-2</v>
      </c>
      <c r="E42" s="228">
        <v>5.3952354045854231E-2</v>
      </c>
      <c r="F42" s="228">
        <v>0.2417949075672389</v>
      </c>
      <c r="G42" s="228">
        <v>0.2363604904831951</v>
      </c>
      <c r="H42" s="228">
        <v>0.2834690526525554</v>
      </c>
      <c r="I42" s="228">
        <v>0.3213297590036252</v>
      </c>
      <c r="J42" s="228">
        <v>0.1638345053558839</v>
      </c>
      <c r="K42" s="228">
        <v>9.051224736901517E-2</v>
      </c>
      <c r="L42" s="228">
        <v>0.49216986685793651</v>
      </c>
      <c r="M42" s="228">
        <v>0.21820747839447399</v>
      </c>
      <c r="N42" s="228">
        <v>0.2000599665999275</v>
      </c>
      <c r="O42" s="228">
        <v>0.26378060161253453</v>
      </c>
      <c r="P42" s="228">
        <v>0.47115501549527727</v>
      </c>
      <c r="Q42" s="228">
        <v>0.52801753311641564</v>
      </c>
      <c r="R42" s="228">
        <v>0.45429034306079907</v>
      </c>
      <c r="S42" s="228">
        <v>0.62801443062959106</v>
      </c>
      <c r="T42" s="228">
        <v>0.34934949425053519</v>
      </c>
      <c r="U42" s="228">
        <v>0.49224505420792553</v>
      </c>
      <c r="V42" s="228">
        <v>0.48457001666788208</v>
      </c>
      <c r="W42" s="228">
        <v>0.75748414992306534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1.9752752530408442</v>
      </c>
      <c r="C43" s="263">
        <f t="shared" si="1"/>
        <v>2.120902217885146</v>
      </c>
      <c r="D43" s="263">
        <f t="shared" si="1"/>
        <v>1.5689233562384535</v>
      </c>
      <c r="E43" s="263">
        <f t="shared" si="1"/>
        <v>1.318408411894411</v>
      </c>
      <c r="F43" s="263">
        <f t="shared" si="1"/>
        <v>1.3684369221169705</v>
      </c>
      <c r="G43" s="263">
        <f t="shared" si="1"/>
        <v>1.4249888111460256</v>
      </c>
      <c r="H43" s="263">
        <f t="shared" si="1"/>
        <v>1.5428326858358945</v>
      </c>
      <c r="I43" s="263">
        <f t="shared" si="1"/>
        <v>1.7375669991882754</v>
      </c>
      <c r="J43" s="263">
        <f t="shared" si="1"/>
        <v>1.6949516322040372</v>
      </c>
      <c r="K43" s="263">
        <f t="shared" si="1"/>
        <v>1.7875124522595678</v>
      </c>
      <c r="L43" s="263">
        <f t="shared" si="1"/>
        <v>4.1278361243467767</v>
      </c>
      <c r="M43" s="263">
        <f t="shared" si="1"/>
        <v>2.6770417476112547</v>
      </c>
      <c r="N43" s="263">
        <f t="shared" si="1"/>
        <v>2.1597419403497438</v>
      </c>
      <c r="O43" s="263">
        <f t="shared" si="1"/>
        <v>2.5510126881952564</v>
      </c>
      <c r="P43" s="263">
        <f t="shared" si="1"/>
        <v>2.8289450139485477</v>
      </c>
      <c r="Q43" s="263">
        <f t="shared" si="1"/>
        <v>2.8114983419283748</v>
      </c>
      <c r="R43" s="263">
        <f t="shared" si="1"/>
        <v>2.8354014900855113</v>
      </c>
      <c r="S43" s="263">
        <f t="shared" si="1"/>
        <v>3.7515061210611949</v>
      </c>
      <c r="T43" s="263">
        <f t="shared" si="1"/>
        <v>3.46031054261808</v>
      </c>
      <c r="U43" s="263">
        <f t="shared" si="1"/>
        <v>3.8628218780970389</v>
      </c>
      <c r="V43" s="263">
        <f t="shared" si="1"/>
        <v>3.6492403220171408</v>
      </c>
      <c r="W43" s="263">
        <f t="shared" si="1"/>
        <v>4.6238459017690792</v>
      </c>
      <c r="DA43" s="70"/>
    </row>
    <row r="44" spans="1:105" ht="12" customHeight="1" x14ac:dyDescent="0.25">
      <c r="A44" s="60" t="s">
        <v>1886</v>
      </c>
      <c r="B44" s="264">
        <v>0.85913839449918816</v>
      </c>
      <c r="C44" s="264">
        <v>1.036062346402405</v>
      </c>
      <c r="D44" s="264">
        <v>0.70594564902190071</v>
      </c>
      <c r="E44" s="264">
        <v>0.64695128331556895</v>
      </c>
      <c r="F44" s="264">
        <v>0.41166031086622529</v>
      </c>
      <c r="G44" s="264">
        <v>0.46167957981776703</v>
      </c>
      <c r="H44" s="264">
        <v>0.45915093698440962</v>
      </c>
      <c r="I44" s="264">
        <v>0.4784835261881536</v>
      </c>
      <c r="J44" s="264">
        <v>0.44415438287719522</v>
      </c>
      <c r="K44" s="264">
        <v>0.66565897028156185</v>
      </c>
      <c r="L44" s="264">
        <v>0.9498377443713516</v>
      </c>
      <c r="M44" s="264">
        <v>0.82817562364047737</v>
      </c>
      <c r="N44" s="264">
        <v>0.58907707087782668</v>
      </c>
      <c r="O44" s="264">
        <v>0.67906954721863944</v>
      </c>
      <c r="P44" s="264">
        <v>0.47785003416217059</v>
      </c>
      <c r="Q44" s="264">
        <v>0.38295284197677559</v>
      </c>
      <c r="R44" s="264">
        <v>0.50026925746944528</v>
      </c>
      <c r="S44" s="264">
        <v>0.60573115739446104</v>
      </c>
      <c r="T44" s="264">
        <v>1.0591134265582021</v>
      </c>
      <c r="U44" s="264">
        <v>1.028633808289718</v>
      </c>
      <c r="V44" s="264">
        <v>0.93582294482387063</v>
      </c>
      <c r="W44" s="264">
        <v>0.91936176934785185</v>
      </c>
      <c r="DA44" s="72" t="s">
        <v>1887</v>
      </c>
    </row>
    <row r="45" spans="1:105" ht="12" customHeight="1" x14ac:dyDescent="0.25">
      <c r="A45" s="64" t="s">
        <v>30</v>
      </c>
      <c r="B45" s="231">
        <v>1.739130434726225E-2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1.7321519807967139E-3</v>
      </c>
      <c r="U45" s="231">
        <v>9.1966054808118806E-4</v>
      </c>
      <c r="V45" s="231">
        <v>1.8418134011678119E-3</v>
      </c>
      <c r="W45" s="231">
        <v>1.8418134011692719E-3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3.1702119706891632E-3</v>
      </c>
      <c r="T47" s="231">
        <v>3.1672212045992312E-2</v>
      </c>
      <c r="U47" s="231">
        <v>4.1175371042952047E-2</v>
      </c>
      <c r="V47" s="231">
        <v>3.1702119706163139E-3</v>
      </c>
      <c r="W47" s="231">
        <v>3.1702119706188271E-3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2.8706711357014129E-2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5.8742397678282036E-3</v>
      </c>
      <c r="T48" s="231">
        <v>2.8589076048749838E-3</v>
      </c>
      <c r="U48" s="231">
        <v>5.7554340339842618E-3</v>
      </c>
      <c r="V48" s="231">
        <v>8.6626507924929715E-3</v>
      </c>
      <c r="W48" s="231">
        <v>8.7664122436096181E-3</v>
      </c>
      <c r="DA48" s="73" t="s">
        <v>1891</v>
      </c>
    </row>
    <row r="49" spans="1:105" ht="12" customHeight="1" x14ac:dyDescent="0.25">
      <c r="A49" s="64" t="s">
        <v>70</v>
      </c>
      <c r="B49" s="231">
        <v>2.767953942113709E-2</v>
      </c>
      <c r="C49" s="231">
        <v>2.7679539421308141E-2</v>
      </c>
      <c r="D49" s="231">
        <v>2.76795394209132E-2</v>
      </c>
      <c r="E49" s="231">
        <v>2.7679539420960152E-2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3.0406121101823141E-3</v>
      </c>
      <c r="W50" s="231">
        <v>3.0406121101847249E-3</v>
      </c>
      <c r="DA50" s="73" t="s">
        <v>1893</v>
      </c>
    </row>
    <row r="51" spans="1:105" ht="12" customHeight="1" x14ac:dyDescent="0.25">
      <c r="A51" s="64" t="s">
        <v>162</v>
      </c>
      <c r="B51" s="231">
        <v>0.7586835488384327</v>
      </c>
      <c r="C51" s="231">
        <v>0.86576812980064588</v>
      </c>
      <c r="D51" s="231">
        <v>0.59588296755540093</v>
      </c>
      <c r="E51" s="231">
        <v>0.25927323929158641</v>
      </c>
      <c r="F51" s="231">
        <v>3.4352747946365073E-2</v>
      </c>
      <c r="G51" s="231">
        <v>4.0756679247563828E-2</v>
      </c>
      <c r="H51" s="231">
        <v>2.8535462241054549E-2</v>
      </c>
      <c r="I51" s="231">
        <v>4.3715871298538607E-2</v>
      </c>
      <c r="J51" s="231">
        <v>0.40607694695861679</v>
      </c>
      <c r="K51" s="231">
        <v>0.58396619672266092</v>
      </c>
      <c r="L51" s="231">
        <v>0.79406868134968944</v>
      </c>
      <c r="M51" s="231">
        <v>0.61185317586414278</v>
      </c>
      <c r="N51" s="231">
        <v>0.5226147732191897</v>
      </c>
      <c r="O51" s="231">
        <v>0.52468371347370679</v>
      </c>
      <c r="P51" s="231">
        <v>0.32069774185746469</v>
      </c>
      <c r="Q51" s="231">
        <v>0.26387549328400689</v>
      </c>
      <c r="R51" s="231">
        <v>0.34865237458687443</v>
      </c>
      <c r="S51" s="231">
        <v>0.40214734592000551</v>
      </c>
      <c r="T51" s="231">
        <v>0.47108124143502161</v>
      </c>
      <c r="U51" s="231">
        <v>0.41516718254468671</v>
      </c>
      <c r="V51" s="231">
        <v>0.37426236636984878</v>
      </c>
      <c r="W51" s="231">
        <v>0.35423561778567952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6.9286079228129938E-4</v>
      </c>
      <c r="C53" s="231">
        <v>8.3076002839047758E-2</v>
      </c>
      <c r="D53" s="231">
        <v>1.7999426769118951E-2</v>
      </c>
      <c r="E53" s="231">
        <v>4.8450409359217092E-3</v>
      </c>
      <c r="F53" s="231">
        <v>0</v>
      </c>
      <c r="G53" s="231">
        <v>0</v>
      </c>
      <c r="H53" s="231">
        <v>6.9286079233844963E-4</v>
      </c>
      <c r="I53" s="231">
        <v>0</v>
      </c>
      <c r="J53" s="231">
        <v>0</v>
      </c>
      <c r="K53" s="231">
        <v>5.8845813548697577E-2</v>
      </c>
      <c r="L53" s="231">
        <v>8.8616396876771503E-2</v>
      </c>
      <c r="M53" s="231">
        <v>9.6923249470110162E-2</v>
      </c>
      <c r="N53" s="231">
        <v>5.953867434533984E-2</v>
      </c>
      <c r="O53" s="231">
        <v>0.15023116129594069</v>
      </c>
      <c r="P53" s="231">
        <v>0.15161439057603959</v>
      </c>
      <c r="Q53" s="231">
        <v>0.11146086458700651</v>
      </c>
      <c r="R53" s="231">
        <v>0.13500068539139659</v>
      </c>
      <c r="S53" s="231">
        <v>0.17861602303724869</v>
      </c>
      <c r="T53" s="231">
        <v>0.53930738844981341</v>
      </c>
      <c r="U53" s="231">
        <v>0.54969282342166537</v>
      </c>
      <c r="V53" s="231">
        <v>0.53030767506587928</v>
      </c>
      <c r="W53" s="231">
        <v>0.52753872420202486</v>
      </c>
      <c r="DA53" s="73" t="s">
        <v>1896</v>
      </c>
    </row>
    <row r="54" spans="1:105" ht="12" customHeight="1" x14ac:dyDescent="0.25">
      <c r="A54" s="64" t="s">
        <v>79</v>
      </c>
      <c r="B54" s="231">
        <v>5.4691141100074919E-2</v>
      </c>
      <c r="C54" s="231">
        <v>5.9538674341403759E-2</v>
      </c>
      <c r="D54" s="231">
        <v>6.4383715276467732E-2</v>
      </c>
      <c r="E54" s="231">
        <v>0.35515346366710071</v>
      </c>
      <c r="F54" s="231">
        <v>0.37730756291986017</v>
      </c>
      <c r="G54" s="231">
        <v>0.42092290057020321</v>
      </c>
      <c r="H54" s="231">
        <v>0.42992261395101661</v>
      </c>
      <c r="I54" s="231">
        <v>0.434767654889615</v>
      </c>
      <c r="J54" s="231">
        <v>3.807743591857838E-2</v>
      </c>
      <c r="K54" s="231">
        <v>2.2846960010203331E-2</v>
      </c>
      <c r="L54" s="231">
        <v>6.7152666144890641E-2</v>
      </c>
      <c r="M54" s="231">
        <v>9.0692486949210283E-2</v>
      </c>
      <c r="N54" s="231">
        <v>6.9236233132970856E-3</v>
      </c>
      <c r="O54" s="231">
        <v>4.154672448991887E-3</v>
      </c>
      <c r="P54" s="231">
        <v>5.5379017286663482E-3</v>
      </c>
      <c r="Q54" s="231">
        <v>7.6164841057620846E-3</v>
      </c>
      <c r="R54" s="231">
        <v>1.661619749117435E-2</v>
      </c>
      <c r="S54" s="231">
        <v>1.5923336698689519E-2</v>
      </c>
      <c r="T54" s="231">
        <v>1.2461525041702981E-2</v>
      </c>
      <c r="U54" s="231">
        <v>1.5923336698348799E-2</v>
      </c>
      <c r="V54" s="231">
        <v>1.453761511368315E-2</v>
      </c>
      <c r="W54" s="231">
        <v>2.0768377634565009E-2</v>
      </c>
      <c r="DA54" s="73" t="s">
        <v>1897</v>
      </c>
    </row>
    <row r="55" spans="1:105" ht="12" customHeight="1" x14ac:dyDescent="0.25">
      <c r="A55" s="60" t="s">
        <v>1898</v>
      </c>
      <c r="B55" s="264">
        <v>1.116136858541656</v>
      </c>
      <c r="C55" s="264">
        <v>1.084839871482741</v>
      </c>
      <c r="D55" s="264">
        <v>0.86297770721655276</v>
      </c>
      <c r="E55" s="264">
        <v>0.6714571285788421</v>
      </c>
      <c r="F55" s="264">
        <v>0.95677661125074531</v>
      </c>
      <c r="G55" s="264">
        <v>0.96330923132825863</v>
      </c>
      <c r="H55" s="264">
        <v>1.0836817488514849</v>
      </c>
      <c r="I55" s="264">
        <v>1.2590834730001219</v>
      </c>
      <c r="J55" s="264">
        <v>1.250797249326842</v>
      </c>
      <c r="K55" s="264">
        <v>1.1218534819780059</v>
      </c>
      <c r="L55" s="264">
        <v>3.177998379975425</v>
      </c>
      <c r="M55" s="264">
        <v>1.8488661239707771</v>
      </c>
      <c r="N55" s="264">
        <v>1.570664869471917</v>
      </c>
      <c r="O55" s="264">
        <v>1.871943140976617</v>
      </c>
      <c r="P55" s="264">
        <v>2.3510949797863772</v>
      </c>
      <c r="Q55" s="264">
        <v>2.428545499951599</v>
      </c>
      <c r="R55" s="264">
        <v>2.3351322326160662</v>
      </c>
      <c r="S55" s="264">
        <v>3.1457749636667338</v>
      </c>
      <c r="T55" s="264">
        <v>2.401197116059878</v>
      </c>
      <c r="U55" s="264">
        <v>2.834188069807321</v>
      </c>
      <c r="V55" s="264">
        <v>2.7134173771932701</v>
      </c>
      <c r="W55" s="264">
        <v>3.7044841324212272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27.955390412849919</v>
      </c>
      <c r="C56" s="263">
        <f t="shared" si="2"/>
        <v>33.20194604443089</v>
      </c>
      <c r="D56" s="263">
        <f t="shared" si="2"/>
        <v>22.864865398482323</v>
      </c>
      <c r="E56" s="263">
        <f t="shared" si="2"/>
        <v>20.720750510956869</v>
      </c>
      <c r="F56" s="263">
        <f t="shared" si="2"/>
        <v>14.219614125368398</v>
      </c>
      <c r="G56" s="263">
        <f t="shared" si="2"/>
        <v>15.732958731296353</v>
      </c>
      <c r="H56" s="263">
        <f t="shared" si="2"/>
        <v>15.892340471558942</v>
      </c>
      <c r="I56" s="263">
        <f t="shared" si="2"/>
        <v>16.815101386492493</v>
      </c>
      <c r="J56" s="263">
        <f t="shared" si="2"/>
        <v>15.7690335257714</v>
      </c>
      <c r="K56" s="263">
        <f t="shared" si="2"/>
        <v>22.162179541707069</v>
      </c>
      <c r="L56" s="263">
        <f t="shared" si="2"/>
        <v>34.705815737727114</v>
      </c>
      <c r="M56" s="263">
        <f t="shared" si="2"/>
        <v>28.458461915824486</v>
      </c>
      <c r="N56" s="263">
        <f t="shared" si="2"/>
        <v>20.741823521810446</v>
      </c>
      <c r="O56" s="263">
        <f t="shared" si="2"/>
        <v>24.030378465099151</v>
      </c>
      <c r="P56" s="263">
        <f t="shared" si="2"/>
        <v>18.930187627059404</v>
      </c>
      <c r="Q56" s="263">
        <f t="shared" si="2"/>
        <v>16.234631491965761</v>
      </c>
      <c r="R56" s="263">
        <f t="shared" si="2"/>
        <v>19.571568725424331</v>
      </c>
      <c r="S56" s="263">
        <f t="shared" si="2"/>
        <v>24.319644705201267</v>
      </c>
      <c r="T56" s="263">
        <f t="shared" si="2"/>
        <v>36.466002761121104</v>
      </c>
      <c r="U56" s="263">
        <f t="shared" si="2"/>
        <v>36.397797694022962</v>
      </c>
      <c r="V56" s="263">
        <f t="shared" si="2"/>
        <v>33.377452621080607</v>
      </c>
      <c r="W56" s="263">
        <f t="shared" si="2"/>
        <v>34.82043453402008</v>
      </c>
      <c r="DA56" s="70"/>
    </row>
    <row r="57" spans="1:105" ht="12" customHeight="1" x14ac:dyDescent="0.25">
      <c r="A57" s="60" t="s">
        <v>1901</v>
      </c>
      <c r="B57" s="264">
        <v>25.774151834975651</v>
      </c>
      <c r="C57" s="264">
        <v>31.081870392072169</v>
      </c>
      <c r="D57" s="264">
        <v>21.178369470657021</v>
      </c>
      <c r="E57" s="264">
        <v>19.40853849946707</v>
      </c>
      <c r="F57" s="264">
        <v>12.34980932598676</v>
      </c>
      <c r="G57" s="264">
        <v>13.85038739453301</v>
      </c>
      <c r="H57" s="264">
        <v>13.774528109532289</v>
      </c>
      <c r="I57" s="264">
        <v>14.35450578564461</v>
      </c>
      <c r="J57" s="264">
        <v>13.324631486315861</v>
      </c>
      <c r="K57" s="264">
        <v>19.969769108446862</v>
      </c>
      <c r="L57" s="264">
        <v>28.49513233114055</v>
      </c>
      <c r="M57" s="264">
        <v>24.84526870921432</v>
      </c>
      <c r="N57" s="264">
        <v>17.672312126334809</v>
      </c>
      <c r="O57" s="264">
        <v>20.372086416559181</v>
      </c>
      <c r="P57" s="264">
        <v>14.33550102486512</v>
      </c>
      <c r="Q57" s="264">
        <v>11.488585259303269</v>
      </c>
      <c r="R57" s="264">
        <v>15.00807772408336</v>
      </c>
      <c r="S57" s="264">
        <v>18.171934721833839</v>
      </c>
      <c r="T57" s="264">
        <v>31.773402796746069</v>
      </c>
      <c r="U57" s="264">
        <v>30.859014248691551</v>
      </c>
      <c r="V57" s="264">
        <v>28.07468834471613</v>
      </c>
      <c r="W57" s="264">
        <v>27.58085308043556</v>
      </c>
      <c r="DA57" s="72" t="s">
        <v>1902</v>
      </c>
    </row>
    <row r="58" spans="1:105" ht="12" customHeight="1" x14ac:dyDescent="0.25">
      <c r="A58" s="64" t="s">
        <v>30</v>
      </c>
      <c r="B58" s="231">
        <v>0.52173913041786768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5.1964559423901442E-2</v>
      </c>
      <c r="U58" s="231">
        <v>2.758981644243564E-2</v>
      </c>
      <c r="V58" s="231">
        <v>5.5254402035034393E-2</v>
      </c>
      <c r="W58" s="231">
        <v>5.525440203507815E-2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9.510635912067493E-2</v>
      </c>
      <c r="T60" s="231">
        <v>0.95016636137976962</v>
      </c>
      <c r="U60" s="231">
        <v>1.235261131288562</v>
      </c>
      <c r="V60" s="231">
        <v>9.5106359118489497E-2</v>
      </c>
      <c r="W60" s="231">
        <v>9.5106359118564826E-2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0.86120134071042387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0.17622719303484621</v>
      </c>
      <c r="T61" s="231">
        <v>8.5767228146249555E-2</v>
      </c>
      <c r="U61" s="231">
        <v>0.17266302101952791</v>
      </c>
      <c r="V61" s="231">
        <v>0.25987952377478929</v>
      </c>
      <c r="W61" s="231">
        <v>0.26299236730828851</v>
      </c>
      <c r="DA61" s="73" t="s">
        <v>1906</v>
      </c>
    </row>
    <row r="62" spans="1:105" ht="12" customHeight="1" x14ac:dyDescent="0.25">
      <c r="A62" s="64" t="s">
        <v>70</v>
      </c>
      <c r="B62" s="231">
        <v>0.83038618263411268</v>
      </c>
      <c r="C62" s="231">
        <v>0.83038618263924424</v>
      </c>
      <c r="D62" s="231">
        <v>0.83038618262739572</v>
      </c>
      <c r="E62" s="231">
        <v>0.8303861826288047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9.1218363305469466E-2</v>
      </c>
      <c r="W63" s="231">
        <v>9.1218363305541741E-2</v>
      </c>
      <c r="DA63" s="73" t="s">
        <v>1908</v>
      </c>
    </row>
    <row r="64" spans="1:105" ht="12" customHeight="1" x14ac:dyDescent="0.25">
      <c r="A64" s="64" t="s">
        <v>162</v>
      </c>
      <c r="B64" s="231">
        <v>22.760506465152989</v>
      </c>
      <c r="C64" s="231">
        <v>25.97304389401938</v>
      </c>
      <c r="D64" s="231">
        <v>17.876489026662021</v>
      </c>
      <c r="E64" s="231">
        <v>7.7781971787475941</v>
      </c>
      <c r="F64" s="231">
        <v>1.0305824383909521</v>
      </c>
      <c r="G64" s="231">
        <v>1.222700377426915</v>
      </c>
      <c r="H64" s="231">
        <v>0.85606386723163674</v>
      </c>
      <c r="I64" s="231">
        <v>1.311476138956158</v>
      </c>
      <c r="J64" s="231">
        <v>12.182308408758511</v>
      </c>
      <c r="K64" s="231">
        <v>17.51898590167983</v>
      </c>
      <c r="L64" s="231">
        <v>23.822060440490681</v>
      </c>
      <c r="M64" s="231">
        <v>18.35559527592428</v>
      </c>
      <c r="N64" s="231">
        <v>15.678443196575699</v>
      </c>
      <c r="O64" s="231">
        <v>15.74051140421121</v>
      </c>
      <c r="P64" s="231">
        <v>9.6209322557239396</v>
      </c>
      <c r="Q64" s="231">
        <v>7.916264798520209</v>
      </c>
      <c r="R64" s="231">
        <v>10.45957123760623</v>
      </c>
      <c r="S64" s="231">
        <v>12.06442037760017</v>
      </c>
      <c r="T64" s="231">
        <v>14.132437243050649</v>
      </c>
      <c r="U64" s="231">
        <v>12.4550154763406</v>
      </c>
      <c r="V64" s="231">
        <v>11.22787099109547</v>
      </c>
      <c r="W64" s="231">
        <v>10.627068533570389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2.0785823768438981E-2</v>
      </c>
      <c r="C66" s="231">
        <v>2.4922800851714331</v>
      </c>
      <c r="D66" s="231">
        <v>0.53998280307356861</v>
      </c>
      <c r="E66" s="231">
        <v>0.1453512280776513</v>
      </c>
      <c r="F66" s="231">
        <v>0</v>
      </c>
      <c r="G66" s="231">
        <v>0</v>
      </c>
      <c r="H66" s="231">
        <v>2.0785823770153491E-2</v>
      </c>
      <c r="I66" s="231">
        <v>0</v>
      </c>
      <c r="J66" s="231">
        <v>0</v>
      </c>
      <c r="K66" s="231">
        <v>1.765374406460928</v>
      </c>
      <c r="L66" s="231">
        <v>2.6584919063031451</v>
      </c>
      <c r="M66" s="231">
        <v>2.9076974841033052</v>
      </c>
      <c r="N66" s="231">
        <v>1.7861602303601949</v>
      </c>
      <c r="O66" s="231">
        <v>4.5069348388782213</v>
      </c>
      <c r="P66" s="231">
        <v>4.5484317172811863</v>
      </c>
      <c r="Q66" s="231">
        <v>3.343825937610196</v>
      </c>
      <c r="R66" s="231">
        <v>4.0500205617418974</v>
      </c>
      <c r="S66" s="231">
        <v>5.3584806911174629</v>
      </c>
      <c r="T66" s="231">
        <v>16.179221653494409</v>
      </c>
      <c r="U66" s="231">
        <v>16.490784702649961</v>
      </c>
      <c r="V66" s="231">
        <v>15.909230251976391</v>
      </c>
      <c r="W66" s="231">
        <v>15.82616172606075</v>
      </c>
      <c r="DA66" s="73" t="s">
        <v>1911</v>
      </c>
    </row>
    <row r="67" spans="1:105" ht="12" customHeight="1" x14ac:dyDescent="0.25">
      <c r="A67" s="64" t="s">
        <v>79</v>
      </c>
      <c r="B67" s="231">
        <v>1.6407342330022481</v>
      </c>
      <c r="C67" s="231">
        <v>1.7861602302421129</v>
      </c>
      <c r="D67" s="231">
        <v>1.931511458294032</v>
      </c>
      <c r="E67" s="231">
        <v>10.654603910013019</v>
      </c>
      <c r="F67" s="231">
        <v>11.319226887595811</v>
      </c>
      <c r="G67" s="231">
        <v>12.6276870171061</v>
      </c>
      <c r="H67" s="231">
        <v>12.8976784185305</v>
      </c>
      <c r="I67" s="231">
        <v>13.043029646688449</v>
      </c>
      <c r="J67" s="231">
        <v>1.1423230775573521</v>
      </c>
      <c r="K67" s="231">
        <v>0.68540880030609996</v>
      </c>
      <c r="L67" s="231">
        <v>2.0145799843467191</v>
      </c>
      <c r="M67" s="231">
        <v>2.720774608476308</v>
      </c>
      <c r="N67" s="231">
        <v>0.20770869939891259</v>
      </c>
      <c r="O67" s="231">
        <v>0.1246401734697566</v>
      </c>
      <c r="P67" s="231">
        <v>0.16613705185999039</v>
      </c>
      <c r="Q67" s="231">
        <v>0.22849452317286251</v>
      </c>
      <c r="R67" s="231">
        <v>0.49848592473523062</v>
      </c>
      <c r="S67" s="231">
        <v>0.47770010096068571</v>
      </c>
      <c r="T67" s="231">
        <v>0.3738457512510896</v>
      </c>
      <c r="U67" s="231">
        <v>0.47770010095046411</v>
      </c>
      <c r="V67" s="231">
        <v>0.43612845341049472</v>
      </c>
      <c r="W67" s="231">
        <v>0.62305132903695037</v>
      </c>
      <c r="DA67" s="73" t="s">
        <v>1912</v>
      </c>
    </row>
    <row r="68" spans="1:105" ht="12" customHeight="1" x14ac:dyDescent="0.25">
      <c r="A68" s="60" t="s">
        <v>1913</v>
      </c>
      <c r="B68" s="264">
        <v>2.1812385778742671</v>
      </c>
      <c r="C68" s="264">
        <v>2.1200756523587221</v>
      </c>
      <c r="D68" s="264">
        <v>1.686495927825302</v>
      </c>
      <c r="E68" s="264">
        <v>1.312212011489799</v>
      </c>
      <c r="F68" s="264">
        <v>1.8698047993816389</v>
      </c>
      <c r="G68" s="264">
        <v>1.8825713367633421</v>
      </c>
      <c r="H68" s="264">
        <v>2.117812362026652</v>
      </c>
      <c r="I68" s="264">
        <v>2.460595600847884</v>
      </c>
      <c r="J68" s="264">
        <v>2.4444020394555399</v>
      </c>
      <c r="K68" s="264">
        <v>2.1924104332602079</v>
      </c>
      <c r="L68" s="264">
        <v>6.210683406586563</v>
      </c>
      <c r="M68" s="264">
        <v>3.6131932066101671</v>
      </c>
      <c r="N68" s="264">
        <v>3.069511395475637</v>
      </c>
      <c r="O68" s="264">
        <v>3.658292048539971</v>
      </c>
      <c r="P68" s="264">
        <v>4.594686602194284</v>
      </c>
      <c r="Q68" s="264">
        <v>4.7460462326624908</v>
      </c>
      <c r="R68" s="264">
        <v>4.56349100134097</v>
      </c>
      <c r="S68" s="264">
        <v>6.1477099833674282</v>
      </c>
      <c r="T68" s="264">
        <v>4.6925999643750336</v>
      </c>
      <c r="U68" s="264">
        <v>5.5387834453314104</v>
      </c>
      <c r="V68" s="264">
        <v>5.3027642763644796</v>
      </c>
      <c r="W68" s="264">
        <v>7.2395814535845187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3.6890859964230631</v>
      </c>
      <c r="C69" s="263">
        <f t="shared" si="3"/>
        <v>4.4327690685160483</v>
      </c>
      <c r="D69" s="263">
        <f t="shared" si="3"/>
        <v>3.0279392390717192</v>
      </c>
      <c r="E69" s="263">
        <f t="shared" si="3"/>
        <v>2.7669798222958368</v>
      </c>
      <c r="F69" s="263">
        <f t="shared" si="3"/>
        <v>1.7942841091841777</v>
      </c>
      <c r="G69" s="263">
        <f t="shared" si="3"/>
        <v>2.0050999354913914</v>
      </c>
      <c r="H69" s="263">
        <f t="shared" si="3"/>
        <v>2.002402613481185</v>
      </c>
      <c r="I69" s="263">
        <f t="shared" si="3"/>
        <v>2.0951830704093446</v>
      </c>
      <c r="J69" s="263">
        <f t="shared" si="3"/>
        <v>1.9492137253807287</v>
      </c>
      <c r="K69" s="263">
        <f t="shared" si="3"/>
        <v>2.874132334071736</v>
      </c>
      <c r="L69" s="263">
        <f t="shared" si="3"/>
        <v>4.2006180115576575</v>
      </c>
      <c r="M69" s="263">
        <f t="shared" si="3"/>
        <v>3.604108359282868</v>
      </c>
      <c r="N69" s="263">
        <f t="shared" si="3"/>
        <v>2.5796544983664833</v>
      </c>
      <c r="O69" s="263">
        <f t="shared" si="3"/>
        <v>2.9777298426020478</v>
      </c>
      <c r="P69" s="263">
        <f t="shared" si="3"/>
        <v>2.1621649083461776</v>
      </c>
      <c r="Q69" s="263">
        <f t="shared" si="3"/>
        <v>1.7683765514575081</v>
      </c>
      <c r="R69" s="263">
        <f t="shared" si="3"/>
        <v>2.2553275836822895</v>
      </c>
      <c r="S69" s="263">
        <f t="shared" si="3"/>
        <v>2.7513815137200091</v>
      </c>
      <c r="T69" s="263">
        <f t="shared" si="3"/>
        <v>4.6117615581923044</v>
      </c>
      <c r="U69" s="263">
        <f t="shared" si="3"/>
        <v>4.5112722457019059</v>
      </c>
      <c r="V69" s="263">
        <f t="shared" si="3"/>
        <v>4.1129483776937326</v>
      </c>
      <c r="W69" s="263">
        <f t="shared" si="3"/>
        <v>4.1082998054496667</v>
      </c>
      <c r="DA69" s="70"/>
    </row>
    <row r="70" spans="1:105" ht="12" customHeight="1" x14ac:dyDescent="0.25">
      <c r="A70" s="60" t="s">
        <v>1916</v>
      </c>
      <c r="B70" s="264">
        <v>3.006984380747153</v>
      </c>
      <c r="C70" s="264">
        <v>3.626218212408411</v>
      </c>
      <c r="D70" s="264">
        <v>2.4708097715766462</v>
      </c>
      <c r="E70" s="264">
        <v>2.264329491604486</v>
      </c>
      <c r="F70" s="264">
        <v>1.440811088031785</v>
      </c>
      <c r="G70" s="264">
        <v>1.6158785293621809</v>
      </c>
      <c r="H70" s="264">
        <v>1.6070282794454289</v>
      </c>
      <c r="I70" s="264">
        <v>1.6746923416585331</v>
      </c>
      <c r="J70" s="264">
        <v>1.5545403400701789</v>
      </c>
      <c r="K70" s="264">
        <v>2.32980639598546</v>
      </c>
      <c r="L70" s="264">
        <v>3.324432105299723</v>
      </c>
      <c r="M70" s="264">
        <v>2.898614682741663</v>
      </c>
      <c r="N70" s="264">
        <v>2.061769748072388</v>
      </c>
      <c r="O70" s="264">
        <v>2.3767434152652318</v>
      </c>
      <c r="P70" s="264">
        <v>1.6724751195675931</v>
      </c>
      <c r="Q70" s="264">
        <v>1.3403349469187109</v>
      </c>
      <c r="R70" s="264">
        <v>1.7509424011430541</v>
      </c>
      <c r="S70" s="264">
        <v>2.120059050880609</v>
      </c>
      <c r="T70" s="264">
        <v>3.7068969929537001</v>
      </c>
      <c r="U70" s="264">
        <v>3.6002183290140048</v>
      </c>
      <c r="V70" s="264">
        <v>3.2753803068835392</v>
      </c>
      <c r="W70" s="264">
        <v>3.217766192717475</v>
      </c>
      <c r="DA70" s="72" t="s">
        <v>1917</v>
      </c>
    </row>
    <row r="71" spans="1:105" ht="12" customHeight="1" x14ac:dyDescent="0.25">
      <c r="A71" s="64" t="s">
        <v>30</v>
      </c>
      <c r="B71" s="231">
        <v>6.086956521541776E-2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6.0625319327884883E-3</v>
      </c>
      <c r="U71" s="231">
        <v>3.2188119182841499E-3</v>
      </c>
      <c r="V71" s="231">
        <v>6.4463469040873288E-3</v>
      </c>
      <c r="W71" s="231">
        <v>6.4463469040924376E-3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1.109574189741205E-2</v>
      </c>
      <c r="T73" s="231">
        <v>0.11085274216097291</v>
      </c>
      <c r="U73" s="231">
        <v>0.1441137986503318</v>
      </c>
      <c r="V73" s="231">
        <v>1.1095741897157081E-2</v>
      </c>
      <c r="W73" s="231">
        <v>1.109574189716587E-2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0.1004734897495492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2.055983918739868E-2</v>
      </c>
      <c r="T74" s="231">
        <v>1.0006176617062421E-2</v>
      </c>
      <c r="U74" s="231">
        <v>2.014401911894487E-2</v>
      </c>
      <c r="V74" s="231">
        <v>3.0319277773725329E-2</v>
      </c>
      <c r="W74" s="231">
        <v>3.0682442852633589E-2</v>
      </c>
      <c r="DA74" s="73" t="s">
        <v>1921</v>
      </c>
    </row>
    <row r="75" spans="1:105" ht="12" customHeight="1" x14ac:dyDescent="0.25">
      <c r="A75" s="64" t="s">
        <v>70</v>
      </c>
      <c r="B75" s="231">
        <v>9.6878387973979588E-2</v>
      </c>
      <c r="C75" s="231">
        <v>9.6878387974578248E-2</v>
      </c>
      <c r="D75" s="231">
        <v>9.6878387973195923E-2</v>
      </c>
      <c r="E75" s="231">
        <v>9.6878387973360292E-2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1.0642142385638081E-2</v>
      </c>
      <c r="W76" s="231">
        <v>1.064214238564651E-2</v>
      </c>
      <c r="DA76" s="73" t="s">
        <v>1923</v>
      </c>
    </row>
    <row r="77" spans="1:105" ht="12" customHeight="1" x14ac:dyDescent="0.25">
      <c r="A77" s="64" t="s">
        <v>162</v>
      </c>
      <c r="B77" s="231">
        <v>2.655392420934509</v>
      </c>
      <c r="C77" s="231">
        <v>3.030188454302253</v>
      </c>
      <c r="D77" s="231">
        <v>2.0855903864438972</v>
      </c>
      <c r="E77" s="231">
        <v>0.90745633752054999</v>
      </c>
      <c r="F77" s="231">
        <v>0.1202346178122774</v>
      </c>
      <c r="G77" s="231">
        <v>0.14264837736647309</v>
      </c>
      <c r="H77" s="231">
        <v>9.9874117843690657E-2</v>
      </c>
      <c r="I77" s="231">
        <v>0.15300554954488471</v>
      </c>
      <c r="J77" s="231">
        <v>1.4212693143551549</v>
      </c>
      <c r="K77" s="231">
        <v>2.0438816885293081</v>
      </c>
      <c r="L77" s="231">
        <v>2.7792403847239071</v>
      </c>
      <c r="M77" s="231">
        <v>2.141486115524494</v>
      </c>
      <c r="N77" s="231">
        <v>1.8291517062671589</v>
      </c>
      <c r="O77" s="231">
        <v>1.8363929971579691</v>
      </c>
      <c r="P77" s="231">
        <v>1.1224420965011239</v>
      </c>
      <c r="Q77" s="231">
        <v>0.92356422649402226</v>
      </c>
      <c r="R77" s="231">
        <v>1.220283311054057</v>
      </c>
      <c r="S77" s="231">
        <v>1.407515710720016</v>
      </c>
      <c r="T77" s="231">
        <v>1.6487843450225721</v>
      </c>
      <c r="U77" s="231">
        <v>1.4530851389063999</v>
      </c>
      <c r="V77" s="231">
        <v>1.3099182822944679</v>
      </c>
      <c r="W77" s="231">
        <v>1.2398246622498761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2.425012772984543E-3</v>
      </c>
      <c r="C79" s="231">
        <v>0.29076600993666651</v>
      </c>
      <c r="D79" s="231">
        <v>6.2997993691916179E-2</v>
      </c>
      <c r="E79" s="231">
        <v>1.695764327572594E-2</v>
      </c>
      <c r="F79" s="231">
        <v>0</v>
      </c>
      <c r="G79" s="231">
        <v>0</v>
      </c>
      <c r="H79" s="231">
        <v>2.425012773184567E-3</v>
      </c>
      <c r="I79" s="231">
        <v>0</v>
      </c>
      <c r="J79" s="231">
        <v>0</v>
      </c>
      <c r="K79" s="231">
        <v>0.20596034742044109</v>
      </c>
      <c r="L79" s="231">
        <v>0.31015738906869961</v>
      </c>
      <c r="M79" s="231">
        <v>0.33923137314538471</v>
      </c>
      <c r="N79" s="231">
        <v>0.20838536020868889</v>
      </c>
      <c r="O79" s="231">
        <v>0.52580906453579113</v>
      </c>
      <c r="P79" s="231">
        <v>0.53065036701613699</v>
      </c>
      <c r="Q79" s="231">
        <v>0.39011302605452181</v>
      </c>
      <c r="R79" s="231">
        <v>0.47250239886988687</v>
      </c>
      <c r="S79" s="231">
        <v>0.6251560806303692</v>
      </c>
      <c r="T79" s="231">
        <v>1.887575859574343</v>
      </c>
      <c r="U79" s="231">
        <v>1.9239248819758239</v>
      </c>
      <c r="V79" s="231">
        <v>1.856076862730573</v>
      </c>
      <c r="W79" s="231">
        <v>1.846385534707083</v>
      </c>
      <c r="DA79" s="73" t="s">
        <v>1926</v>
      </c>
    </row>
    <row r="80" spans="1:105" ht="12" customHeight="1" x14ac:dyDescent="0.25">
      <c r="A80" s="64" t="s">
        <v>79</v>
      </c>
      <c r="B80" s="231">
        <v>0.19141899385026179</v>
      </c>
      <c r="C80" s="231">
        <v>0.20838536019491261</v>
      </c>
      <c r="D80" s="231">
        <v>0.22534300346763639</v>
      </c>
      <c r="E80" s="231">
        <v>1.24303712283485</v>
      </c>
      <c r="F80" s="231">
        <v>1.3205764702195071</v>
      </c>
      <c r="G80" s="231">
        <v>1.4732301519957081</v>
      </c>
      <c r="H80" s="231">
        <v>1.5047291488285539</v>
      </c>
      <c r="I80" s="231">
        <v>1.521686792113649</v>
      </c>
      <c r="J80" s="231">
        <v>0.13327102571502389</v>
      </c>
      <c r="K80" s="231">
        <v>7.996436003571146E-2</v>
      </c>
      <c r="L80" s="231">
        <v>0.23503433150711669</v>
      </c>
      <c r="M80" s="231">
        <v>0.31742370432223521</v>
      </c>
      <c r="N80" s="231">
        <v>2.423268159653974E-2</v>
      </c>
      <c r="O80" s="231">
        <v>1.454135357147157E-2</v>
      </c>
      <c r="P80" s="231">
        <v>1.9382656050332171E-2</v>
      </c>
      <c r="Q80" s="231">
        <v>2.6657694370167229E-2</v>
      </c>
      <c r="R80" s="231">
        <v>5.8156691219110081E-2</v>
      </c>
      <c r="S80" s="231">
        <v>5.573167844541322E-2</v>
      </c>
      <c r="T80" s="231">
        <v>4.3615337645960352E-2</v>
      </c>
      <c r="U80" s="231">
        <v>5.5731678444220667E-2</v>
      </c>
      <c r="V80" s="231">
        <v>5.0881652897890907E-2</v>
      </c>
      <c r="W80" s="231">
        <v>7.268932172097739E-2</v>
      </c>
      <c r="DA80" s="73" t="s">
        <v>1927</v>
      </c>
    </row>
    <row r="81" spans="1:105" ht="12" customHeight="1" x14ac:dyDescent="0.25">
      <c r="A81" s="61" t="s">
        <v>1928</v>
      </c>
      <c r="B81" s="265">
        <v>0.68210161567590999</v>
      </c>
      <c r="C81" s="265">
        <v>0.8065508561076371</v>
      </c>
      <c r="D81" s="265">
        <v>0.55712946749507319</v>
      </c>
      <c r="E81" s="265">
        <v>0.5026503306913509</v>
      </c>
      <c r="F81" s="265">
        <v>0.35347302115239271</v>
      </c>
      <c r="G81" s="265">
        <v>0.3892214061292103</v>
      </c>
      <c r="H81" s="265">
        <v>0.39537433403575628</v>
      </c>
      <c r="I81" s="265">
        <v>0.42049072875081139</v>
      </c>
      <c r="J81" s="265">
        <v>0.39467338531054968</v>
      </c>
      <c r="K81" s="265">
        <v>0.54432593808627616</v>
      </c>
      <c r="L81" s="265">
        <v>0.87618590625793458</v>
      </c>
      <c r="M81" s="265">
        <v>0.70549367654120498</v>
      </c>
      <c r="N81" s="265">
        <v>0.51788475029409542</v>
      </c>
      <c r="O81" s="265">
        <v>0.60098642733681595</v>
      </c>
      <c r="P81" s="265">
        <v>0.48968978877858438</v>
      </c>
      <c r="Q81" s="265">
        <v>0.42804160453879708</v>
      </c>
      <c r="R81" s="265">
        <v>0.50438518253923548</v>
      </c>
      <c r="S81" s="265">
        <v>0.6313224628394003</v>
      </c>
      <c r="T81" s="265">
        <v>0.90486456523860459</v>
      </c>
      <c r="U81" s="265">
        <v>0.91105391668790114</v>
      </c>
      <c r="V81" s="265">
        <v>0.83756807081019358</v>
      </c>
      <c r="W81" s="265">
        <v>0.89053361273219123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5.579289249833276</v>
      </c>
      <c r="C83" s="225">
        <v>6.5972289428721016</v>
      </c>
      <c r="D83" s="225">
        <v>4.5570724029001637</v>
      </c>
      <c r="E83" s="225">
        <v>4.111457181758567</v>
      </c>
      <c r="F83" s="225">
        <v>2.8912528304320828</v>
      </c>
      <c r="G83" s="225">
        <v>3.1836587937143119</v>
      </c>
      <c r="H83" s="225">
        <v>3.2339870201004191</v>
      </c>
      <c r="I83" s="225">
        <v>3.4394280098323562</v>
      </c>
      <c r="J83" s="225">
        <v>3.2282535698399841</v>
      </c>
      <c r="K83" s="225">
        <v>4.4523452004430437</v>
      </c>
      <c r="L83" s="225">
        <v>7.1668128255448442</v>
      </c>
      <c r="M83" s="225">
        <v>5.7706259519245418</v>
      </c>
      <c r="N83" s="225">
        <v>4.2360679897188804</v>
      </c>
      <c r="O83" s="225">
        <v>4.9158029187951167</v>
      </c>
      <c r="P83" s="225">
        <v>4.0054456864431058</v>
      </c>
      <c r="Q83" s="225">
        <v>4.4640298079678971</v>
      </c>
      <c r="R83" s="225">
        <v>4.1081494219929287</v>
      </c>
      <c r="S83" s="225">
        <v>3.9409572943536819</v>
      </c>
      <c r="T83" s="225">
        <v>4.2992261392949267</v>
      </c>
      <c r="U83" s="225">
        <v>4.6574949842361706</v>
      </c>
      <c r="V83" s="225">
        <v>4.3469953186204258</v>
      </c>
      <c r="W83" s="225">
        <v>4.621887558200731</v>
      </c>
      <c r="DA83" s="89" t="s">
        <v>1930</v>
      </c>
    </row>
    <row r="84" spans="1:105" ht="12" customHeight="1" x14ac:dyDescent="0.25">
      <c r="A84" s="55" t="s">
        <v>92</v>
      </c>
      <c r="B84" s="261">
        <v>0.20658857220480281</v>
      </c>
      <c r="C84" s="261">
        <v>0.24428059682462969</v>
      </c>
      <c r="D84" s="261">
        <v>0.16873817416528769</v>
      </c>
      <c r="E84" s="261">
        <v>0.15223804159169199</v>
      </c>
      <c r="F84" s="261">
        <v>0.10705661013780909</v>
      </c>
      <c r="G84" s="261">
        <v>0.11788374738440199</v>
      </c>
      <c r="H84" s="261">
        <v>0.1197472887735565</v>
      </c>
      <c r="I84" s="261">
        <v>0.1273543080253354</v>
      </c>
      <c r="J84" s="261">
        <v>0.1195349919653762</v>
      </c>
      <c r="K84" s="261">
        <v>0.16486036065458459</v>
      </c>
      <c r="L84" s="261">
        <v>0.26537101098470378</v>
      </c>
      <c r="M84" s="261">
        <v>0.21367334129430901</v>
      </c>
      <c r="N84" s="261">
        <v>0.15685210042118769</v>
      </c>
      <c r="O84" s="261">
        <v>0.18202116088286249</v>
      </c>
      <c r="P84" s="261">
        <v>0.1483126735849585</v>
      </c>
      <c r="Q84" s="261">
        <v>0.1652930154622467</v>
      </c>
      <c r="R84" s="261">
        <v>0.15211556264978571</v>
      </c>
      <c r="S84" s="261">
        <v>0.1459248130078975</v>
      </c>
      <c r="T84" s="261">
        <v>0.15919070510164801</v>
      </c>
      <c r="U84" s="261">
        <v>0.1724565971929482</v>
      </c>
      <c r="V84" s="261">
        <v>0.16095949071383139</v>
      </c>
      <c r="W84" s="261">
        <v>0.17113813403934089</v>
      </c>
      <c r="DA84" s="67" t="s">
        <v>1931</v>
      </c>
    </row>
    <row r="85" spans="1:105" ht="12" customHeight="1" x14ac:dyDescent="0.25">
      <c r="A85" s="202" t="s">
        <v>93</v>
      </c>
      <c r="B85" s="226">
        <v>9.1092557991428375E-2</v>
      </c>
      <c r="C85" s="226">
        <v>0.10771236857365241</v>
      </c>
      <c r="D85" s="226">
        <v>7.4402914698888989E-2</v>
      </c>
      <c r="E85" s="226">
        <v>6.7127394725613423E-2</v>
      </c>
      <c r="F85" s="226">
        <v>4.7205227100734062E-2</v>
      </c>
      <c r="G85" s="226">
        <v>5.1979313183959763E-2</v>
      </c>
      <c r="H85" s="226">
        <v>5.2801017648293327E-2</v>
      </c>
      <c r="I85" s="226">
        <v>5.6155234364828978E-2</v>
      </c>
      <c r="J85" s="226">
        <v>5.270740811750383E-2</v>
      </c>
      <c r="K85" s="226">
        <v>7.2693043003984797E-2</v>
      </c>
      <c r="L85" s="226">
        <v>0.11701191382165969</v>
      </c>
      <c r="M85" s="226">
        <v>9.4216495255982982E-2</v>
      </c>
      <c r="N85" s="226">
        <v>6.9161904268014565E-2</v>
      </c>
      <c r="O85" s="226">
        <v>8.025987583162067E-2</v>
      </c>
      <c r="P85" s="226">
        <v>6.5396554490962946E-2</v>
      </c>
      <c r="Q85" s="226">
        <v>7.2883816543569332E-2</v>
      </c>
      <c r="R85" s="226">
        <v>6.7073389220859439E-2</v>
      </c>
      <c r="S85" s="226">
        <v>6.4343658264565007E-2</v>
      </c>
      <c r="T85" s="226">
        <v>7.0193081744098121E-2</v>
      </c>
      <c r="U85" s="226">
        <v>7.6042505222550835E-2</v>
      </c>
      <c r="V85" s="226">
        <v>7.0973004874562956E-2</v>
      </c>
      <c r="W85" s="226">
        <v>7.546114595375028E-2</v>
      </c>
      <c r="DA85" s="174" t="s">
        <v>1932</v>
      </c>
    </row>
    <row r="86" spans="1:105" ht="12" customHeight="1" x14ac:dyDescent="0.25">
      <c r="A86" s="202" t="s">
        <v>94</v>
      </c>
      <c r="B86" s="226">
        <v>0.70657217412220852</v>
      </c>
      <c r="C86" s="226">
        <v>0.83548606078335941</v>
      </c>
      <c r="D86" s="226">
        <v>0.5771166202706709</v>
      </c>
      <c r="E86" s="226">
        <v>0.52068303141623773</v>
      </c>
      <c r="F86" s="226">
        <v>0.36615395020125352</v>
      </c>
      <c r="G86" s="226">
        <v>0.4031848170212276</v>
      </c>
      <c r="H86" s="226">
        <v>0.40955848269328782</v>
      </c>
      <c r="I86" s="226">
        <v>0.43557593406514039</v>
      </c>
      <c r="J86" s="226">
        <v>0.40883238726741639</v>
      </c>
      <c r="K86" s="226">
        <v>0.56385376117901831</v>
      </c>
      <c r="L86" s="226">
        <v>0.90761928493599175</v>
      </c>
      <c r="M86" s="226">
        <v>0.73080343069802545</v>
      </c>
      <c r="N86" s="226">
        <v>0.53646398940384898</v>
      </c>
      <c r="O86" s="226">
        <v>0.62254695895643797</v>
      </c>
      <c r="P86" s="226">
        <v>0.50725752691157477</v>
      </c>
      <c r="Q86" s="226">
        <v>0.56533352283684712</v>
      </c>
      <c r="R86" s="226">
        <v>0.5202641301607458</v>
      </c>
      <c r="S86" s="226">
        <v>0.49909058998264311</v>
      </c>
      <c r="T86" s="226">
        <v>0.54446246180650959</v>
      </c>
      <c r="U86" s="226">
        <v>0.58983433362199555</v>
      </c>
      <c r="V86" s="226">
        <v>0.55051204471527571</v>
      </c>
      <c r="W86" s="226">
        <v>0.5853249390944959</v>
      </c>
      <c r="DA86" s="174" t="s">
        <v>1933</v>
      </c>
    </row>
    <row r="87" spans="1:105" ht="12" customHeight="1" x14ac:dyDescent="0.25">
      <c r="A87" s="202" t="s">
        <v>95</v>
      </c>
      <c r="B87" s="226">
        <v>0.31199116384854803</v>
      </c>
      <c r="C87" s="226">
        <v>0.36891386050811947</v>
      </c>
      <c r="D87" s="226">
        <v>0.25482929080567618</v>
      </c>
      <c r="E87" s="226">
        <v>0.22991070256843291</v>
      </c>
      <c r="F87" s="226">
        <v>0.16167746375372269</v>
      </c>
      <c r="G87" s="226">
        <v>0.1780286641839367</v>
      </c>
      <c r="H87" s="226">
        <v>0.1808429943314237</v>
      </c>
      <c r="I87" s="226">
        <v>0.19233115538724441</v>
      </c>
      <c r="J87" s="226">
        <v>0.18052238255915271</v>
      </c>
      <c r="K87" s="226">
        <v>0.24897299615452531</v>
      </c>
      <c r="L87" s="226">
        <v>0.40076471648541062</v>
      </c>
      <c r="M87" s="226">
        <v>0.32269061992321407</v>
      </c>
      <c r="N87" s="226">
        <v>0.2368788788277322</v>
      </c>
      <c r="O87" s="226">
        <v>0.27488932820838707</v>
      </c>
      <c r="P87" s="226">
        <v>0.22398259086368419</v>
      </c>
      <c r="Q87" s="226">
        <v>0.24962639375317541</v>
      </c>
      <c r="R87" s="226">
        <v>0.22972573421696779</v>
      </c>
      <c r="S87" s="226">
        <v>0.22037643108149271</v>
      </c>
      <c r="T87" s="226">
        <v>0.24041065209210791</v>
      </c>
      <c r="U87" s="226">
        <v>0.2604448730990227</v>
      </c>
      <c r="V87" s="226">
        <v>0.24308188155971189</v>
      </c>
      <c r="W87" s="226">
        <v>0.25845372301073238</v>
      </c>
      <c r="DA87" s="174" t="s">
        <v>1934</v>
      </c>
    </row>
    <row r="88" spans="1:105" ht="12" customHeight="1" x14ac:dyDescent="0.25">
      <c r="A88" s="56" t="s">
        <v>96</v>
      </c>
      <c r="B88" s="262">
        <v>1.356261047315618</v>
      </c>
      <c r="C88" s="262">
        <v>1.820908332749106</v>
      </c>
      <c r="D88" s="262">
        <v>1.1460662697423509</v>
      </c>
      <c r="E88" s="262">
        <v>1.0702727925204489</v>
      </c>
      <c r="F88" s="262">
        <v>0.54942868632864317</v>
      </c>
      <c r="G88" s="262">
        <v>0.60938680912253063</v>
      </c>
      <c r="H88" s="262">
        <v>0.61682577494419166</v>
      </c>
      <c r="I88" s="262">
        <v>0.64821717232077602</v>
      </c>
      <c r="J88" s="262">
        <v>0.53689329135859198</v>
      </c>
      <c r="K88" s="262">
        <v>0.92937477885795583</v>
      </c>
      <c r="L88" s="262">
        <v>1.15275242370972</v>
      </c>
      <c r="M88" s="262">
        <v>1.049564122716881</v>
      </c>
      <c r="N88" s="262">
        <v>0.71807766561953712</v>
      </c>
      <c r="O88" s="262">
        <v>0.83184273761076388</v>
      </c>
      <c r="P88" s="262">
        <v>0.64404986646254703</v>
      </c>
      <c r="Q88" s="262">
        <v>0.7287825516631089</v>
      </c>
      <c r="R88" s="262">
        <v>0.65706917981911028</v>
      </c>
      <c r="S88" s="262">
        <v>0.62772249849356887</v>
      </c>
      <c r="T88" s="262">
        <v>0.79213884065054163</v>
      </c>
      <c r="U88" s="262">
        <v>0.82223825512220827</v>
      </c>
      <c r="V88" s="262">
        <v>0.76179377731796427</v>
      </c>
      <c r="W88" s="262">
        <v>0.79751318545248617</v>
      </c>
      <c r="DA88" s="68" t="s">
        <v>1935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2.6122634089837699E-2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9.7475979271440959E-4</v>
      </c>
      <c r="T89" s="228">
        <v>2.0760850486279498E-3</v>
      </c>
      <c r="U89" s="228">
        <v>3.2801093697628911E-3</v>
      </c>
      <c r="V89" s="228">
        <v>4.5347113580509312E-3</v>
      </c>
      <c r="W89" s="228">
        <v>2.34251166947499E-3</v>
      </c>
      <c r="DA89" s="69" t="s">
        <v>1936</v>
      </c>
    </row>
    <row r="90" spans="1:105" ht="12" customHeight="1" x14ac:dyDescent="0.25">
      <c r="A90" s="37" t="s">
        <v>162</v>
      </c>
      <c r="B90" s="228">
        <v>1.156584961348595</v>
      </c>
      <c r="C90" s="228">
        <v>1.646032249509678</v>
      </c>
      <c r="D90" s="228">
        <v>0.99215892480556123</v>
      </c>
      <c r="E90" s="228">
        <v>0.8744050022117642</v>
      </c>
      <c r="F90" s="228">
        <v>5.5780135760331709E-2</v>
      </c>
      <c r="G90" s="228">
        <v>8.2901841126926196E-2</v>
      </c>
      <c r="H90" s="228">
        <v>4.5995835504421233E-2</v>
      </c>
      <c r="I90" s="228">
        <v>5.3569035213797182E-2</v>
      </c>
      <c r="J90" s="228">
        <v>0.23940762486438821</v>
      </c>
      <c r="K90" s="228">
        <v>0.69459161475817144</v>
      </c>
      <c r="L90" s="228">
        <v>0.36476433027613409</v>
      </c>
      <c r="M90" s="228">
        <v>0.5567763033190084</v>
      </c>
      <c r="N90" s="228">
        <v>0.34051832599436532</v>
      </c>
      <c r="O90" s="228">
        <v>0.34688127608555702</v>
      </c>
      <c r="P90" s="228">
        <v>7.4129190414009422E-2</v>
      </c>
      <c r="Q90" s="228">
        <v>4.2469345740063932E-2</v>
      </c>
      <c r="R90" s="228">
        <v>8.8805180027280564E-2</v>
      </c>
      <c r="S90" s="228">
        <v>6.6731539576662849E-2</v>
      </c>
      <c r="T90" s="228">
        <v>0.34209035659797349</v>
      </c>
      <c r="U90" s="228">
        <v>0.23661009012384959</v>
      </c>
      <c r="V90" s="228">
        <v>0.1959182984888572</v>
      </c>
      <c r="W90" s="228">
        <v>9.4656861364411662E-2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2.1128944063303168E-2</v>
      </c>
      <c r="U92" s="228">
        <v>2.2992041189796229E-2</v>
      </c>
      <c r="V92" s="228">
        <v>2.3357990851375479E-2</v>
      </c>
      <c r="W92" s="228">
        <v>4.2572217885249369E-2</v>
      </c>
      <c r="DA92" s="69" t="s">
        <v>1939</v>
      </c>
    </row>
    <row r="93" spans="1:105" ht="12" customHeight="1" x14ac:dyDescent="0.25">
      <c r="A93" s="37" t="s">
        <v>38</v>
      </c>
      <c r="B93" s="228">
        <v>0.19967608596702341</v>
      </c>
      <c r="C93" s="228">
        <v>0.17487608323942791</v>
      </c>
      <c r="D93" s="228">
        <v>0.15390734493679031</v>
      </c>
      <c r="E93" s="228">
        <v>0.19586779030868459</v>
      </c>
      <c r="F93" s="228">
        <v>0.49364855056831142</v>
      </c>
      <c r="G93" s="228">
        <v>0.5264849679956044</v>
      </c>
      <c r="H93" s="228">
        <v>0.57082993943977045</v>
      </c>
      <c r="I93" s="228">
        <v>0.59464813710697884</v>
      </c>
      <c r="J93" s="228">
        <v>0.29748566649420388</v>
      </c>
      <c r="K93" s="228">
        <v>0.23478316409978431</v>
      </c>
      <c r="L93" s="228">
        <v>0.78798809343358589</v>
      </c>
      <c r="M93" s="228">
        <v>0.46666518530803491</v>
      </c>
      <c r="N93" s="228">
        <v>0.37755933962517169</v>
      </c>
      <c r="O93" s="228">
        <v>0.48496146152520692</v>
      </c>
      <c r="P93" s="228">
        <v>0.56992067604853758</v>
      </c>
      <c r="Q93" s="228">
        <v>0.68631320592304501</v>
      </c>
      <c r="R93" s="228">
        <v>0.56826399979182973</v>
      </c>
      <c r="S93" s="228">
        <v>0.56001619912419165</v>
      </c>
      <c r="T93" s="228">
        <v>0.42684345494063691</v>
      </c>
      <c r="U93" s="228">
        <v>0.55935601443879956</v>
      </c>
      <c r="V93" s="228">
        <v>0.53798277661968064</v>
      </c>
      <c r="W93" s="228">
        <v>0.6579415945333501</v>
      </c>
      <c r="DA93" s="69" t="s">
        <v>1940</v>
      </c>
    </row>
    <row r="94" spans="1:105" ht="12" customHeight="1" x14ac:dyDescent="0.25">
      <c r="A94" s="132" t="s">
        <v>1941</v>
      </c>
      <c r="B94" s="318">
        <v>2.9067837343506699</v>
      </c>
      <c r="C94" s="318">
        <v>3.2199277234332362</v>
      </c>
      <c r="D94" s="318">
        <v>2.3359191332172879</v>
      </c>
      <c r="E94" s="318">
        <v>2.0712252189361422</v>
      </c>
      <c r="F94" s="318">
        <v>1.6597308929099199</v>
      </c>
      <c r="G94" s="318">
        <v>1.823195442818256</v>
      </c>
      <c r="H94" s="318">
        <v>1.8542114617096661</v>
      </c>
      <c r="I94" s="318">
        <v>1.979794205669031</v>
      </c>
      <c r="J94" s="318">
        <v>1.9297631085719431</v>
      </c>
      <c r="K94" s="318">
        <v>2.472590260592975</v>
      </c>
      <c r="L94" s="318">
        <v>4.3232934756073584</v>
      </c>
      <c r="M94" s="318">
        <v>3.3596779420361291</v>
      </c>
      <c r="N94" s="318">
        <v>2.5186334511785602</v>
      </c>
      <c r="O94" s="318">
        <v>2.9242428573050439</v>
      </c>
      <c r="P94" s="318">
        <v>2.416446474129379</v>
      </c>
      <c r="Q94" s="318">
        <v>2.6821105077089502</v>
      </c>
      <c r="R94" s="318">
        <v>2.4819014259254599</v>
      </c>
      <c r="S94" s="318">
        <v>2.3834993035235148</v>
      </c>
      <c r="T94" s="318">
        <v>2.4928303979000219</v>
      </c>
      <c r="U94" s="318">
        <v>2.7364784199774448</v>
      </c>
      <c r="V94" s="318">
        <v>2.559675119439079</v>
      </c>
      <c r="W94" s="318">
        <v>2.7339964306499249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1</v>
      </c>
      <c r="D110" s="234">
        <f t="shared" si="15"/>
        <v>0.99999999999999978</v>
      </c>
      <c r="E110" s="234">
        <f t="shared" si="15"/>
        <v>0.99999999999999989</v>
      </c>
      <c r="F110" s="234">
        <f t="shared" si="15"/>
        <v>1.0000000000000004</v>
      </c>
      <c r="G110" s="234">
        <f t="shared" si="15"/>
        <v>0.99999999999999989</v>
      </c>
      <c r="H110" s="234">
        <f t="shared" si="15"/>
        <v>1.0000000000000004</v>
      </c>
      <c r="I110" s="234">
        <f t="shared" si="15"/>
        <v>0.99999999999999989</v>
      </c>
      <c r="J110" s="234">
        <f t="shared" si="15"/>
        <v>1</v>
      </c>
      <c r="K110" s="234">
        <f t="shared" si="15"/>
        <v>1</v>
      </c>
      <c r="L110" s="234">
        <f t="shared" si="15"/>
        <v>0.99999999999999978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0.99999999999999978</v>
      </c>
      <c r="P110" s="234">
        <f t="shared" si="15"/>
        <v>1.0000000000000002</v>
      </c>
      <c r="Q110" s="234">
        <f t="shared" si="15"/>
        <v>1</v>
      </c>
      <c r="R110" s="234">
        <f t="shared" si="15"/>
        <v>0.99999999999999989</v>
      </c>
      <c r="S110" s="234">
        <f t="shared" si="15"/>
        <v>1.0000000000000002</v>
      </c>
      <c r="T110" s="234">
        <f t="shared" si="15"/>
        <v>1</v>
      </c>
      <c r="U110" s="234">
        <f t="shared" si="15"/>
        <v>1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5.2781221196918984E-3</v>
      </c>
      <c r="C111" s="301">
        <f t="shared" si="16"/>
        <v>5.2781221197015504E-3</v>
      </c>
      <c r="D111" s="301">
        <f t="shared" si="16"/>
        <v>5.2781221196754203E-3</v>
      </c>
      <c r="E111" s="301">
        <f t="shared" si="16"/>
        <v>5.2781221196760006E-3</v>
      </c>
      <c r="F111" s="301">
        <f t="shared" si="16"/>
        <v>5.2781221198427482E-3</v>
      </c>
      <c r="G111" s="301">
        <f t="shared" si="16"/>
        <v>5.2781221198580112E-3</v>
      </c>
      <c r="H111" s="301">
        <f t="shared" si="16"/>
        <v>5.2781221198361051E-3</v>
      </c>
      <c r="I111" s="301">
        <f t="shared" si="16"/>
        <v>5.278122119841135E-3</v>
      </c>
      <c r="J111" s="301">
        <f t="shared" si="16"/>
        <v>5.2781221198335126E-3</v>
      </c>
      <c r="K111" s="301">
        <f t="shared" si="16"/>
        <v>5.2781221196937971E-3</v>
      </c>
      <c r="L111" s="301">
        <f t="shared" si="16"/>
        <v>5.2781221197883707E-3</v>
      </c>
      <c r="M111" s="301">
        <f t="shared" si="16"/>
        <v>5.2781221198027022E-3</v>
      </c>
      <c r="N111" s="301">
        <f t="shared" si="16"/>
        <v>5.2781221198164516E-3</v>
      </c>
      <c r="O111" s="301">
        <f t="shared" si="16"/>
        <v>5.2781221198201925E-3</v>
      </c>
      <c r="P111" s="301">
        <f t="shared" si="16"/>
        <v>5.2781221198088457E-3</v>
      </c>
      <c r="Q111" s="301">
        <f t="shared" si="16"/>
        <v>5.2781221198185922E-3</v>
      </c>
      <c r="R111" s="301">
        <f t="shared" si="16"/>
        <v>5.2781221198226714E-3</v>
      </c>
      <c r="S111" s="301">
        <f t="shared" si="16"/>
        <v>5.2781221198046806E-3</v>
      </c>
      <c r="T111" s="301">
        <f t="shared" si="16"/>
        <v>5.2781221197864391E-3</v>
      </c>
      <c r="U111" s="301">
        <f t="shared" si="16"/>
        <v>5.2781221197897715E-3</v>
      </c>
      <c r="V111" s="301">
        <f t="shared" si="16"/>
        <v>5.2781221197869058E-3</v>
      </c>
      <c r="W111" s="301">
        <f t="shared" si="16"/>
        <v>5.2781221197830156E-3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7.4900519067823204E-3</v>
      </c>
      <c r="C112" s="235">
        <f t="shared" si="17"/>
        <v>7.490051906796023E-3</v>
      </c>
      <c r="D112" s="235">
        <f t="shared" si="17"/>
        <v>7.4900519067589433E-3</v>
      </c>
      <c r="E112" s="235">
        <f t="shared" si="17"/>
        <v>7.4900519067597699E-3</v>
      </c>
      <c r="F112" s="235">
        <f t="shared" si="17"/>
        <v>7.4900519069963931E-3</v>
      </c>
      <c r="G112" s="235">
        <f t="shared" si="17"/>
        <v>7.490051907018052E-3</v>
      </c>
      <c r="H112" s="235">
        <f t="shared" si="17"/>
        <v>7.4900519069869666E-3</v>
      </c>
      <c r="I112" s="235">
        <f t="shared" si="17"/>
        <v>7.4900519069940998E-3</v>
      </c>
      <c r="J112" s="235">
        <f t="shared" si="17"/>
        <v>7.4900519069832881E-3</v>
      </c>
      <c r="K112" s="235">
        <f t="shared" si="17"/>
        <v>7.490051906785017E-3</v>
      </c>
      <c r="L112" s="235">
        <f t="shared" si="17"/>
        <v>7.4900519069192265E-3</v>
      </c>
      <c r="M112" s="235">
        <f t="shared" si="17"/>
        <v>7.4900519069395679E-3</v>
      </c>
      <c r="N112" s="235">
        <f t="shared" si="17"/>
        <v>7.4900519069590705E-3</v>
      </c>
      <c r="O112" s="235">
        <f t="shared" si="17"/>
        <v>7.4900519069643822E-3</v>
      </c>
      <c r="P112" s="235">
        <f t="shared" si="17"/>
        <v>7.4900519069482805E-3</v>
      </c>
      <c r="Q112" s="235">
        <f t="shared" si="17"/>
        <v>7.4900519069621158E-3</v>
      </c>
      <c r="R112" s="235">
        <f t="shared" si="17"/>
        <v>7.4900519069679003E-3</v>
      </c>
      <c r="S112" s="235">
        <f t="shared" si="17"/>
        <v>7.4900519069423773E-3</v>
      </c>
      <c r="T112" s="235">
        <f t="shared" si="17"/>
        <v>7.4900519069164848E-3</v>
      </c>
      <c r="U112" s="235">
        <f t="shared" si="17"/>
        <v>7.4900519069212145E-3</v>
      </c>
      <c r="V112" s="235">
        <f t="shared" si="17"/>
        <v>7.4900519069171466E-3</v>
      </c>
      <c r="W112" s="235">
        <f t="shared" si="17"/>
        <v>7.4900519069116276E-3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2.6652580693853376E-2</v>
      </c>
      <c r="C113" s="235">
        <f t="shared" si="18"/>
        <v>2.6652580693902139E-2</v>
      </c>
      <c r="D113" s="235">
        <f t="shared" si="18"/>
        <v>2.6652580693770179E-2</v>
      </c>
      <c r="E113" s="235">
        <f t="shared" si="18"/>
        <v>2.6652580693773114E-2</v>
      </c>
      <c r="F113" s="235">
        <f t="shared" si="18"/>
        <v>2.6652580694615128E-2</v>
      </c>
      <c r="G113" s="235">
        <f t="shared" si="18"/>
        <v>2.6652580694692188E-2</v>
      </c>
      <c r="H113" s="235">
        <f t="shared" si="18"/>
        <v>2.6652580694581575E-2</v>
      </c>
      <c r="I113" s="235">
        <f t="shared" si="18"/>
        <v>2.6652580694606968E-2</v>
      </c>
      <c r="J113" s="235">
        <f t="shared" si="18"/>
        <v>2.6652580694568488E-2</v>
      </c>
      <c r="K113" s="235">
        <f t="shared" si="18"/>
        <v>2.6652580693862973E-2</v>
      </c>
      <c r="L113" s="235">
        <f t="shared" si="18"/>
        <v>2.6652580694340532E-2</v>
      </c>
      <c r="M113" s="235">
        <f t="shared" si="18"/>
        <v>2.6652580694412911E-2</v>
      </c>
      <c r="N113" s="235">
        <f t="shared" si="18"/>
        <v>2.6652580694482328E-2</v>
      </c>
      <c r="O113" s="235">
        <f t="shared" si="18"/>
        <v>2.6652580694501223E-2</v>
      </c>
      <c r="P113" s="235">
        <f t="shared" si="18"/>
        <v>2.6652580694443925E-2</v>
      </c>
      <c r="Q113" s="235">
        <f t="shared" si="18"/>
        <v>2.6652580694493153E-2</v>
      </c>
      <c r="R113" s="235">
        <f t="shared" si="18"/>
        <v>2.6652580694513737E-2</v>
      </c>
      <c r="S113" s="235">
        <f t="shared" si="18"/>
        <v>2.665258069442291E-2</v>
      </c>
      <c r="T113" s="235">
        <f t="shared" si="18"/>
        <v>2.6652580694330786E-2</v>
      </c>
      <c r="U113" s="235">
        <f t="shared" si="18"/>
        <v>2.665258069434762E-2</v>
      </c>
      <c r="V113" s="235">
        <f t="shared" si="18"/>
        <v>2.6652580694333121E-2</v>
      </c>
      <c r="W113" s="235">
        <f t="shared" si="18"/>
        <v>2.6652580694313487E-2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2.1112488478767576E-2</v>
      </c>
      <c r="C114" s="235">
        <f t="shared" si="19"/>
        <v>2.1112488478806205E-2</v>
      </c>
      <c r="D114" s="235">
        <f t="shared" si="19"/>
        <v>2.1112488478701678E-2</v>
      </c>
      <c r="E114" s="235">
        <f t="shared" si="19"/>
        <v>2.1112488478704002E-2</v>
      </c>
      <c r="F114" s="235">
        <f t="shared" si="19"/>
        <v>2.111248847937099E-2</v>
      </c>
      <c r="G114" s="235">
        <f t="shared" si="19"/>
        <v>2.1112488479432034E-2</v>
      </c>
      <c r="H114" s="235">
        <f t="shared" si="19"/>
        <v>2.1112488479344417E-2</v>
      </c>
      <c r="I114" s="235">
        <f t="shared" si="19"/>
        <v>2.1112488479364526E-2</v>
      </c>
      <c r="J114" s="235">
        <f t="shared" si="19"/>
        <v>2.1112488479334054E-2</v>
      </c>
      <c r="K114" s="235">
        <f t="shared" si="19"/>
        <v>2.1112488478775185E-2</v>
      </c>
      <c r="L114" s="235">
        <f t="shared" si="19"/>
        <v>2.1112488479153473E-2</v>
      </c>
      <c r="M114" s="235">
        <f t="shared" si="19"/>
        <v>2.1112488479210816E-2</v>
      </c>
      <c r="N114" s="235">
        <f t="shared" si="19"/>
        <v>2.1112488479265799E-2</v>
      </c>
      <c r="O114" s="235">
        <f t="shared" si="19"/>
        <v>2.1112488479280767E-2</v>
      </c>
      <c r="P114" s="235">
        <f t="shared" si="19"/>
        <v>2.1112488479235379E-2</v>
      </c>
      <c r="Q114" s="235">
        <f t="shared" si="19"/>
        <v>2.1112488479274369E-2</v>
      </c>
      <c r="R114" s="235">
        <f t="shared" si="19"/>
        <v>2.1112488479290672E-2</v>
      </c>
      <c r="S114" s="235">
        <f t="shared" si="19"/>
        <v>2.1112488479218726E-2</v>
      </c>
      <c r="T114" s="235">
        <f t="shared" si="19"/>
        <v>2.1112488479145756E-2</v>
      </c>
      <c r="U114" s="235">
        <f t="shared" si="19"/>
        <v>2.1112488479159072E-2</v>
      </c>
      <c r="V114" s="235">
        <f t="shared" si="19"/>
        <v>2.1112488479147609E-2</v>
      </c>
      <c r="W114" s="235">
        <f t="shared" si="19"/>
        <v>2.1112488479132063E-2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1.2204292490702592E-2</v>
      </c>
      <c r="C115" s="302">
        <f t="shared" si="20"/>
        <v>1.2158766273408547E-2</v>
      </c>
      <c r="D115" s="302">
        <f t="shared" si="20"/>
        <v>1.2148119136930282E-2</v>
      </c>
      <c r="E115" s="302">
        <f t="shared" si="20"/>
        <v>1.1034004186001372E-2</v>
      </c>
      <c r="F115" s="302">
        <f t="shared" si="20"/>
        <v>1.4323250902737139E-2</v>
      </c>
      <c r="G115" s="302">
        <f t="shared" si="20"/>
        <v>1.3223380520565124E-2</v>
      </c>
      <c r="H115" s="302">
        <f t="shared" si="20"/>
        <v>1.4575055110594348E-2</v>
      </c>
      <c r="I115" s="302">
        <f t="shared" si="20"/>
        <v>1.5671560729403268E-2</v>
      </c>
      <c r="J115" s="302">
        <f t="shared" si="20"/>
        <v>1.4094404211814323E-2</v>
      </c>
      <c r="K115" s="302">
        <f t="shared" si="20"/>
        <v>1.238310361626003E-2</v>
      </c>
      <c r="L115" s="302">
        <f t="shared" si="20"/>
        <v>1.5459391764400542E-2</v>
      </c>
      <c r="M115" s="302">
        <f t="shared" si="20"/>
        <v>1.3086916654205364E-2</v>
      </c>
      <c r="N115" s="302">
        <f t="shared" si="20"/>
        <v>1.3821988499328483E-2</v>
      </c>
      <c r="O115" s="302">
        <f t="shared" si="20"/>
        <v>1.4163462886714037E-2</v>
      </c>
      <c r="P115" s="302">
        <f t="shared" si="20"/>
        <v>2.0455264948450923E-2</v>
      </c>
      <c r="Q115" s="302">
        <f t="shared" si="20"/>
        <v>2.4643093684847291E-2</v>
      </c>
      <c r="R115" s="302">
        <f t="shared" si="20"/>
        <v>1.959247924189041E-2</v>
      </c>
      <c r="S115" s="302">
        <f t="shared" si="20"/>
        <v>2.0976969321816575E-2</v>
      </c>
      <c r="T115" s="302">
        <f t="shared" si="20"/>
        <v>1.3479273216952827E-2</v>
      </c>
      <c r="U115" s="302">
        <f t="shared" si="20"/>
        <v>1.4941833934196109E-2</v>
      </c>
      <c r="V115" s="302">
        <f t="shared" si="20"/>
        <v>1.5412132383798783E-2</v>
      </c>
      <c r="W115" s="302">
        <f t="shared" si="20"/>
        <v>1.939684161194263E-2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5.4479837246351449E-2</v>
      </c>
      <c r="C116" s="303">
        <f t="shared" si="21"/>
        <v>4.947048255862127E-2</v>
      </c>
      <c r="D116" s="303">
        <f t="shared" si="21"/>
        <v>5.2978890098809378E-2</v>
      </c>
      <c r="E116" s="303">
        <f t="shared" si="21"/>
        <v>4.9344783704617312E-2</v>
      </c>
      <c r="F116" s="303">
        <f t="shared" si="21"/>
        <v>7.2832592417231376E-2</v>
      </c>
      <c r="G116" s="303">
        <f t="shared" si="21"/>
        <v>6.8876646531024627E-2</v>
      </c>
      <c r="H116" s="303">
        <f t="shared" si="21"/>
        <v>7.3412094442440387E-2</v>
      </c>
      <c r="I116" s="303">
        <f t="shared" si="21"/>
        <v>7.7739616158759531E-2</v>
      </c>
      <c r="J116" s="303">
        <f t="shared" si="21"/>
        <v>8.0793556427185761E-2</v>
      </c>
      <c r="K116" s="303">
        <f t="shared" si="21"/>
        <v>6.1779914529994734E-2</v>
      </c>
      <c r="L116" s="303">
        <f t="shared" si="21"/>
        <v>8.8630549368112876E-2</v>
      </c>
      <c r="M116" s="303">
        <f t="shared" si="21"/>
        <v>7.1387023683308251E-2</v>
      </c>
      <c r="N116" s="303">
        <f t="shared" si="21"/>
        <v>7.8455969967688707E-2</v>
      </c>
      <c r="O116" s="303">
        <f t="shared" si="21"/>
        <v>7.9855569572853738E-2</v>
      </c>
      <c r="P116" s="303">
        <f t="shared" si="21"/>
        <v>0.10868277409574788</v>
      </c>
      <c r="Q116" s="303">
        <f t="shared" si="21"/>
        <v>0.12356887856892122</v>
      </c>
      <c r="R116" s="303">
        <f t="shared" si="21"/>
        <v>0.10575709199989256</v>
      </c>
      <c r="S116" s="303">
        <f t="shared" si="21"/>
        <v>0.11179224412347888</v>
      </c>
      <c r="T116" s="303">
        <f t="shared" si="21"/>
        <v>7.1943034397136618E-2</v>
      </c>
      <c r="U116" s="303">
        <f t="shared" si="21"/>
        <v>7.9766008401494032E-2</v>
      </c>
      <c r="V116" s="303">
        <f t="shared" si="21"/>
        <v>8.1967107317999721E-2</v>
      </c>
      <c r="W116" s="303">
        <f t="shared" si="21"/>
        <v>9.7681043995974853E-2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2.3695796235158738E-2</v>
      </c>
      <c r="C117" s="304">
        <f t="shared" si="22"/>
        <v>2.416636835264039E-2</v>
      </c>
      <c r="D117" s="304">
        <f t="shared" si="22"/>
        <v>2.3838141491457056E-2</v>
      </c>
      <c r="E117" s="304">
        <f t="shared" si="22"/>
        <v>2.4213795099168448E-2</v>
      </c>
      <c r="F117" s="304">
        <f t="shared" si="22"/>
        <v>2.1909879184849809E-2</v>
      </c>
      <c r="G117" s="304">
        <f t="shared" si="22"/>
        <v>2.231522169225069E-2</v>
      </c>
      <c r="H117" s="304">
        <f t="shared" si="22"/>
        <v>2.1847626290709653E-2</v>
      </c>
      <c r="I117" s="304">
        <f t="shared" si="22"/>
        <v>2.1407592157041366E-2</v>
      </c>
      <c r="J117" s="304">
        <f t="shared" si="22"/>
        <v>2.1171584789536194E-2</v>
      </c>
      <c r="K117" s="304">
        <f t="shared" si="22"/>
        <v>2.3006471500735291E-2</v>
      </c>
      <c r="L117" s="304">
        <f t="shared" si="22"/>
        <v>2.0394375783879776E-2</v>
      </c>
      <c r="M117" s="304">
        <f t="shared" si="22"/>
        <v>2.2084449340962077E-2</v>
      </c>
      <c r="N117" s="304">
        <f t="shared" si="22"/>
        <v>2.1399136682950459E-2</v>
      </c>
      <c r="O117" s="304">
        <f t="shared" si="22"/>
        <v>2.1257238634547215E-2</v>
      </c>
      <c r="P117" s="304">
        <f t="shared" si="22"/>
        <v>1.8358104190227698E-2</v>
      </c>
      <c r="Q117" s="304">
        <f t="shared" si="22"/>
        <v>1.6831257739741184E-2</v>
      </c>
      <c r="R117" s="304">
        <f t="shared" si="22"/>
        <v>1.8659446315420561E-2</v>
      </c>
      <c r="S117" s="304">
        <f t="shared" si="22"/>
        <v>1.8050362503869259E-2</v>
      </c>
      <c r="T117" s="304">
        <f t="shared" si="22"/>
        <v>2.2019940909608651E-2</v>
      </c>
      <c r="U117" s="304">
        <f t="shared" si="22"/>
        <v>2.1240951714428816E-2</v>
      </c>
      <c r="V117" s="304">
        <f t="shared" si="22"/>
        <v>2.1019909071547424E-2</v>
      </c>
      <c r="W117" s="304">
        <f t="shared" si="22"/>
        <v>1.942197455272586E-2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3.0784041011192712E-2</v>
      </c>
      <c r="C118" s="304">
        <f t="shared" si="23"/>
        <v>2.5304114205980881E-2</v>
      </c>
      <c r="D118" s="304">
        <f t="shared" si="23"/>
        <v>2.9140748607352322E-2</v>
      </c>
      <c r="E118" s="304">
        <f t="shared" si="23"/>
        <v>2.5130988605448868E-2</v>
      </c>
      <c r="F118" s="304">
        <f t="shared" si="23"/>
        <v>5.0922713232381574E-2</v>
      </c>
      <c r="G118" s="304">
        <f t="shared" si="23"/>
        <v>4.6561424838773943E-2</v>
      </c>
      <c r="H118" s="304">
        <f t="shared" si="23"/>
        <v>5.1564468151730741E-2</v>
      </c>
      <c r="I118" s="304">
        <f t="shared" si="23"/>
        <v>5.6332024001718176E-2</v>
      </c>
      <c r="J118" s="304">
        <f t="shared" si="23"/>
        <v>5.9621971637649561E-2</v>
      </c>
      <c r="K118" s="304">
        <f t="shared" si="23"/>
        <v>3.8773443029259447E-2</v>
      </c>
      <c r="L118" s="304">
        <f t="shared" si="23"/>
        <v>6.8236173584233104E-2</v>
      </c>
      <c r="M118" s="304">
        <f t="shared" si="23"/>
        <v>4.9302574342346167E-2</v>
      </c>
      <c r="N118" s="304">
        <f t="shared" si="23"/>
        <v>5.7056833284738248E-2</v>
      </c>
      <c r="O118" s="304">
        <f t="shared" si="23"/>
        <v>5.8598330938306527E-2</v>
      </c>
      <c r="P118" s="304">
        <f t="shared" si="23"/>
        <v>9.0324669905520183E-2</v>
      </c>
      <c r="Q118" s="304">
        <f t="shared" si="23"/>
        <v>0.10673762082918004</v>
      </c>
      <c r="R118" s="304">
        <f t="shared" si="23"/>
        <v>8.7097645684471994E-2</v>
      </c>
      <c r="S118" s="304">
        <f t="shared" si="23"/>
        <v>9.3741881619609627E-2</v>
      </c>
      <c r="T118" s="304">
        <f t="shared" si="23"/>
        <v>4.9923093487527978E-2</v>
      </c>
      <c r="U118" s="304">
        <f t="shared" si="23"/>
        <v>5.8525056687065216E-2</v>
      </c>
      <c r="V118" s="304">
        <f t="shared" si="23"/>
        <v>6.0947198246452297E-2</v>
      </c>
      <c r="W118" s="304">
        <f t="shared" si="23"/>
        <v>7.8259069443248994E-2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0.77103437483240977</v>
      </c>
      <c r="C119" s="303">
        <f t="shared" si="24"/>
        <v>0.77444225332610339</v>
      </c>
      <c r="D119" s="303">
        <f t="shared" si="24"/>
        <v>0.77209328693692791</v>
      </c>
      <c r="E119" s="303">
        <f t="shared" si="24"/>
        <v>0.77552672065505024</v>
      </c>
      <c r="F119" s="303">
        <f t="shared" si="24"/>
        <v>0.75681337092330936</v>
      </c>
      <c r="G119" s="303">
        <f t="shared" si="24"/>
        <v>0.76045048841555529</v>
      </c>
      <c r="H119" s="303">
        <f t="shared" si="24"/>
        <v>0.75619994981983374</v>
      </c>
      <c r="I119" s="303">
        <f t="shared" si="24"/>
        <v>0.75231604195246871</v>
      </c>
      <c r="J119" s="303">
        <f t="shared" si="24"/>
        <v>0.75166528398801402</v>
      </c>
      <c r="K119" s="303">
        <f t="shared" si="24"/>
        <v>0.7659681229936629</v>
      </c>
      <c r="L119" s="303">
        <f t="shared" si="24"/>
        <v>0.74518353501497669</v>
      </c>
      <c r="M119" s="303">
        <f t="shared" si="24"/>
        <v>0.75888427835997319</v>
      </c>
      <c r="N119" s="303">
        <f t="shared" si="24"/>
        <v>0.75347885453330365</v>
      </c>
      <c r="O119" s="303">
        <f t="shared" si="24"/>
        <v>0.75223442371010785</v>
      </c>
      <c r="P119" s="303">
        <f t="shared" si="24"/>
        <v>0.72726238768076601</v>
      </c>
      <c r="Q119" s="303">
        <f t="shared" si="24"/>
        <v>0.71353241704775239</v>
      </c>
      <c r="R119" s="303">
        <f t="shared" si="24"/>
        <v>0.72999615804479878</v>
      </c>
      <c r="S119" s="303">
        <f t="shared" si="24"/>
        <v>0.72470830918198625</v>
      </c>
      <c r="T119" s="303">
        <f t="shared" si="24"/>
        <v>0.75816169059337857</v>
      </c>
      <c r="U119" s="303">
        <f t="shared" si="24"/>
        <v>0.7516026180548574</v>
      </c>
      <c r="V119" s="303">
        <f t="shared" si="24"/>
        <v>0.74970486993887675</v>
      </c>
      <c r="W119" s="303">
        <f t="shared" si="24"/>
        <v>0.73559899484869185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0.71087388705476229</v>
      </c>
      <c r="C120" s="304">
        <f t="shared" si="25"/>
        <v>0.72499105057921209</v>
      </c>
      <c r="D120" s="304">
        <f t="shared" si="25"/>
        <v>0.71514424474371163</v>
      </c>
      <c r="E120" s="304">
        <f t="shared" si="25"/>
        <v>0.72641385297505356</v>
      </c>
      <c r="F120" s="304">
        <f t="shared" si="25"/>
        <v>0.65729637554549436</v>
      </c>
      <c r="G120" s="304">
        <f t="shared" si="25"/>
        <v>0.6694566507675207</v>
      </c>
      <c r="H120" s="304">
        <f t="shared" si="25"/>
        <v>0.65542878872128962</v>
      </c>
      <c r="I120" s="304">
        <f t="shared" si="25"/>
        <v>0.6422277647112411</v>
      </c>
      <c r="J120" s="304">
        <f t="shared" si="25"/>
        <v>0.63514754368608595</v>
      </c>
      <c r="K120" s="304">
        <f t="shared" si="25"/>
        <v>0.69019414502205889</v>
      </c>
      <c r="L120" s="304">
        <f t="shared" si="25"/>
        <v>0.61183127351639333</v>
      </c>
      <c r="M120" s="304">
        <f t="shared" si="25"/>
        <v>0.66253348022886227</v>
      </c>
      <c r="N120" s="304">
        <f t="shared" si="25"/>
        <v>0.64197410048851411</v>
      </c>
      <c r="O120" s="304">
        <f t="shared" si="25"/>
        <v>0.63771715903641635</v>
      </c>
      <c r="P120" s="304">
        <f t="shared" si="25"/>
        <v>0.55074312570683115</v>
      </c>
      <c r="Q120" s="304">
        <f t="shared" si="25"/>
        <v>0.50493773219223559</v>
      </c>
      <c r="R120" s="304">
        <f t="shared" si="25"/>
        <v>0.55978338946261685</v>
      </c>
      <c r="S120" s="304">
        <f t="shared" si="25"/>
        <v>0.54151087511607798</v>
      </c>
      <c r="T120" s="304">
        <f t="shared" si="25"/>
        <v>0.66059822728825968</v>
      </c>
      <c r="U120" s="304">
        <f t="shared" si="25"/>
        <v>0.63722855143286472</v>
      </c>
      <c r="V120" s="304">
        <f t="shared" si="25"/>
        <v>0.63059727214642292</v>
      </c>
      <c r="W120" s="304">
        <f t="shared" si="25"/>
        <v>0.58265923658177587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6.0160487777647445E-2</v>
      </c>
      <c r="C121" s="304">
        <f t="shared" si="26"/>
        <v>4.9451202746891298E-2</v>
      </c>
      <c r="D121" s="304">
        <f t="shared" si="26"/>
        <v>5.6949042193216309E-2</v>
      </c>
      <c r="E121" s="304">
        <f t="shared" si="26"/>
        <v>4.9112867679996813E-2</v>
      </c>
      <c r="F121" s="304">
        <f t="shared" si="26"/>
        <v>9.951699537781504E-2</v>
      </c>
      <c r="G121" s="304">
        <f t="shared" si="26"/>
        <v>9.0993837648034578E-2</v>
      </c>
      <c r="H121" s="304">
        <f t="shared" si="26"/>
        <v>0.10077116109854406</v>
      </c>
      <c r="I121" s="304">
        <f t="shared" si="26"/>
        <v>0.11008827724122762</v>
      </c>
      <c r="J121" s="304">
        <f t="shared" si="26"/>
        <v>0.11651774030192806</v>
      </c>
      <c r="K121" s="304">
        <f t="shared" si="26"/>
        <v>7.5773977971604026E-2</v>
      </c>
      <c r="L121" s="304">
        <f t="shared" si="26"/>
        <v>0.13335226149858326</v>
      </c>
      <c r="M121" s="304">
        <f t="shared" si="26"/>
        <v>9.6350798131110957E-2</v>
      </c>
      <c r="N121" s="304">
        <f t="shared" si="26"/>
        <v>0.11150475404478961</v>
      </c>
      <c r="O121" s="304">
        <f t="shared" si="26"/>
        <v>0.11451726467369146</v>
      </c>
      <c r="P121" s="304">
        <f t="shared" si="26"/>
        <v>0.17651926197393494</v>
      </c>
      <c r="Q121" s="304">
        <f t="shared" si="26"/>
        <v>0.2085946848555168</v>
      </c>
      <c r="R121" s="304">
        <f t="shared" si="26"/>
        <v>0.17021276858218184</v>
      </c>
      <c r="S121" s="304">
        <f t="shared" si="26"/>
        <v>0.18319743406590835</v>
      </c>
      <c r="T121" s="304">
        <f t="shared" si="26"/>
        <v>9.7563463305118905E-2</v>
      </c>
      <c r="U121" s="304">
        <f t="shared" si="26"/>
        <v>0.11437406662199261</v>
      </c>
      <c r="V121" s="304">
        <f t="shared" si="26"/>
        <v>0.11910759779245386</v>
      </c>
      <c r="W121" s="304">
        <f t="shared" si="26"/>
        <v>0.15293975826691594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0.10174825223144074</v>
      </c>
      <c r="C122" s="303">
        <f t="shared" si="27"/>
        <v>0.10339525464266094</v>
      </c>
      <c r="D122" s="303">
        <f t="shared" si="27"/>
        <v>0.10224646062842606</v>
      </c>
      <c r="E122" s="303">
        <f t="shared" si="27"/>
        <v>0.10356124825541803</v>
      </c>
      <c r="F122" s="303">
        <f t="shared" si="27"/>
        <v>9.5497542555897139E-2</v>
      </c>
      <c r="G122" s="303">
        <f t="shared" si="27"/>
        <v>9.6916241331854641E-2</v>
      </c>
      <c r="H122" s="303">
        <f t="shared" si="27"/>
        <v>9.5279657426382863E-2</v>
      </c>
      <c r="I122" s="303">
        <f t="shared" si="27"/>
        <v>9.3739537958561825E-2</v>
      </c>
      <c r="J122" s="303">
        <f t="shared" si="27"/>
        <v>9.2913512172266552E-2</v>
      </c>
      <c r="K122" s="303">
        <f t="shared" si="27"/>
        <v>9.9335615660965368E-2</v>
      </c>
      <c r="L122" s="303">
        <f t="shared" si="27"/>
        <v>9.0193280652308222E-2</v>
      </c>
      <c r="M122" s="303">
        <f t="shared" si="27"/>
        <v>9.6108538102147326E-2</v>
      </c>
      <c r="N122" s="303">
        <f t="shared" si="27"/>
        <v>9.3709943799155676E-2</v>
      </c>
      <c r="O122" s="303">
        <f t="shared" si="27"/>
        <v>9.3213300629757648E-2</v>
      </c>
      <c r="P122" s="303">
        <f t="shared" si="27"/>
        <v>8.306633007459896E-2</v>
      </c>
      <c r="Q122" s="303">
        <f t="shared" si="27"/>
        <v>7.7722367497930892E-2</v>
      </c>
      <c r="R122" s="303">
        <f t="shared" si="27"/>
        <v>8.4121027512823215E-2</v>
      </c>
      <c r="S122" s="303">
        <f t="shared" si="27"/>
        <v>8.1989234172329575E-2</v>
      </c>
      <c r="T122" s="303">
        <f t="shared" si="27"/>
        <v>9.5882758592352416E-2</v>
      </c>
      <c r="U122" s="303">
        <f t="shared" si="27"/>
        <v>9.3156296409234868E-2</v>
      </c>
      <c r="V122" s="303">
        <f t="shared" si="27"/>
        <v>9.2382647159139741E-2</v>
      </c>
      <c r="W122" s="303">
        <f t="shared" si="27"/>
        <v>8.6789876343250472E-2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8.2935286823055426E-2</v>
      </c>
      <c r="C123" s="304">
        <f t="shared" si="28"/>
        <v>8.4582289234241215E-2</v>
      </c>
      <c r="D123" s="304">
        <f t="shared" si="28"/>
        <v>8.3433495220099477E-2</v>
      </c>
      <c r="E123" s="304">
        <f t="shared" si="28"/>
        <v>8.4748282847089365E-2</v>
      </c>
      <c r="F123" s="304">
        <f t="shared" si="28"/>
        <v>7.6684577146974145E-2</v>
      </c>
      <c r="G123" s="304">
        <f t="shared" si="28"/>
        <v>7.8103275922877247E-2</v>
      </c>
      <c r="H123" s="304">
        <f t="shared" si="28"/>
        <v>7.6466692017483559E-2</v>
      </c>
      <c r="I123" s="304">
        <f t="shared" si="28"/>
        <v>7.4926572549644577E-2</v>
      </c>
      <c r="J123" s="304">
        <f t="shared" si="28"/>
        <v>7.4100546763376476E-2</v>
      </c>
      <c r="K123" s="304">
        <f t="shared" si="28"/>
        <v>8.0522650252573297E-2</v>
      </c>
      <c r="L123" s="304">
        <f t="shared" si="28"/>
        <v>7.1380315243579059E-2</v>
      </c>
      <c r="M123" s="304">
        <f t="shared" si="28"/>
        <v>7.7295572693367065E-2</v>
      </c>
      <c r="N123" s="304">
        <f t="shared" si="28"/>
        <v>7.4896978390326413E-2</v>
      </c>
      <c r="O123" s="304">
        <f t="shared" si="28"/>
        <v>7.4400335220915062E-2</v>
      </c>
      <c r="P123" s="304">
        <f t="shared" si="28"/>
        <v>6.42533646657968E-2</v>
      </c>
      <c r="Q123" s="304">
        <f t="shared" si="28"/>
        <v>5.8909402089093982E-2</v>
      </c>
      <c r="R123" s="304">
        <f t="shared" si="28"/>
        <v>6.530806210397179E-2</v>
      </c>
      <c r="S123" s="304">
        <f t="shared" si="28"/>
        <v>6.3176268763542265E-2</v>
      </c>
      <c r="T123" s="304">
        <f t="shared" si="28"/>
        <v>7.7069793183630123E-2</v>
      </c>
      <c r="U123" s="304">
        <f t="shared" si="28"/>
        <v>7.4343331000500695E-2</v>
      </c>
      <c r="V123" s="304">
        <f t="shared" si="28"/>
        <v>7.3569681750415797E-2</v>
      </c>
      <c r="W123" s="304">
        <f t="shared" si="28"/>
        <v>6.7976910934540363E-2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1.8812965408385309E-2</v>
      </c>
      <c r="C124" s="305">
        <f t="shared" si="29"/>
        <v>1.8812965408419719E-2</v>
      </c>
      <c r="D124" s="305">
        <f t="shared" si="29"/>
        <v>1.8812965408326585E-2</v>
      </c>
      <c r="E124" s="305">
        <f t="shared" si="29"/>
        <v>1.881296540832866E-2</v>
      </c>
      <c r="F124" s="305">
        <f t="shared" si="29"/>
        <v>1.8812965408923001E-2</v>
      </c>
      <c r="G124" s="305">
        <f t="shared" si="29"/>
        <v>1.8812965408977395E-2</v>
      </c>
      <c r="H124" s="305">
        <f t="shared" si="29"/>
        <v>1.8812965408899318E-2</v>
      </c>
      <c r="I124" s="305">
        <f t="shared" si="29"/>
        <v>1.8812965408917238E-2</v>
      </c>
      <c r="J124" s="305">
        <f t="shared" si="29"/>
        <v>1.8812965408890072E-2</v>
      </c>
      <c r="K124" s="305">
        <f t="shared" si="29"/>
        <v>1.8812965408392082E-2</v>
      </c>
      <c r="L124" s="305">
        <f t="shared" si="29"/>
        <v>1.881296540872917E-2</v>
      </c>
      <c r="M124" s="305">
        <f t="shared" si="29"/>
        <v>1.8812965408780268E-2</v>
      </c>
      <c r="N124" s="305">
        <f t="shared" si="29"/>
        <v>1.881296540882926E-2</v>
      </c>
      <c r="O124" s="305">
        <f t="shared" si="29"/>
        <v>1.8812965408842593E-2</v>
      </c>
      <c r="P124" s="305">
        <f t="shared" si="29"/>
        <v>1.8812965408802163E-2</v>
      </c>
      <c r="Q124" s="305">
        <f t="shared" si="29"/>
        <v>1.8812965408836903E-2</v>
      </c>
      <c r="R124" s="305">
        <f t="shared" si="29"/>
        <v>1.8812965408851429E-2</v>
      </c>
      <c r="S124" s="305">
        <f t="shared" si="29"/>
        <v>1.8812965408787321E-2</v>
      </c>
      <c r="T124" s="305">
        <f t="shared" si="29"/>
        <v>1.8812965408722293E-2</v>
      </c>
      <c r="U124" s="305">
        <f t="shared" si="29"/>
        <v>1.8812965408734172E-2</v>
      </c>
      <c r="V124" s="305">
        <f t="shared" si="29"/>
        <v>1.8812965408723951E-2</v>
      </c>
      <c r="W124" s="305">
        <f t="shared" si="29"/>
        <v>1.8812965408710091E-2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0.99999999999999978</v>
      </c>
      <c r="E126" s="234">
        <f t="shared" si="30"/>
        <v>1</v>
      </c>
      <c r="F126" s="234">
        <f t="shared" si="30"/>
        <v>0.99999999999999989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0.99999999999999989</v>
      </c>
      <c r="P126" s="234">
        <f t="shared" si="30"/>
        <v>1.0000000000000002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3.7027758008957183E-2</v>
      </c>
      <c r="C127" s="301">
        <f t="shared" si="31"/>
        <v>3.702775800869542E-2</v>
      </c>
      <c r="D127" s="301">
        <f t="shared" si="31"/>
        <v>3.7027758009265145E-2</v>
      </c>
      <c r="E127" s="301">
        <f t="shared" si="31"/>
        <v>3.7027758009284727E-2</v>
      </c>
      <c r="F127" s="301">
        <f t="shared" si="31"/>
        <v>3.7027758005449156E-2</v>
      </c>
      <c r="G127" s="301">
        <f t="shared" si="31"/>
        <v>3.702775800508111E-2</v>
      </c>
      <c r="H127" s="301">
        <f t="shared" si="31"/>
        <v>3.7027758005608265E-2</v>
      </c>
      <c r="I127" s="301">
        <f t="shared" si="31"/>
        <v>3.7027758005478029E-2</v>
      </c>
      <c r="J127" s="301">
        <f t="shared" si="31"/>
        <v>3.7027758005794206E-2</v>
      </c>
      <c r="K127" s="301">
        <f t="shared" si="31"/>
        <v>3.702775800901055E-2</v>
      </c>
      <c r="L127" s="301">
        <f t="shared" si="31"/>
        <v>3.7027758006855635E-2</v>
      </c>
      <c r="M127" s="301">
        <f t="shared" si="31"/>
        <v>3.70277580065725E-2</v>
      </c>
      <c r="N127" s="301">
        <f t="shared" si="31"/>
        <v>3.7027758006215786E-2</v>
      </c>
      <c r="O127" s="301">
        <f t="shared" si="31"/>
        <v>3.7027758006107497E-2</v>
      </c>
      <c r="P127" s="301">
        <f t="shared" si="31"/>
        <v>3.702775800629126E-2</v>
      </c>
      <c r="Q127" s="301">
        <f t="shared" si="31"/>
        <v>3.7027758006277944E-2</v>
      </c>
      <c r="R127" s="301">
        <f t="shared" si="31"/>
        <v>3.7027758005937383E-2</v>
      </c>
      <c r="S127" s="301">
        <f t="shared" si="31"/>
        <v>3.7027758006149422E-2</v>
      </c>
      <c r="T127" s="301">
        <f t="shared" si="31"/>
        <v>3.7027758006643333E-2</v>
      </c>
      <c r="U127" s="301">
        <f t="shared" si="31"/>
        <v>3.7027758006535155E-2</v>
      </c>
      <c r="V127" s="301">
        <f t="shared" si="31"/>
        <v>3.7027758006630183E-2</v>
      </c>
      <c r="W127" s="301">
        <f t="shared" si="31"/>
        <v>3.7027758006723074E-2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1.6326910814697494E-2</v>
      </c>
      <c r="C128" s="235">
        <f t="shared" si="32"/>
        <v>1.6326910814582079E-2</v>
      </c>
      <c r="D128" s="235">
        <f t="shared" si="32"/>
        <v>1.6326910814833284E-2</v>
      </c>
      <c r="E128" s="235">
        <f t="shared" si="32"/>
        <v>1.632691081484192E-2</v>
      </c>
      <c r="F128" s="235">
        <f t="shared" si="32"/>
        <v>1.6326910813150672E-2</v>
      </c>
      <c r="G128" s="235">
        <f t="shared" si="32"/>
        <v>1.6326910812988388E-2</v>
      </c>
      <c r="H128" s="235">
        <f t="shared" si="32"/>
        <v>1.6326910813220824E-2</v>
      </c>
      <c r="I128" s="235">
        <f t="shared" si="32"/>
        <v>1.6326910813163401E-2</v>
      </c>
      <c r="J128" s="235">
        <f t="shared" si="32"/>
        <v>1.6326910813302807E-2</v>
      </c>
      <c r="K128" s="235">
        <f t="shared" si="32"/>
        <v>1.632691081472103E-2</v>
      </c>
      <c r="L128" s="235">
        <f t="shared" si="32"/>
        <v>1.6326910813770842E-2</v>
      </c>
      <c r="M128" s="235">
        <f t="shared" si="32"/>
        <v>1.6326910813645991E-2</v>
      </c>
      <c r="N128" s="235">
        <f t="shared" si="32"/>
        <v>1.632691081348871E-2</v>
      </c>
      <c r="O128" s="235">
        <f t="shared" si="32"/>
        <v>1.6326910813440971E-2</v>
      </c>
      <c r="P128" s="235">
        <f t="shared" si="32"/>
        <v>1.6326910813521989E-2</v>
      </c>
      <c r="Q128" s="235">
        <f t="shared" si="32"/>
        <v>1.6326910813516116E-2</v>
      </c>
      <c r="R128" s="235">
        <f t="shared" si="32"/>
        <v>1.6326910813365954E-2</v>
      </c>
      <c r="S128" s="235">
        <f t="shared" si="32"/>
        <v>1.6326910813459446E-2</v>
      </c>
      <c r="T128" s="235">
        <f t="shared" si="32"/>
        <v>1.6326910813677223E-2</v>
      </c>
      <c r="U128" s="235">
        <f t="shared" si="32"/>
        <v>1.6326910813629532E-2</v>
      </c>
      <c r="V128" s="235">
        <f t="shared" si="32"/>
        <v>1.6326910813671439E-2</v>
      </c>
      <c r="W128" s="235">
        <f t="shared" si="32"/>
        <v>1.6326910813712393E-2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0.12664196862410795</v>
      </c>
      <c r="C129" s="235">
        <f t="shared" si="33"/>
        <v>0.1266419686232127</v>
      </c>
      <c r="D129" s="235">
        <f t="shared" si="33"/>
        <v>0.12664196862516128</v>
      </c>
      <c r="E129" s="235">
        <f t="shared" si="33"/>
        <v>0.12664196862522822</v>
      </c>
      <c r="F129" s="235">
        <f t="shared" si="33"/>
        <v>0.12664196861210983</v>
      </c>
      <c r="G129" s="235">
        <f t="shared" si="33"/>
        <v>0.12664196861085097</v>
      </c>
      <c r="H129" s="235">
        <f t="shared" si="33"/>
        <v>0.12664196861265403</v>
      </c>
      <c r="I129" s="235">
        <f t="shared" si="33"/>
        <v>0.12664196861220861</v>
      </c>
      <c r="J129" s="235">
        <f t="shared" si="33"/>
        <v>0.12664196861328991</v>
      </c>
      <c r="K129" s="235">
        <f t="shared" si="33"/>
        <v>0.1266419686242905</v>
      </c>
      <c r="L129" s="235">
        <f t="shared" si="33"/>
        <v>0.12664196861692026</v>
      </c>
      <c r="M129" s="235">
        <f t="shared" si="33"/>
        <v>0.12664196861595192</v>
      </c>
      <c r="N129" s="235">
        <f t="shared" si="33"/>
        <v>0.12664196861473193</v>
      </c>
      <c r="O129" s="235">
        <f t="shared" si="33"/>
        <v>0.12664196861436153</v>
      </c>
      <c r="P129" s="235">
        <f t="shared" si="33"/>
        <v>0.12664196861498997</v>
      </c>
      <c r="Q129" s="235">
        <f t="shared" si="33"/>
        <v>0.12664196861494451</v>
      </c>
      <c r="R129" s="235">
        <f t="shared" si="33"/>
        <v>0.12664196861377972</v>
      </c>
      <c r="S129" s="235">
        <f t="shared" si="33"/>
        <v>0.12664196861450489</v>
      </c>
      <c r="T129" s="235">
        <f t="shared" si="33"/>
        <v>0.12664196861619414</v>
      </c>
      <c r="U129" s="235">
        <f t="shared" si="33"/>
        <v>0.12664196861582416</v>
      </c>
      <c r="V129" s="235">
        <f t="shared" si="33"/>
        <v>0.12664196861614926</v>
      </c>
      <c r="W129" s="235">
        <f t="shared" si="33"/>
        <v>0.12664196861646693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5.5919517680118692E-2</v>
      </c>
      <c r="C130" s="235">
        <f t="shared" si="34"/>
        <v>5.5919517679723411E-2</v>
      </c>
      <c r="D130" s="235">
        <f t="shared" si="34"/>
        <v>5.5919517680583793E-2</v>
      </c>
      <c r="E130" s="235">
        <f t="shared" si="34"/>
        <v>5.5919517680613345E-2</v>
      </c>
      <c r="F130" s="235">
        <f t="shared" si="34"/>
        <v>5.5919517674820861E-2</v>
      </c>
      <c r="G130" s="235">
        <f t="shared" si="34"/>
        <v>5.5919517674265014E-2</v>
      </c>
      <c r="H130" s="235">
        <f t="shared" si="34"/>
        <v>5.5919517675061141E-2</v>
      </c>
      <c r="I130" s="235">
        <f t="shared" si="34"/>
        <v>5.5919517674864479E-2</v>
      </c>
      <c r="J130" s="235">
        <f t="shared" si="34"/>
        <v>5.5919517675341937E-2</v>
      </c>
      <c r="K130" s="235">
        <f t="shared" si="34"/>
        <v>5.5919517680199309E-2</v>
      </c>
      <c r="L130" s="235">
        <f t="shared" si="34"/>
        <v>5.591951767694494E-2</v>
      </c>
      <c r="M130" s="235">
        <f t="shared" si="34"/>
        <v>5.591951767651733E-2</v>
      </c>
      <c r="N130" s="235">
        <f t="shared" si="34"/>
        <v>5.5919517675978629E-2</v>
      </c>
      <c r="O130" s="235">
        <f t="shared" si="34"/>
        <v>5.5919517675815121E-2</v>
      </c>
      <c r="P130" s="235">
        <f t="shared" si="34"/>
        <v>5.5919517676092621E-2</v>
      </c>
      <c r="Q130" s="235">
        <f t="shared" si="34"/>
        <v>5.5919517676072512E-2</v>
      </c>
      <c r="R130" s="235">
        <f t="shared" si="34"/>
        <v>5.5919517675558202E-2</v>
      </c>
      <c r="S130" s="235">
        <f t="shared" si="34"/>
        <v>5.5919517675878418E-2</v>
      </c>
      <c r="T130" s="235">
        <f t="shared" si="34"/>
        <v>5.59195176766243E-2</v>
      </c>
      <c r="U130" s="235">
        <f t="shared" si="34"/>
        <v>5.5919517676460938E-2</v>
      </c>
      <c r="V130" s="235">
        <f t="shared" si="34"/>
        <v>5.5919517676604497E-2</v>
      </c>
      <c r="W130" s="235">
        <f t="shared" si="34"/>
        <v>5.5919517676744745E-2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0.2430884986570909</v>
      </c>
      <c r="C131" s="302">
        <f t="shared" si="35"/>
        <v>0.27601108715750799</v>
      </c>
      <c r="D131" s="302">
        <f t="shared" si="35"/>
        <v>0.2514917842896206</v>
      </c>
      <c r="E131" s="302">
        <f t="shared" si="35"/>
        <v>0.26031471208528262</v>
      </c>
      <c r="F131" s="302">
        <f t="shared" si="35"/>
        <v>0.19003135268752469</v>
      </c>
      <c r="G131" s="302">
        <f t="shared" si="35"/>
        <v>0.19141084161584132</v>
      </c>
      <c r="H131" s="302">
        <f t="shared" si="35"/>
        <v>0.19073229765932656</v>
      </c>
      <c r="I131" s="302">
        <f t="shared" si="35"/>
        <v>0.18846656201778483</v>
      </c>
      <c r="J131" s="302">
        <f t="shared" si="35"/>
        <v>0.16631075587572397</v>
      </c>
      <c r="K131" s="302">
        <f t="shared" si="35"/>
        <v>0.20873825748405034</v>
      </c>
      <c r="L131" s="302">
        <f t="shared" si="35"/>
        <v>0.16084589506801916</v>
      </c>
      <c r="M131" s="302">
        <f t="shared" si="35"/>
        <v>0.1818804634819286</v>
      </c>
      <c r="N131" s="302">
        <f t="shared" si="35"/>
        <v>0.16951514172160187</v>
      </c>
      <c r="O131" s="302">
        <f t="shared" si="35"/>
        <v>0.16921808122744106</v>
      </c>
      <c r="P131" s="302">
        <f t="shared" si="35"/>
        <v>0.16079355878982662</v>
      </c>
      <c r="Q131" s="302">
        <f t="shared" si="35"/>
        <v>0.1632566499359607</v>
      </c>
      <c r="R131" s="302">
        <f t="shared" si="35"/>
        <v>0.15994286291085186</v>
      </c>
      <c r="S131" s="302">
        <f t="shared" si="35"/>
        <v>0.15928173070865909</v>
      </c>
      <c r="T131" s="302">
        <f t="shared" si="35"/>
        <v>0.18425149433531599</v>
      </c>
      <c r="U131" s="302">
        <f t="shared" si="35"/>
        <v>0.17654087828439291</v>
      </c>
      <c r="V131" s="302">
        <f t="shared" si="35"/>
        <v>0.17524605422389303</v>
      </c>
      <c r="W131" s="302">
        <f t="shared" si="35"/>
        <v>0.17255140360077315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0.52099534621502774</v>
      </c>
      <c r="C132" s="237">
        <f t="shared" si="36"/>
        <v>0.48807275771627862</v>
      </c>
      <c r="D132" s="237">
        <f t="shared" si="36"/>
        <v>0.51259206058053564</v>
      </c>
      <c r="E132" s="237">
        <f t="shared" si="36"/>
        <v>0.50376913278474922</v>
      </c>
      <c r="F132" s="237">
        <f t="shared" si="36"/>
        <v>0.57405249220694465</v>
      </c>
      <c r="G132" s="237">
        <f t="shared" si="36"/>
        <v>0.57267300328097337</v>
      </c>
      <c r="H132" s="237">
        <f t="shared" si="36"/>
        <v>0.57335154723412918</v>
      </c>
      <c r="I132" s="237">
        <f t="shared" si="36"/>
        <v>0.5756172828765006</v>
      </c>
      <c r="J132" s="237">
        <f t="shared" si="36"/>
        <v>0.59777308901654724</v>
      </c>
      <c r="K132" s="237">
        <f t="shared" si="36"/>
        <v>0.55534558738772832</v>
      </c>
      <c r="L132" s="237">
        <f t="shared" si="36"/>
        <v>0.60323794981748913</v>
      </c>
      <c r="M132" s="237">
        <f t="shared" si="36"/>
        <v>0.58220338140538364</v>
      </c>
      <c r="N132" s="237">
        <f t="shared" si="36"/>
        <v>0.59456870316798316</v>
      </c>
      <c r="O132" s="237">
        <f t="shared" si="36"/>
        <v>0.59486576366283372</v>
      </c>
      <c r="P132" s="237">
        <f t="shared" si="36"/>
        <v>0.60329028609927771</v>
      </c>
      <c r="Q132" s="237">
        <f t="shared" si="36"/>
        <v>0.60082719495322834</v>
      </c>
      <c r="R132" s="237">
        <f t="shared" si="36"/>
        <v>0.60414098198050692</v>
      </c>
      <c r="S132" s="237">
        <f t="shared" si="36"/>
        <v>0.60480211418134877</v>
      </c>
      <c r="T132" s="237">
        <f t="shared" si="36"/>
        <v>0.57983235055154514</v>
      </c>
      <c r="U132" s="237">
        <f t="shared" si="36"/>
        <v>0.5875429666031573</v>
      </c>
      <c r="V132" s="237">
        <f t="shared" si="36"/>
        <v>0.58883779066305142</v>
      </c>
      <c r="W132" s="237">
        <f t="shared" si="36"/>
        <v>0.59153244128557958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688.77272452094167</v>
      </c>
      <c r="C146" s="322">
        <f t="shared" si="38"/>
        <v>628.89943644555262</v>
      </c>
      <c r="D146" s="322">
        <f t="shared" si="38"/>
        <v>379.66824079444308</v>
      </c>
      <c r="E146" s="322">
        <f t="shared" si="38"/>
        <v>290.41623329484065</v>
      </c>
      <c r="F146" s="322">
        <f t="shared" si="38"/>
        <v>189.78584606345032</v>
      </c>
      <c r="G146" s="322">
        <f t="shared" si="38"/>
        <v>183.08847900920148</v>
      </c>
      <c r="H146" s="322">
        <f t="shared" si="38"/>
        <v>176.60551237110064</v>
      </c>
      <c r="I146" s="322">
        <f t="shared" si="38"/>
        <v>179.96065775089525</v>
      </c>
      <c r="J146" s="322">
        <f t="shared" si="38"/>
        <v>170.97634198067203</v>
      </c>
      <c r="K146" s="322">
        <f t="shared" si="38"/>
        <v>337.22090137319429</v>
      </c>
      <c r="L146" s="322">
        <f t="shared" si="38"/>
        <v>360.39243144503394</v>
      </c>
      <c r="M146" s="322">
        <f t="shared" si="38"/>
        <v>239.588533503045</v>
      </c>
      <c r="N146" s="322">
        <f t="shared" si="38"/>
        <v>233.28878359558826</v>
      </c>
      <c r="O146" s="322">
        <f t="shared" si="38"/>
        <v>233.68933487129232</v>
      </c>
      <c r="P146" s="322">
        <f t="shared" si="38"/>
        <v>186.56377612733067</v>
      </c>
      <c r="Q146" s="322">
        <f t="shared" si="38"/>
        <v>159.86845995226949</v>
      </c>
      <c r="R146" s="322">
        <f t="shared" si="38"/>
        <v>210.47659930484858</v>
      </c>
      <c r="S146" s="322">
        <f t="shared" si="38"/>
        <v>250.43163374871119</v>
      </c>
      <c r="T146" s="322">
        <f t="shared" si="38"/>
        <v>358.93972531189644</v>
      </c>
      <c r="U146" s="322">
        <f t="shared" si="38"/>
        <v>304.39950419930398</v>
      </c>
      <c r="V146" s="322">
        <f t="shared" si="38"/>
        <v>346.46528710117008</v>
      </c>
      <c r="W146" s="322">
        <f t="shared" si="38"/>
        <v>306.81983297201947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3.635426552734438</v>
      </c>
      <c r="C147" s="275">
        <f>IF(C$33=0,0,C$33/PPA!C$11*1000)</f>
        <v>3.3194080265711103</v>
      </c>
      <c r="D147" s="275">
        <f>IF(D$33=0,0,D$33/PPA!D$11*1000)</f>
        <v>2.0039353398754041</v>
      </c>
      <c r="E147" s="275">
        <f>IF(E$33=0,0,E$33/PPA!E$11*1000)</f>
        <v>1.5328523448664846</v>
      </c>
      <c r="F147" s="275">
        <f>IF(F$33=0,0,F$33/PPA!F$11*1000)</f>
        <v>1.0017128721405677</v>
      </c>
      <c r="G147" s="275">
        <f>IF(G$33=0,0,G$33/PPA!G$11*1000)</f>
        <v>0.96636335094962567</v>
      </c>
      <c r="H147" s="275">
        <f>IF(H$33=0,0,H$33/PPA!H$11*1000)</f>
        <v>0.93214546133089493</v>
      </c>
      <c r="I147" s="275">
        <f>IF(I$33=0,0,I$33/PPA!I$11*1000)</f>
        <v>0.94985432837616013</v>
      </c>
      <c r="J147" s="275">
        <f>IF(J$33=0,0,J$33/PPA!J$11*1000)</f>
        <v>0.90243401257640421</v>
      </c>
      <c r="K147" s="275">
        <f>IF(K$33=0,0,K$33/PPA!K$11*1000)</f>
        <v>1.7798930987609369</v>
      </c>
      <c r="L147" s="275">
        <f>IF(L$33=0,0,L$33/PPA!L$11*1000)</f>
        <v>1.9021952642143474</v>
      </c>
      <c r="M147" s="275">
        <f>IF(M$33=0,0,M$33/PPA!M$11*1000)</f>
        <v>1.2645775383335125</v>
      </c>
      <c r="N147" s="275">
        <f>IF(N$33=0,0,N$33/PPA!N$11*1000)</f>
        <v>1.2313266890009475</v>
      </c>
      <c r="O147" s="275">
        <f>IF(O$33=0,0,O$33/PPA!O$11*1000)</f>
        <v>1.2334408475502363</v>
      </c>
      <c r="P147" s="275">
        <f>IF(P$33=0,0,P$33/PPA!P$11*1000)</f>
        <v>0.98470639353272926</v>
      </c>
      <c r="Q147" s="275">
        <f>IF(Q$33=0,0,Q$33/PPA!Q$11*1000)</f>
        <v>0.84380525473540613</v>
      </c>
      <c r="R147" s="275">
        <f>IF(R$33=0,0,R$33/PPA!R$11*1000)</f>
        <v>1.1109211944959745</v>
      </c>
      <c r="S147" s="275">
        <f>IF(S$33=0,0,S$33/PPA!S$11*1000)</f>
        <v>1.3218087455878971</v>
      </c>
      <c r="T147" s="275">
        <f>IF(T$33=0,0,T$33/PPA!T$11*1000)</f>
        <v>1.8945277038387889</v>
      </c>
      <c r="U147" s="275">
        <f>IF(U$33=0,0,U$33/PPA!U$11*1000)</f>
        <v>1.6066577563673858</v>
      </c>
      <c r="V147" s="275">
        <f>IF(V$33=0,0,V$33/PPA!V$11*1000)</f>
        <v>1.828686095587007</v>
      </c>
      <c r="W147" s="275">
        <f>IF(W$33=0,0,W$33/PPA!W$11*1000)</f>
        <v>1.6194325471977462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5.1589434586377356</v>
      </c>
      <c r="C148" s="276">
        <f>IF(C$34=0,0,C$34/PPA!C$11*1000)</f>
        <v>4.7104894231319552</v>
      </c>
      <c r="D148" s="276">
        <f>IF(D$34=0,0,D$34/PPA!D$11*1000)</f>
        <v>2.8437348308982324</v>
      </c>
      <c r="E148" s="276">
        <f>IF(E$34=0,0,E$34/PPA!E$11*1000)</f>
        <v>2.1752326619440123</v>
      </c>
      <c r="F148" s="276">
        <f>IF(F$34=0,0,F$34/PPA!F$11*1000)</f>
        <v>1.4215058382284698</v>
      </c>
      <c r="G148" s="276">
        <f>IF(G$34=0,0,G$34/PPA!G$11*1000)</f>
        <v>1.3713422113559044</v>
      </c>
      <c r="H148" s="276">
        <f>IF(H$34=0,0,H$34/PPA!H$11*1000)</f>
        <v>1.3227844547195724</v>
      </c>
      <c r="I148" s="276">
        <f>IF(I$34=0,0,I$34/PPA!I$11*1000)</f>
        <v>1.3479146677710057</v>
      </c>
      <c r="J148" s="276">
        <f>IF(J$34=0,0,J$34/PPA!J$11*1000)</f>
        <v>1.2806216763013594</v>
      </c>
      <c r="K148" s="276">
        <f>IF(K$34=0,0,K$34/PPA!K$11*1000)</f>
        <v>2.5258020553380565</v>
      </c>
      <c r="L148" s="276">
        <f>IF(L$34=0,0,L$34/PPA!L$11*1000)</f>
        <v>2.6993580183841335</v>
      </c>
      <c r="M148" s="276">
        <f>IF(M$34=0,0,M$34/PPA!M$11*1000)</f>
        <v>1.7945305522453365</v>
      </c>
      <c r="N148" s="276">
        <f>IF(N$34=0,0,N$34/PPA!N$11*1000)</f>
        <v>1.7473450984422974</v>
      </c>
      <c r="O148" s="276">
        <f>IF(O$34=0,0,O$34/PPA!O$11*1000)</f>
        <v>1.7503452482899615</v>
      </c>
      <c r="P148" s="276">
        <f>IF(P$34=0,0,P$34/PPA!P$11*1000)</f>
        <v>1.3973723671499847</v>
      </c>
      <c r="Q148" s="276">
        <f>IF(Q$34=0,0,Q$34/PPA!Q$11*1000)</f>
        <v>1.1974230633285925</v>
      </c>
      <c r="R148" s="276">
        <f>IF(R$34=0,0,R$34/PPA!R$11*1000)</f>
        <v>1.5764806539953997</v>
      </c>
      <c r="S148" s="276">
        <f>IF(S$34=0,0,S$34/PPA!S$11*1000)</f>
        <v>1.8757459359182294</v>
      </c>
      <c r="T148" s="276">
        <f>IF(T$34=0,0,T$34/PPA!T$11*1000)</f>
        <v>2.6884771740404489</v>
      </c>
      <c r="U148" s="276">
        <f>IF(U$34=0,0,U$34/PPA!U$11*1000)</f>
        <v>2.2799680868938692</v>
      </c>
      <c r="V148" s="276">
        <f>IF(V$34=0,0,V$34/PPA!V$11*1000)</f>
        <v>2.5950429843327161</v>
      </c>
      <c r="W148" s="276">
        <f>IF(W$34=0,0,W$34/PPA!W$11*1000)</f>
        <v>2.2980964750303814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18.357570620019647</v>
      </c>
      <c r="C149" s="276">
        <f>IF(C$35=0,0,C$35/PPA!C$11*1000)</f>
        <v>16.761792978214672</v>
      </c>
      <c r="D149" s="276">
        <f>IF(D$35=0,0,D$35/PPA!D$11*1000)</f>
        <v>10.119138424635661</v>
      </c>
      <c r="E149" s="276">
        <f>IF(E$35=0,0,E$35/PPA!E$11*1000)</f>
        <v>7.7403420926723809</v>
      </c>
      <c r="F149" s="276">
        <f>IF(F$35=0,0,F$35/PPA!F$11*1000)</f>
        <v>5.058282576901914</v>
      </c>
      <c r="G149" s="276">
        <f>IF(G$35=0,0,G$35/PPA!G$11*1000)</f>
        <v>4.8797804610612001</v>
      </c>
      <c r="H149" s="276">
        <f>IF(H$35=0,0,H$35/PPA!H$11*1000)</f>
        <v>4.7069926695786837</v>
      </c>
      <c r="I149" s="276">
        <f>IF(I$35=0,0,I$35/PPA!I$11*1000)</f>
        <v>4.7964159525602827</v>
      </c>
      <c r="J149" s="276">
        <f>IF(J$35=0,0,J$35/PPA!J$11*1000)</f>
        <v>4.5569607515020003</v>
      </c>
      <c r="K149" s="276">
        <f>IF(K$35=0,0,K$35/PPA!K$11*1000)</f>
        <v>8.9878072855062658</v>
      </c>
      <c r="L149" s="276">
        <f>IF(L$35=0,0,L$35/PPA!L$11*1000)</f>
        <v>9.6053883607183561</v>
      </c>
      <c r="M149" s="276">
        <f>IF(M$35=0,0,M$35/PPA!M$11*1000)</f>
        <v>6.3856527226459576</v>
      </c>
      <c r="N149" s="276">
        <f>IF(N$35=0,0,N$35/PPA!N$11*1000)</f>
        <v>6.2177481298990402</v>
      </c>
      <c r="O149" s="276">
        <f>IF(O$35=0,0,O$35/PPA!O$11*1000)</f>
        <v>6.2284238551014379</v>
      </c>
      <c r="P149" s="276">
        <f>IF(P$35=0,0,P$35/PPA!P$11*1000)</f>
        <v>4.9724060978938507</v>
      </c>
      <c r="Q149" s="276">
        <f>IF(Q$35=0,0,Q$35/PPA!Q$11*1000)</f>
        <v>4.2609070293822091</v>
      </c>
      <c r="R149" s="276">
        <f>IF(R$35=0,0,R$35/PPA!R$11*1000)</f>
        <v>5.6097445472793099</v>
      </c>
      <c r="S149" s="276">
        <f>IF(S$35=0,0,S$35/PPA!S$11*1000)</f>
        <v>6.6746493269236886</v>
      </c>
      <c r="T149" s="276">
        <f>IF(T$35=0,0,T$35/PPA!T$11*1000)</f>
        <v>9.566669993276248</v>
      </c>
      <c r="U149" s="276">
        <f>IF(U$35=0,0,U$35/PPA!U$11*1000)</f>
        <v>8.1130323489913554</v>
      </c>
      <c r="V149" s="276">
        <f>IF(V$35=0,0,V$35/PPA!V$11*1000)</f>
        <v>9.2341940222492305</v>
      </c>
      <c r="W149" s="276">
        <f>IF(W$35=0,0,W$35/PPA!W$11*1000)</f>
        <v>8.1775403569025347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14.541706210937742</v>
      </c>
      <c r="C150" s="276">
        <f>IF(C$36=0,0,C$36/PPA!C$11*1000)</f>
        <v>13.277632106284445</v>
      </c>
      <c r="D150" s="276">
        <f>IF(D$36=0,0,D$36/PPA!D$11*1000)</f>
        <v>8.0157413595016145</v>
      </c>
      <c r="E150" s="276">
        <f>IF(E$36=0,0,E$36/PPA!E$11*1000)</f>
        <v>6.1314093794659383</v>
      </c>
      <c r="F150" s="276">
        <f>IF(F$36=0,0,F$36/PPA!F$11*1000)</f>
        <v>4.0068514885622708</v>
      </c>
      <c r="G150" s="276">
        <f>IF(G$36=0,0,G$36/PPA!G$11*1000)</f>
        <v>3.8654534037985013</v>
      </c>
      <c r="H150" s="276">
        <f>IF(H$36=0,0,H$36/PPA!H$11*1000)</f>
        <v>3.7285818453235788</v>
      </c>
      <c r="I150" s="276">
        <f>IF(I$36=0,0,I$36/PPA!I$11*1000)</f>
        <v>3.7994173135046383</v>
      </c>
      <c r="J150" s="276">
        <f>IF(J$36=0,0,J$36/PPA!J$11*1000)</f>
        <v>3.6097360503056177</v>
      </c>
      <c r="K150" s="276">
        <f>IF(K$36=0,0,K$36/PPA!K$11*1000)</f>
        <v>7.1195723950437468</v>
      </c>
      <c r="L150" s="276">
        <f>IF(L$36=0,0,L$36/PPA!L$11*1000)</f>
        <v>7.6087810568573868</v>
      </c>
      <c r="M150" s="276">
        <f>IF(M$36=0,0,M$36/PPA!M$11*1000)</f>
        <v>5.0583101533340509</v>
      </c>
      <c r="N150" s="276">
        <f>IF(N$36=0,0,N$36/PPA!N$11*1000)</f>
        <v>4.9253067560037884</v>
      </c>
      <c r="O150" s="276">
        <f>IF(O$36=0,0,O$36/PPA!O$11*1000)</f>
        <v>4.9337633902009443</v>
      </c>
      <c r="P150" s="276">
        <f>IF(P$36=0,0,P$36/PPA!P$11*1000)</f>
        <v>3.9388255741309166</v>
      </c>
      <c r="Q150" s="276">
        <f>IF(Q$36=0,0,Q$36/PPA!Q$11*1000)</f>
        <v>3.3752210189416245</v>
      </c>
      <c r="R150" s="276">
        <f>IF(R$36=0,0,R$36/PPA!R$11*1000)</f>
        <v>4.4436847779838953</v>
      </c>
      <c r="S150" s="276">
        <f>IF(S$36=0,0,S$36/PPA!S$11*1000)</f>
        <v>5.2872349823515892</v>
      </c>
      <c r="T150" s="276">
        <f>IF(T$36=0,0,T$36/PPA!T$11*1000)</f>
        <v>7.5781108153551555</v>
      </c>
      <c r="U150" s="276">
        <f>IF(U$36=0,0,U$36/PPA!U$11*1000)</f>
        <v>6.4266310254695389</v>
      </c>
      <c r="V150" s="276">
        <f>IF(V$36=0,0,V$36/PPA!V$11*1000)</f>
        <v>7.3147443823480227</v>
      </c>
      <c r="W150" s="276">
        <f>IF(W$36=0,0,W$36/PPA!W$11*1000)</f>
        <v>6.4777301887909839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8.405983789671696</v>
      </c>
      <c r="C151" s="277">
        <f>IF(C$37=0,0,C$37/PPA!C$11*1000)</f>
        <v>7.6466412572198266</v>
      </c>
      <c r="D151" s="277">
        <f>IF(D$37=0,0,D$37/PPA!D$11*1000)</f>
        <v>4.612255021679629</v>
      </c>
      <c r="E151" s="277">
        <f>IF(E$37=0,0,E$37/PPA!E$11*1000)</f>
        <v>3.2044539338580238</v>
      </c>
      <c r="F151" s="277">
        <f>IF(F$37=0,0,F$37/PPA!F$11*1000)</f>
        <v>2.7183502909550463</v>
      </c>
      <c r="G151" s="277">
        <f>IF(G$37=0,0,G$37/PPA!G$11*1000)</f>
        <v>2.4210486268701716</v>
      </c>
      <c r="H151" s="277">
        <f>IF(H$37=0,0,H$37/PPA!H$11*1000)</f>
        <v>2.5740350756435428</v>
      </c>
      <c r="I151" s="277">
        <f>IF(I$37=0,0,I$37/PPA!I$11*1000)</f>
        <v>2.8202643768465121</v>
      </c>
      <c r="J151" s="277">
        <f>IF(J$37=0,0,J$37/PPA!J$11*1000)</f>
        <v>2.40980967453299</v>
      </c>
      <c r="K151" s="277">
        <f>IF(K$37=0,0,K$37/PPA!K$11*1000)</f>
        <v>4.1758413632728697</v>
      </c>
      <c r="L151" s="277">
        <f>IF(L$37=0,0,L$37/PPA!L$11*1000)</f>
        <v>5.5714477866336445</v>
      </c>
      <c r="M151" s="277">
        <f>IF(M$37=0,0,M$37/PPA!M$11*1000)</f>
        <v>3.135475169257639</v>
      </c>
      <c r="N151" s="277">
        <f>IF(N$37=0,0,N$37/PPA!N$11*1000)</f>
        <v>3.2245148838805515</v>
      </c>
      <c r="O151" s="277">
        <f>IF(O$37=0,0,O$37/PPA!O$11*1000)</f>
        <v>3.3098502214704375</v>
      </c>
      <c r="P151" s="277">
        <f>IF(P$37=0,0,P$37/PPA!P$11*1000)</f>
        <v>3.8162114704680312</v>
      </c>
      <c r="Q151" s="277">
        <f>IF(Q$37=0,0,Q$37/PPA!Q$11*1000)</f>
        <v>3.9396534358560338</v>
      </c>
      <c r="R151" s="277">
        <f>IF(R$37=0,0,R$37/PPA!R$11*1000)</f>
        <v>4.1237584027839311</v>
      </c>
      <c r="S151" s="277">
        <f>IF(S$37=0,0,S$37/PPA!S$11*1000)</f>
        <v>5.2532966983591187</v>
      </c>
      <c r="T151" s="277">
        <f>IF(T$37=0,0,T$37/PPA!T$11*1000)</f>
        <v>4.8382466258970505</v>
      </c>
      <c r="U151" s="277">
        <f>IF(U$37=0,0,U$37/PPA!U$11*1000)</f>
        <v>4.5482868413976307</v>
      </c>
      <c r="V151" s="277">
        <f>IF(V$37=0,0,V$37/PPA!V$11*1000)</f>
        <v>5.3397688711940869</v>
      </c>
      <c r="W151" s="277">
        <f>IF(W$37=0,0,W$37/PPA!W$11*1000)</f>
        <v>5.9513357035609538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37.52422593162698</v>
      </c>
      <c r="C152" s="278">
        <f>IF(C$43=0,0,C$43/PPA!C$11*1000)</f>
        <v>31.111958601806453</v>
      </c>
      <c r="D152" s="278">
        <f>IF(D$43=0,0,D$43/PPA!D$11*1000)</f>
        <v>20.114402003057098</v>
      </c>
      <c r="E152" s="278">
        <f>IF(E$43=0,0,E$43/PPA!E$11*1000)</f>
        <v>14.3305262162436</v>
      </c>
      <c r="F152" s="278">
        <f>IF(F$43=0,0,F$43/PPA!F$11*1000)</f>
        <v>13.822595172898692</v>
      </c>
      <c r="G152" s="278">
        <f>IF(G$43=0,0,G$43/PPA!G$11*1000)</f>
        <v>12.610520452619696</v>
      </c>
      <c r="H152" s="278">
        <f>IF(H$43=0,0,H$43/PPA!H$11*1000)</f>
        <v>12.96498055324281</v>
      </c>
      <c r="I152" s="278">
        <f>IF(I$43=0,0,I$43/PPA!I$11*1000)</f>
        <v>13.990072457232491</v>
      </c>
      <c r="J152" s="278">
        <f>IF(J$43=0,0,J$43/PPA!J$11*1000)</f>
        <v>13.813786733529236</v>
      </c>
      <c r="K152" s="278">
        <f>IF(K$43=0,0,K$43/PPA!K$11*1000)</f>
        <v>20.833478464563726</v>
      </c>
      <c r="L152" s="278">
        <f>IF(L$43=0,0,L$43/PPA!L$11*1000)</f>
        <v>31.941779187083316</v>
      </c>
      <c r="M152" s="278">
        <f>IF(M$43=0,0,M$43/PPA!M$11*1000)</f>
        <v>17.103512315430965</v>
      </c>
      <c r="N152" s="278">
        <f>IF(N$43=0,0,N$43/PPA!N$11*1000)</f>
        <v>18.302897799574101</v>
      </c>
      <c r="O152" s="278">
        <f>IF(O$43=0,0,O$43/PPA!O$11*1000)</f>
        <v>18.661394939248403</v>
      </c>
      <c r="P152" s="278">
        <f>IF(P$43=0,0,P$43/PPA!P$11*1000)</f>
        <v>20.276268735296355</v>
      </c>
      <c r="Q152" s="278">
        <f>IF(Q$43=0,0,Q$43/PPA!Q$11*1000)</f>
        <v>19.754766314842435</v>
      </c>
      <c r="R152" s="278">
        <f>IF(R$43=0,0,R$43/PPA!R$11*1000)</f>
        <v>22.25939307650739</v>
      </c>
      <c r="S152" s="278">
        <f>IF(S$43=0,0,S$43/PPA!S$11*1000)</f>
        <v>27.996314336277575</v>
      </c>
      <c r="T152" s="278">
        <f>IF(T$43=0,0,T$43/PPA!T$11*1000)</f>
        <v>25.823213004612537</v>
      </c>
      <c r="U152" s="278">
        <f>IF(U$43=0,0,U$43/PPA!U$11*1000)</f>
        <v>24.280733409372299</v>
      </c>
      <c r="V152" s="278">
        <f>IF(V$43=0,0,V$43/PPA!V$11*1000)</f>
        <v>28.398757369783198</v>
      </c>
      <c r="W152" s="278">
        <f>IF(W$43=0,0,W$43/PPA!W$11*1000)</f>
        <v>29.97048160337749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531.06744705261997</v>
      </c>
      <c r="C153" s="278">
        <f>IF(C$56=0,0,C$56/PPA!C$11*1000)</f>
        <v>487.04629667641029</v>
      </c>
      <c r="D153" s="278">
        <f>IF(D$56=0,0,D$56/PPA!D$11*1000)</f>
        <v>293.1392999805426</v>
      </c>
      <c r="E153" s="278">
        <f>IF(E$56=0,0,E$56/PPA!E$11*1000)</f>
        <v>225.22554903213987</v>
      </c>
      <c r="F153" s="278">
        <f>IF(F$56=0,0,F$56/PPA!F$11*1000)</f>
        <v>143.63246591281208</v>
      </c>
      <c r="G153" s="278">
        <f>IF(G$56=0,0,G$56/PPA!G$11*1000)</f>
        <v>139.22972328580843</v>
      </c>
      <c r="H153" s="278">
        <f>IF(H$56=0,0,H$56/PPA!H$11*1000)</f>
        <v>133.54907959293229</v>
      </c>
      <c r="I153" s="278">
        <f>IF(I$56=0,0,I$56/PPA!I$11*1000)</f>
        <v>135.38728974631636</v>
      </c>
      <c r="J153" s="278">
        <f>IF(J$56=0,0,J$56/PPA!J$11*1000)</f>
        <v>128.51698065013363</v>
      </c>
      <c r="K153" s="278">
        <f>IF(K$56=0,0,K$56/PPA!K$11*1000)</f>
        <v>258.30046085905678</v>
      </c>
      <c r="L153" s="278">
        <f>IF(L$56=0,0,L$56/PPA!L$11*1000)</f>
        <v>268.55850605685305</v>
      </c>
      <c r="M153" s="278">
        <f>IF(M$56=0,0,M$56/PPA!M$11*1000)</f>
        <v>181.81997135078254</v>
      </c>
      <c r="N153" s="278">
        <f>IF(N$56=0,0,N$56/PPA!N$11*1000)</f>
        <v>175.77816543907156</v>
      </c>
      <c r="O153" s="278">
        <f>IF(O$56=0,0,O$56/PPA!O$11*1000)</f>
        <v>175.78916214410501</v>
      </c>
      <c r="P153" s="278">
        <f>IF(P$56=0,0,P$56/PPA!P$11*1000)</f>
        <v>135.68081728110238</v>
      </c>
      <c r="Q153" s="278">
        <f>IF(Q$56=0,0,Q$56/PPA!Q$11*1000)</f>
        <v>114.07132863944464</v>
      </c>
      <c r="R153" s="278">
        <f>IF(R$56=0,0,R$56/PPA!R$11*1000)</f>
        <v>153.64710885087402</v>
      </c>
      <c r="S153" s="278">
        <f>IF(S$56=0,0,S$56/PPA!S$11*1000)</f>
        <v>181.48988585971094</v>
      </c>
      <c r="T153" s="278">
        <f>IF(T$56=0,0,T$56/PPA!T$11*1000)</f>
        <v>272.13434896359036</v>
      </c>
      <c r="U153" s="278">
        <f>IF(U$56=0,0,U$56/PPA!U$11*1000)</f>
        <v>228.7874642907974</v>
      </c>
      <c r="V153" s="278">
        <f>IF(V$56=0,0,V$56/PPA!V$11*1000)</f>
        <v>259.74671300451837</v>
      </c>
      <c r="W153" s="278">
        <f>IF(W$56=0,0,W$56/PPA!W$11*1000)</f>
        <v>225.69636073386104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70.081420904693445</v>
      </c>
      <c r="C154" s="279">
        <f>IF(C$69=0,0,C$69/PPA!C$11*1000)</f>
        <v>65.025217375913869</v>
      </c>
      <c r="D154" s="279">
        <f>IF(D$69=0,0,D$69/PPA!D$11*1000)</f>
        <v>38.819733834252808</v>
      </c>
      <c r="E154" s="279">
        <f>IF(E$69=0,0,E$69/PPA!E$11*1000)</f>
        <v>30.0758676336504</v>
      </c>
      <c r="F154" s="279">
        <f>IF(F$69=0,0,F$69/PPA!F$11*1000)</f>
        <v>18.12408191095129</v>
      </c>
      <c r="G154" s="279">
        <f>IF(G$69=0,0,G$69/PPA!G$11*1000)</f>
        <v>17.744247216737975</v>
      </c>
      <c r="H154" s="279">
        <f>IF(H$69=0,0,H$69/PPA!H$11*1000)</f>
        <v>16.826912718329286</v>
      </c>
      <c r="I154" s="279">
        <f>IF(I$69=0,0,I$69/PPA!I$11*1000)</f>
        <v>16.869428908287798</v>
      </c>
      <c r="J154" s="279">
        <f>IF(J$69=0,0,J$69/PPA!J$11*1000)</f>
        <v>15.886012431790778</v>
      </c>
      <c r="K154" s="279">
        <f>IF(K$69=0,0,K$69/PPA!K$11*1000)</f>
        <v>33.498045851651931</v>
      </c>
      <c r="L154" s="279">
        <f>IF(L$69=0,0,L$69/PPA!L$11*1000)</f>
        <v>32.504975714289699</v>
      </c>
      <c r="M154" s="279">
        <f>IF(M$69=0,0,M$69/PPA!M$11*1000)</f>
        <v>23.026503701014999</v>
      </c>
      <c r="N154" s="279">
        <f>IF(N$69=0,0,N$69/PPA!N$11*1000)</f>
        <v>21.861478799715961</v>
      </c>
      <c r="O154" s="279">
        <f>IF(O$69=0,0,O$69/PPA!O$11*1000)</f>
        <v>21.782954225325884</v>
      </c>
      <c r="P154" s="279">
        <f>IF(P$69=0,0,P$69/PPA!P$11*1000)</f>
        <v>15.497168207756433</v>
      </c>
      <c r="Q154" s="279">
        <f>IF(Q$69=0,0,Q$69/PPA!Q$11*1000)</f>
        <v>12.425355195738534</v>
      </c>
      <c r="R154" s="279">
        <f>IF(R$69=0,0,R$69/PPA!R$11*1000)</f>
        <v>17.705507800928636</v>
      </c>
      <c r="S154" s="279">
        <f>IF(S$69=0,0,S$69/PPA!S$11*1000)</f>
        <v>20.532697863582158</v>
      </c>
      <c r="T154" s="279">
        <f>IF(T$69=0,0,T$69/PPA!T$11*1000)</f>
        <v>34.41613103128585</v>
      </c>
      <c r="U154" s="279">
        <f>IF(U$69=0,0,U$69/PPA!U$11*1000)</f>
        <v>28.356730440014495</v>
      </c>
      <c r="V154" s="279">
        <f>IF(V$69=0,0,V$69/PPA!V$11*1000)</f>
        <v>32.007380371157453</v>
      </c>
      <c r="W154" s="279">
        <f>IF(W$69=0,0,W$69/PPA!W$11*1000)</f>
        <v>26.628855363298332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407.73776220337641</v>
      </c>
      <c r="C156" s="322">
        <f t="shared" si="39"/>
        <v>426.93695918791127</v>
      </c>
      <c r="D156" s="322">
        <f t="shared" si="39"/>
        <v>309.55710315664339</v>
      </c>
      <c r="E156" s="322">
        <f t="shared" si="39"/>
        <v>210.72326406148318</v>
      </c>
      <c r="F156" s="322">
        <f t="shared" si="39"/>
        <v>152.89133900662765</v>
      </c>
      <c r="G156" s="322">
        <f t="shared" si="39"/>
        <v>153.88737507731614</v>
      </c>
      <c r="H156" s="322">
        <f t="shared" si="39"/>
        <v>130.34266581805548</v>
      </c>
      <c r="I156" s="322">
        <f t="shared" si="39"/>
        <v>136.68879083459728</v>
      </c>
      <c r="J156" s="322">
        <f t="shared" si="39"/>
        <v>120.63082594122446</v>
      </c>
      <c r="K156" s="322">
        <f t="shared" si="39"/>
        <v>236.60534313273075</v>
      </c>
      <c r="L156" s="322">
        <f t="shared" si="39"/>
        <v>312.43836790806859</v>
      </c>
      <c r="M156" s="322">
        <f t="shared" si="39"/>
        <v>207.70871928978312</v>
      </c>
      <c r="N156" s="322">
        <f t="shared" si="39"/>
        <v>202.2472184157977</v>
      </c>
      <c r="O156" s="322">
        <f t="shared" si="39"/>
        <v>202.59447206466791</v>
      </c>
      <c r="P156" s="322">
        <f t="shared" si="39"/>
        <v>121.30460431064779</v>
      </c>
      <c r="Q156" s="322">
        <f t="shared" si="39"/>
        <v>132.53300857325783</v>
      </c>
      <c r="R156" s="322">
        <f t="shared" si="39"/>
        <v>136.27239628989435</v>
      </c>
      <c r="S156" s="322">
        <f t="shared" si="39"/>
        <v>146.86236023448089</v>
      </c>
      <c r="T156" s="322">
        <f t="shared" si="39"/>
        <v>135.56525560105931</v>
      </c>
      <c r="U156" s="322">
        <f t="shared" si="39"/>
        <v>146.19182482669373</v>
      </c>
      <c r="V156" s="322">
        <f t="shared" si="39"/>
        <v>150.87943416047955</v>
      </c>
      <c r="W156" s="322">
        <f t="shared" si="39"/>
        <v>149.59714961093778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15.097615189980353</v>
      </c>
      <c r="C157" s="332">
        <f>IF(C$84=0,0,C$84/PPA!C$12*1000)</f>
        <v>15.808518409778246</v>
      </c>
      <c r="D157" s="332">
        <f>IF(D$84=0,0,D$84/PPA!D$12*1000)</f>
        <v>11.462205505733321</v>
      </c>
      <c r="E157" s="332">
        <f>IF(E$84=0,0,E$84/PPA!E$12*1000)</f>
        <v>7.8026100285952031</v>
      </c>
      <c r="F157" s="332">
        <f>IF(F$84=0,0,F$84/PPA!F$12*1000)</f>
        <v>5.6612235018664991</v>
      </c>
      <c r="G157" s="332">
        <f>IF(G$84=0,0,G$84/PPA!G$12*1000)</f>
        <v>5.6981044844000106</v>
      </c>
      <c r="H157" s="332">
        <f>IF(H$84=0,0,H$84/PPA!H$12*1000)</f>
        <v>4.8262966877168259</v>
      </c>
      <c r="I157" s="332">
        <f>IF(I$84=0,0,I$84/PPA!I$12*1000)</f>
        <v>5.0612794690848713</v>
      </c>
      <c r="J157" s="332">
        <f>IF(J$84=0,0,J$84/PPA!J$12*1000)</f>
        <v>4.4666890309907412</v>
      </c>
      <c r="K157" s="332">
        <f>IF(K$84=0,0,K$84/PPA!K$12*1000)</f>
        <v>8.7609653891576595</v>
      </c>
      <c r="L157" s="332">
        <f>IF(L$84=0,0,L$84/PPA!L$12*1000)</f>
        <v>11.568892278956895</v>
      </c>
      <c r="M157" s="332">
        <f>IF(M$84=0,0,M$84/PPA!M$12*1000)</f>
        <v>7.6909881937171871</v>
      </c>
      <c r="N157" s="332">
        <f>IF(N$84=0,0,N$84/PPA!N$12*1000)</f>
        <v>7.4887610609304254</v>
      </c>
      <c r="O157" s="332">
        <f>IF(O$84=0,0,O$84/PPA!O$12*1000)</f>
        <v>7.5016190849856299</v>
      </c>
      <c r="P157" s="332">
        <f>IF(P$84=0,0,P$84/PPA!P$12*1000)</f>
        <v>4.4916375334635807</v>
      </c>
      <c r="Q157" s="332">
        <f>IF(Q$84=0,0,Q$84/PPA!Q$12*1000)</f>
        <v>4.9074001692945508</v>
      </c>
      <c r="R157" s="332">
        <f>IF(R$84=0,0,R$84/PPA!R$12*1000)</f>
        <v>5.0458613127114074</v>
      </c>
      <c r="S157" s="332">
        <f>IF(S$84=0,0,S$84/PPA!S$12*1000)</f>
        <v>5.4379839349742998</v>
      </c>
      <c r="T157" s="332">
        <f>IF(T$84=0,0,T$84/PPA!T$12*1000)</f>
        <v>5.0196774785047724</v>
      </c>
      <c r="U157" s="332">
        <f>IF(U$84=0,0,U$84/PPA!U$12*1000)</f>
        <v>5.4131555122165942</v>
      </c>
      <c r="V157" s="332">
        <f>IF(V$84=0,0,V$84/PPA!V$12*1000)</f>
        <v>5.5867271762715287</v>
      </c>
      <c r="W157" s="332">
        <f>IF(W$84=0,0,W$84/PPA!W$12*1000)</f>
        <v>5.5392470542893522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6.6570980792788612</v>
      </c>
      <c r="C158" s="333">
        <f>IF(C$85=0,0,C$85/PPA!C$12*1000)</f>
        <v>6.9705616561098935</v>
      </c>
      <c r="D158" s="333">
        <f>IF(D$85=0,0,D$85/PPA!D$12*1000)</f>
        <v>5.0541112153366647</v>
      </c>
      <c r="E158" s="333">
        <f>IF(E$85=0,0,E$85/PPA!E$12*1000)</f>
        <v>3.4404599389442185</v>
      </c>
      <c r="F158" s="333">
        <f>IF(F$85=0,0,F$85/PPA!F$12*1000)</f>
        <v>2.4962432560643943</v>
      </c>
      <c r="G158" s="333">
        <f>IF(G$85=0,0,G$85/PPA!G$12*1000)</f>
        <v>2.5125054481322318</v>
      </c>
      <c r="H158" s="333">
        <f>IF(H$85=0,0,H$85/PPA!H$12*1000)</f>
        <v>2.128093079968838</v>
      </c>
      <c r="I158" s="333">
        <f>IF(I$85=0,0,I$85/PPA!I$12*1000)</f>
        <v>2.2317056971156166</v>
      </c>
      <c r="J158" s="333">
        <f>IF(J$85=0,0,J$85/PPA!J$12*1000)</f>
        <v>1.9695287364774263</v>
      </c>
      <c r="K158" s="333">
        <f>IF(K$85=0,0,K$85/PPA!K$12*1000)</f>
        <v>3.8630343356145613</v>
      </c>
      <c r="L158" s="333">
        <f>IF(L$85=0,0,L$85/PPA!L$12*1000)</f>
        <v>5.1011533676351588</v>
      </c>
      <c r="M158" s="333">
        <f>IF(M$85=0,0,M$85/PPA!M$12*1000)</f>
        <v>3.3912417350609192</v>
      </c>
      <c r="N158" s="333">
        <f>IF(N$85=0,0,N$85/PPA!N$12*1000)</f>
        <v>3.3020722973509002</v>
      </c>
      <c r="O158" s="333">
        <f>IF(O$85=0,0,O$85/PPA!O$12*1000)</f>
        <v>3.3077418766959914</v>
      </c>
      <c r="P158" s="333">
        <f>IF(P$85=0,0,P$85/PPA!P$12*1000)</f>
        <v>1.9805294558495208</v>
      </c>
      <c r="Q158" s="333">
        <f>IF(Q$85=0,0,Q$85/PPA!Q$12*1000)</f>
        <v>2.1638546108225474</v>
      </c>
      <c r="R158" s="333">
        <f>IF(R$85=0,0,R$85/PPA!R$12*1000)</f>
        <v>2.2249072605487665</v>
      </c>
      <c r="S158" s="333">
        <f>IF(S$85=0,0,S$85/PPA!S$12*1000)</f>
        <v>2.3978086574025221</v>
      </c>
      <c r="T158" s="333">
        <f>IF(T$85=0,0,T$85/PPA!T$12*1000)</f>
        <v>2.2133618376318518</v>
      </c>
      <c r="U158" s="333">
        <f>IF(U$85=0,0,U$85/PPA!U$12*1000)</f>
        <v>2.38686088562718</v>
      </c>
      <c r="V158" s="333">
        <f>IF(V$85=0,0,V$85/PPA!V$12*1000)</f>
        <v>2.4633950651553618</v>
      </c>
      <c r="W158" s="333">
        <f>IF(W$85=0,0,W$85/PPA!W$12*1000)</f>
        <v>2.4424593196833708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51.63671288782399</v>
      </c>
      <c r="C159" s="333">
        <f>IF(C$86=0,0,C$86/PPA!C$12*1000)</f>
        <v>54.068136989565289</v>
      </c>
      <c r="D159" s="333">
        <f>IF(D$86=0,0,D$86/PPA!D$12*1000)</f>
        <v>39.202920945659457</v>
      </c>
      <c r="E159" s="333">
        <f>IF(E$86=0,0,E$86/PPA!E$12*1000)</f>
        <v>26.686408995880033</v>
      </c>
      <c r="F159" s="333">
        <f>IF(F$86=0,0,F$86/PPA!F$12*1000)</f>
        <v>19.362460155540784</v>
      </c>
      <c r="G159" s="333">
        <f>IF(G$86=0,0,G$86/PPA!G$12*1000)</f>
        <v>19.48860012414772</v>
      </c>
      <c r="H159" s="333">
        <f>IF(H$86=0,0,H$86/PPA!H$12*1000)</f>
        <v>16.506851793419834</v>
      </c>
      <c r="I159" s="333">
        <f>IF(I$86=0,0,I$86/PPA!I$12*1000)</f>
        <v>17.310537558515815</v>
      </c>
      <c r="J159" s="333">
        <f>IF(J$86=0,0,J$86/PPA!J$12*1000)</f>
        <v>15.276925272643787</v>
      </c>
      <c r="K159" s="333">
        <f>IF(K$86=0,0,K$86/PPA!K$12*1000)</f>
        <v>29.96416644135477</v>
      </c>
      <c r="L159" s="333">
        <f>IF(L$86=0,0,L$86/PPA!L$12*1000)</f>
        <v>39.567809983335408</v>
      </c>
      <c r="M159" s="333">
        <f>IF(M$86=0,0,M$86/PPA!M$12*1000)</f>
        <v>26.304641109556282</v>
      </c>
      <c r="N159" s="333">
        <f>IF(N$86=0,0,N$86/PPA!N$12*1000)</f>
        <v>25.61298588703028</v>
      </c>
      <c r="O159" s="333">
        <f>IF(O$86=0,0,O$86/PPA!O$12*1000)</f>
        <v>25.656962772656819</v>
      </c>
      <c r="P159" s="333">
        <f>IF(P$86=0,0,P$86/PPA!P$12*1000)</f>
        <v>15.362253891962833</v>
      </c>
      <c r="Q159" s="333">
        <f>IF(Q$86=0,0,Q$86/PPA!Q$12*1000)</f>
        <v>16.784241112178684</v>
      </c>
      <c r="R159" s="333">
        <f>IF(R$86=0,0,R$86/PPA!R$12*1000)</f>
        <v>17.257804533869354</v>
      </c>
      <c r="S159" s="333">
        <f>IF(S$86=0,0,S$86/PPA!S$12*1000)</f>
        <v>18.598938415467238</v>
      </c>
      <c r="T159" s="333">
        <f>IF(T$86=0,0,T$86/PPA!T$12*1000)</f>
        <v>17.168250845275686</v>
      </c>
      <c r="U159" s="333">
        <f>IF(U$86=0,0,U$86/PPA!U$12*1000)</f>
        <v>18.514020491592209</v>
      </c>
      <c r="V159" s="333">
        <f>IF(V$86=0,0,V$86/PPA!V$12*1000)</f>
        <v>19.10766856577381</v>
      </c>
      <c r="W159" s="333">
        <f>IF(W$86=0,0,W$86/PPA!W$12*1000)</f>
        <v>18.945277526141293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22.800499002383741</v>
      </c>
      <c r="C160" s="333">
        <f>IF(C$87=0,0,C$87/PPA!C$12*1000)</f>
        <v>23.874108837435752</v>
      </c>
      <c r="D160" s="333">
        <f>IF(D$87=0,0,D$87/PPA!D$12*1000)</f>
        <v>17.310283903118226</v>
      </c>
      <c r="E160" s="333">
        <f>IF(E$87=0,0,E$87/PPA!E$12*1000)</f>
        <v>11.783543290402662</v>
      </c>
      <c r="F160" s="333">
        <f>IF(F$87=0,0,F$87/PPA!F$12*1000)</f>
        <v>8.5496099339081439</v>
      </c>
      <c r="G160" s="333">
        <f>IF(G$87=0,0,G$87/PPA!G$12*1000)</f>
        <v>8.6053077904822253</v>
      </c>
      <c r="H160" s="333">
        <f>IF(H$87=0,0,H$87/PPA!H$12*1000)</f>
        <v>7.2886990050273406</v>
      </c>
      <c r="I160" s="333">
        <f>IF(I$87=0,0,I$87/PPA!I$12*1000)</f>
        <v>7.6435712550311159</v>
      </c>
      <c r="J160" s="333">
        <f>IF(J$87=0,0,J$87/PPA!J$12*1000)</f>
        <v>6.7456176034113975</v>
      </c>
      <c r="K160" s="333">
        <f>IF(K$87=0,0,K$87/PPA!K$12*1000)</f>
        <v>13.23085666854036</v>
      </c>
      <c r="L160" s="333">
        <f>IF(L$87=0,0,L$87/PPA!L$12*1000)</f>
        <v>17.471402837191071</v>
      </c>
      <c r="M160" s="333">
        <f>IF(M$87=0,0,M$87/PPA!M$12*1000)</f>
        <v>11.614971399891804</v>
      </c>
      <c r="N160" s="333">
        <f>IF(N$87=0,0,N$87/PPA!N$12*1000)</f>
        <v>11.309566905119711</v>
      </c>
      <c r="O160" s="333">
        <f>IF(O$87=0,0,O$87/PPA!O$12*1000)</f>
        <v>11.328985161642629</v>
      </c>
      <c r="P160" s="333">
        <f>IF(P$87=0,0,P$87/PPA!P$12*1000)</f>
        <v>6.7832949649406888</v>
      </c>
      <c r="Q160" s="333">
        <f>IF(Q$87=0,0,Q$87/PPA!Q$12*1000)</f>
        <v>7.4111819155753604</v>
      </c>
      <c r="R160" s="333">
        <f>IF(R$87=0,0,R$87/PPA!R$12*1000)</f>
        <v>7.6202866730234184</v>
      </c>
      <c r="S160" s="333">
        <f>IF(S$87=0,0,S$87/PPA!S$12*1000)</f>
        <v>8.2124723490532769</v>
      </c>
      <c r="T160" s="333">
        <f>IF(T$87=0,0,T$87/PPA!T$12*1000)</f>
        <v>7.5807437069195265</v>
      </c>
      <c r="U160" s="333">
        <f>IF(U$87=0,0,U$87/PPA!U$12*1000)</f>
        <v>8.174976332550381</v>
      </c>
      <c r="V160" s="333">
        <f>IF(V$87=0,0,V$87/PPA!V$12*1000)</f>
        <v>8.4371051855730208</v>
      </c>
      <c r="W160" s="333">
        <f>IF(W$87=0,0,W$87/PPA!W$12*1000)</f>
        <v>8.3654004520594647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99.116360459820726</v>
      </c>
      <c r="C161" s="334">
        <f>IF(C$88=0,0,C$88/PPA!C$12*1000)</f>
        <v>117.83933425317598</v>
      </c>
      <c r="D161" s="334">
        <f>IF(D$88=0,0,D$88/PPA!D$12*1000)</f>
        <v>77.851068212390402</v>
      </c>
      <c r="E161" s="334">
        <f>IF(E$88=0,0,E$88/PPA!E$12*1000)</f>
        <v>54.854365813835976</v>
      </c>
      <c r="F161" s="334">
        <f>IF(F$88=0,0,F$88/PPA!F$12*1000)</f>
        <v>29.054147965636364</v>
      </c>
      <c r="G161" s="334">
        <f>IF(G$88=0,0,G$88/PPA!G$12*1000)</f>
        <v>29.45571197760172</v>
      </c>
      <c r="H161" s="334">
        <f>IF(H$88=0,0,H$88/PPA!H$12*1000)</f>
        <v>24.860556134519484</v>
      </c>
      <c r="I161" s="334">
        <f>IF(I$88=0,0,I$88/PPA!I$12*1000)</f>
        <v>25.761266474964646</v>
      </c>
      <c r="J161" s="334">
        <f>IF(J$88=0,0,J$88/PPA!J$12*1000)</f>
        <v>20.062203844197928</v>
      </c>
      <c r="K161" s="334">
        <f>IF(K$88=0,0,K$88/PPA!K$12*1000)</f>
        <v>49.388587036942027</v>
      </c>
      <c r="L161" s="334">
        <f>IF(L$88=0,0,L$88/PPA!L$12*1000)</f>
        <v>50.254428939764374</v>
      </c>
      <c r="M161" s="334">
        <f>IF(M$88=0,0,M$88/PPA!M$12*1000)</f>
        <v>37.77815813366356</v>
      </c>
      <c r="N161" s="334">
        <f>IF(N$88=0,0,N$88/PPA!N$12*1000)</f>
        <v>34.283965892553709</v>
      </c>
      <c r="O161" s="334">
        <f>IF(O$88=0,0,O$88/PPA!O$12*1000)</f>
        <v>34.282647830069514</v>
      </c>
      <c r="P161" s="334">
        <f>IF(P$88=0,0,P$88/PPA!P$12*1000)</f>
        <v>19.504999024700798</v>
      </c>
      <c r="Q161" s="334">
        <f>IF(Q$88=0,0,Q$88/PPA!Q$12*1000)</f>
        <v>21.63689498560403</v>
      </c>
      <c r="R161" s="334">
        <f>IF(R$88=0,0,R$88/PPA!R$12*1000)</f>
        <v>21.79579719832785</v>
      </c>
      <c r="S161" s="334">
        <f>IF(S$88=0,0,S$88/PPA!S$12*1000)</f>
        <v>23.392490914106663</v>
      </c>
      <c r="T161" s="334">
        <f>IF(T$88=0,0,T$88/PPA!T$12*1000)</f>
        <v>24.978100924444238</v>
      </c>
      <c r="U161" s="334">
        <f>IF(U$88=0,0,U$88/PPA!U$12*1000)</f>
        <v>25.808833152902629</v>
      </c>
      <c r="V161" s="334">
        <f>IF(V$88=0,0,V$88/PPA!V$12*1000)</f>
        <v>26.4410255001577</v>
      </c>
      <c r="W161" s="334">
        <f>IF(W$88=0,0,W$88/PPA!W$12*1000)</f>
        <v>25.813198140042172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212.42947658408875</v>
      </c>
      <c r="C162" s="335">
        <f>IF(C$94=0,0,C$94/PPA!C$12*1000)</f>
        <v>208.3762990418461</v>
      </c>
      <c r="D162" s="335">
        <f>IF(D$94=0,0,D$94/PPA!D$12*1000)</f>
        <v>158.67651337440532</v>
      </c>
      <c r="E162" s="335">
        <f>IF(E$94=0,0,E$94/PPA!E$12*1000)</f>
        <v>106.15587599382508</v>
      </c>
      <c r="F162" s="335">
        <f>IF(F$94=0,0,F$94/PPA!F$12*1000)</f>
        <v>87.767654193611463</v>
      </c>
      <c r="G162" s="335">
        <f>IF(G$94=0,0,G$94/PPA!G$12*1000)</f>
        <v>88.127145252552225</v>
      </c>
      <c r="H162" s="335">
        <f>IF(H$94=0,0,H$94/PPA!H$12*1000)</f>
        <v>74.732169117403146</v>
      </c>
      <c r="I162" s="335">
        <f>IF(I$94=0,0,I$94/PPA!I$12*1000)</f>
        <v>78.680430379885209</v>
      </c>
      <c r="J162" s="335">
        <f>IF(J$94=0,0,J$94/PPA!J$12*1000)</f>
        <v>72.109861453503171</v>
      </c>
      <c r="K162" s="335">
        <f>IF(K$94=0,0,K$94/PPA!K$12*1000)</f>
        <v>131.39773326112137</v>
      </c>
      <c r="L162" s="335">
        <f>IF(L$94=0,0,L$94/PPA!L$12*1000)</f>
        <v>188.4746805011857</v>
      </c>
      <c r="M162" s="335">
        <f>IF(M$94=0,0,M$94/PPA!M$12*1000)</f>
        <v>120.92871871789337</v>
      </c>
      <c r="N162" s="335">
        <f>IF(N$94=0,0,N$94/PPA!N$12*1000)</f>
        <v>120.24986637281266</v>
      </c>
      <c r="O162" s="335">
        <f>IF(O$94=0,0,O$94/PPA!O$12*1000)</f>
        <v>120.51651533861731</v>
      </c>
      <c r="P162" s="335">
        <f>IF(P$94=0,0,P$94/PPA!P$12*1000)</f>
        <v>73.181889439730369</v>
      </c>
      <c r="Q162" s="335">
        <f>IF(Q$94=0,0,Q$94/PPA!Q$12*1000)</f>
        <v>79.629435779782654</v>
      </c>
      <c r="R162" s="335">
        <f>IF(R$94=0,0,R$94/PPA!R$12*1000)</f>
        <v>82.327739311413552</v>
      </c>
      <c r="S162" s="335">
        <f>IF(S$94=0,0,S$94/PPA!S$12*1000)</f>
        <v>88.822665963476879</v>
      </c>
      <c r="T162" s="335">
        <f>IF(T$94=0,0,T$94/PPA!T$12*1000)</f>
        <v>78.605120808283232</v>
      </c>
      <c r="U162" s="335">
        <f>IF(U$94=0,0,U$94/PPA!U$12*1000)</f>
        <v>85.893978451804728</v>
      </c>
      <c r="V162" s="335">
        <f>IF(V$94=0,0,V$94/PPA!V$12*1000)</f>
        <v>88.843512667548111</v>
      </c>
      <c r="W162" s="335">
        <f>IF(W$94=0,0,W$94/PPA!W$12*1000)</f>
        <v>88.491567118722131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21.698392689027841</v>
      </c>
      <c r="C32" s="225">
        <v>25.55371579661329</v>
      </c>
      <c r="D32" s="225">
        <v>17.712010437724619</v>
      </c>
      <c r="E32" s="225">
        <v>16.087189130731279</v>
      </c>
      <c r="F32" s="225">
        <v>11.233294259274359</v>
      </c>
      <c r="G32" s="225">
        <v>12.56260087501605</v>
      </c>
      <c r="H32" s="225">
        <v>12.77442875960134</v>
      </c>
      <c r="I32" s="225">
        <v>13.61804110439796</v>
      </c>
      <c r="J32" s="225">
        <v>12.9255520746344</v>
      </c>
      <c r="K32" s="225">
        <v>17.84579124714163</v>
      </c>
      <c r="L32" s="225">
        <v>28.238414665386831</v>
      </c>
      <c r="M32" s="225">
        <v>23.592439608305909</v>
      </c>
      <c r="N32" s="225">
        <v>17.327441616494461</v>
      </c>
      <c r="O32" s="225">
        <v>19.79275858655204</v>
      </c>
      <c r="P32" s="225">
        <v>15.70596024634879</v>
      </c>
      <c r="Q32" s="225">
        <v>13.661819588746249</v>
      </c>
      <c r="R32" s="225">
        <v>16.28482118311809</v>
      </c>
      <c r="S32" s="225">
        <v>20.252903113627809</v>
      </c>
      <c r="T32" s="225">
        <v>28.77478309189053</v>
      </c>
      <c r="U32" s="225">
        <v>29.773672444698711</v>
      </c>
      <c r="V32" s="225">
        <v>27.243071059185521</v>
      </c>
      <c r="W32" s="225">
        <v>28.785433111603499</v>
      </c>
      <c r="DA32" s="89" t="s">
        <v>1968</v>
      </c>
    </row>
    <row r="33" spans="1:105" ht="12" customHeight="1" x14ac:dyDescent="0.25">
      <c r="A33" s="55" t="s">
        <v>92</v>
      </c>
      <c r="B33" s="261">
        <v>7.0708386345900973E-2</v>
      </c>
      <c r="C33" s="261">
        <v>8.3609110769754982E-2</v>
      </c>
      <c r="D33" s="261">
        <v>5.7753455976338033E-2</v>
      </c>
      <c r="E33" s="261">
        <v>5.2505938573132453E-2</v>
      </c>
      <c r="F33" s="261">
        <v>3.7076147778934788E-2</v>
      </c>
      <c r="G33" s="261">
        <v>4.1360542825425728E-2</v>
      </c>
      <c r="H33" s="261">
        <v>4.2192261733490367E-2</v>
      </c>
      <c r="I33" s="261">
        <v>4.5082122444504498E-2</v>
      </c>
      <c r="J33" s="261">
        <v>4.253988915976066E-2</v>
      </c>
      <c r="K33" s="261">
        <v>5.8670196508824407E-2</v>
      </c>
      <c r="L33" s="261">
        <v>9.4439738585941749E-2</v>
      </c>
      <c r="M33" s="261">
        <v>7.8488489126705252E-2</v>
      </c>
      <c r="N33" s="261">
        <v>5.7616379769167933E-2</v>
      </c>
      <c r="O33" s="261">
        <v>6.6861714336808944E-2</v>
      </c>
      <c r="P33" s="261">
        <v>5.4479597677530252E-2</v>
      </c>
      <c r="Q33" s="261">
        <v>4.7621034660909001E-2</v>
      </c>
      <c r="R33" s="261">
        <v>5.6114508509120337E-2</v>
      </c>
      <c r="S33" s="261">
        <v>7.0236697943133086E-2</v>
      </c>
      <c r="T33" s="261">
        <v>0.1006691554459638</v>
      </c>
      <c r="U33" s="261">
        <v>0.1048432474630963</v>
      </c>
      <c r="V33" s="261">
        <v>9.6386563853853066E-2</v>
      </c>
      <c r="W33" s="261">
        <v>0.1024817897422758</v>
      </c>
      <c r="DA33" s="67" t="s">
        <v>1969</v>
      </c>
    </row>
    <row r="34" spans="1:105" ht="12" customHeight="1" x14ac:dyDescent="0.25">
      <c r="A34" s="202" t="s">
        <v>93</v>
      </c>
      <c r="B34" s="226">
        <v>2.6079210666635658E-2</v>
      </c>
      <c r="C34" s="226">
        <v>3.083735503095553E-2</v>
      </c>
      <c r="D34" s="226">
        <v>2.1301073648677619E-2</v>
      </c>
      <c r="E34" s="226">
        <v>1.9365643936485231E-2</v>
      </c>
      <c r="F34" s="226">
        <v>1.367470986969015E-2</v>
      </c>
      <c r="G34" s="226">
        <v>1.525491338967905E-2</v>
      </c>
      <c r="H34" s="226">
        <v>1.556167435170599E-2</v>
      </c>
      <c r="I34" s="226">
        <v>1.662753499673739E-2</v>
      </c>
      <c r="J34" s="226">
        <v>1.568988897166429E-2</v>
      </c>
      <c r="K34" s="226">
        <v>2.163919293988022E-2</v>
      </c>
      <c r="L34" s="226">
        <v>3.4831990449284977E-2</v>
      </c>
      <c r="M34" s="226">
        <v>2.8948727988613619E-2</v>
      </c>
      <c r="N34" s="226">
        <v>2.1250516148090849E-2</v>
      </c>
      <c r="O34" s="226">
        <v>2.466045152256735E-2</v>
      </c>
      <c r="P34" s="226">
        <v>2.009358406109674E-2</v>
      </c>
      <c r="Q34" s="226">
        <v>1.7563956119852821E-2</v>
      </c>
      <c r="R34" s="226">
        <v>2.069658444339403E-2</v>
      </c>
      <c r="S34" s="226">
        <v>2.5905238923529899E-2</v>
      </c>
      <c r="T34" s="226">
        <v>3.7129571868101029E-2</v>
      </c>
      <c r="U34" s="226">
        <v>3.8669092576779023E-2</v>
      </c>
      <c r="V34" s="226">
        <v>3.5550033512021788E-2</v>
      </c>
      <c r="W34" s="226">
        <v>3.7798121585016282E-2</v>
      </c>
      <c r="DA34" s="174" t="s">
        <v>1970</v>
      </c>
    </row>
    <row r="35" spans="1:105" ht="12" customHeight="1" x14ac:dyDescent="0.25">
      <c r="A35" s="202" t="s">
        <v>94</v>
      </c>
      <c r="B35" s="226">
        <v>0.50872759602530948</v>
      </c>
      <c r="C35" s="226">
        <v>0.60154479724139565</v>
      </c>
      <c r="D35" s="226">
        <v>0.41552039778233768</v>
      </c>
      <c r="E35" s="226">
        <v>0.37776593821124183</v>
      </c>
      <c r="F35" s="226">
        <v>0.26675279276190189</v>
      </c>
      <c r="G35" s="226">
        <v>0.29757784909626173</v>
      </c>
      <c r="H35" s="226">
        <v>0.30356184028223859</v>
      </c>
      <c r="I35" s="226">
        <v>0.32435360160416049</v>
      </c>
      <c r="J35" s="226">
        <v>0.30606292500525611</v>
      </c>
      <c r="K35" s="226">
        <v>0.42211609641685749</v>
      </c>
      <c r="L35" s="226">
        <v>0.679468216755168</v>
      </c>
      <c r="M35" s="226">
        <v>0.56470331812913921</v>
      </c>
      <c r="N35" s="226">
        <v>0.41453417177790342</v>
      </c>
      <c r="O35" s="226">
        <v>0.48105183781594851</v>
      </c>
      <c r="P35" s="226">
        <v>0.39196587832360669</v>
      </c>
      <c r="Q35" s="226">
        <v>0.342620384020213</v>
      </c>
      <c r="R35" s="226">
        <v>0.40372861680559979</v>
      </c>
      <c r="S35" s="226">
        <v>0.50533392634036933</v>
      </c>
      <c r="T35" s="226">
        <v>0.72428717568792678</v>
      </c>
      <c r="U35" s="226">
        <v>0.75431863174571789</v>
      </c>
      <c r="V35" s="226">
        <v>0.69347509471701052</v>
      </c>
      <c r="W35" s="226">
        <v>0.73732858613003127</v>
      </c>
      <c r="DA35" s="174" t="s">
        <v>1971</v>
      </c>
    </row>
    <row r="36" spans="1:105" ht="12" customHeight="1" x14ac:dyDescent="0.25">
      <c r="A36" s="202" t="s">
        <v>95</v>
      </c>
      <c r="B36" s="226">
        <v>0.28402607085076648</v>
      </c>
      <c r="C36" s="226">
        <v>0.33584654446914358</v>
      </c>
      <c r="D36" s="226">
        <v>0.23198785924440679</v>
      </c>
      <c r="E36" s="226">
        <v>0.2109092881331612</v>
      </c>
      <c r="F36" s="226">
        <v>0.14892989530857381</v>
      </c>
      <c r="G36" s="226">
        <v>0.16613973354578671</v>
      </c>
      <c r="H36" s="226">
        <v>0.16948063645303549</v>
      </c>
      <c r="I36" s="226">
        <v>0.18108881796406681</v>
      </c>
      <c r="J36" s="226">
        <v>0.1708770090349313</v>
      </c>
      <c r="K36" s="226">
        <v>0.23567028257334541</v>
      </c>
      <c r="L36" s="226">
        <v>0.37935171864226158</v>
      </c>
      <c r="M36" s="226">
        <v>0.31527769654672</v>
      </c>
      <c r="N36" s="226">
        <v>0.231437242570181</v>
      </c>
      <c r="O36" s="226">
        <v>0.26857450713879999</v>
      </c>
      <c r="P36" s="226">
        <v>0.21883721110793641</v>
      </c>
      <c r="Q36" s="226">
        <v>0.19128728660868721</v>
      </c>
      <c r="R36" s="226">
        <v>0.22540442786517209</v>
      </c>
      <c r="S36" s="226">
        <v>0.28213136202445199</v>
      </c>
      <c r="T36" s="226">
        <v>0.40437444771131731</v>
      </c>
      <c r="U36" s="226">
        <v>0.42114121352599793</v>
      </c>
      <c r="V36" s="226">
        <v>0.38717185370761059</v>
      </c>
      <c r="W36" s="226">
        <v>0.4116555557053857</v>
      </c>
      <c r="DA36" s="174" t="s">
        <v>1972</v>
      </c>
    </row>
    <row r="37" spans="1:105" ht="12" customHeight="1" x14ac:dyDescent="0.25">
      <c r="A37" s="56" t="s">
        <v>96</v>
      </c>
      <c r="B37" s="262">
        <v>0.24027486385103761</v>
      </c>
      <c r="C37" s="262">
        <v>0.27961327121822338</v>
      </c>
      <c r="D37" s="262">
        <v>0.19474944563564819</v>
      </c>
      <c r="E37" s="262">
        <v>0.16268225010865811</v>
      </c>
      <c r="F37" s="262">
        <v>0.17423596960285909</v>
      </c>
      <c r="G37" s="262">
        <v>0.17819662484521709</v>
      </c>
      <c r="H37" s="262">
        <v>0.20286020177445041</v>
      </c>
      <c r="I37" s="262">
        <v>0.23268446436700921</v>
      </c>
      <c r="J37" s="262">
        <v>0.1830686056160756</v>
      </c>
      <c r="K37" s="262">
        <v>0.20735072395861739</v>
      </c>
      <c r="L37" s="262">
        <v>0.45827393947351019</v>
      </c>
      <c r="M37" s="262">
        <v>0.30551760852270932</v>
      </c>
      <c r="N37" s="262">
        <v>0.24166771751678909</v>
      </c>
      <c r="O37" s="262">
        <v>0.29095611572194019</v>
      </c>
      <c r="P37" s="262">
        <v>0.36462898921947667</v>
      </c>
      <c r="Q37" s="262">
        <v>0.3883860687736323</v>
      </c>
      <c r="R37" s="262">
        <v>0.358272554144968</v>
      </c>
      <c r="S37" s="262">
        <v>0.48272423727837838</v>
      </c>
      <c r="T37" s="262">
        <v>0.41692147019572001</v>
      </c>
      <c r="U37" s="262">
        <v>0.49613848616986372</v>
      </c>
      <c r="V37" s="262">
        <v>0.47339470134483608</v>
      </c>
      <c r="W37" s="262">
        <v>0.65430346264259032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6.1919765582627399E-3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5.5413393690508309E-4</v>
      </c>
      <c r="T38" s="228">
        <v>8.6136008178852694E-4</v>
      </c>
      <c r="U38" s="228">
        <v>1.513606636704223E-3</v>
      </c>
      <c r="V38" s="228">
        <v>2.1417533960482612E-3</v>
      </c>
      <c r="W38" s="228">
        <v>1.414163485303587E-3</v>
      </c>
      <c r="DA38" s="69" t="s">
        <v>1974</v>
      </c>
    </row>
    <row r="39" spans="1:105" ht="12" customHeight="1" x14ac:dyDescent="0.25">
      <c r="A39" s="37" t="s">
        <v>162</v>
      </c>
      <c r="B39" s="228">
        <v>0.19773836858249449</v>
      </c>
      <c r="C39" s="228">
        <v>0.246925835441903</v>
      </c>
      <c r="D39" s="228">
        <v>0.16320433613535801</v>
      </c>
      <c r="E39" s="228">
        <v>0.12718411705014679</v>
      </c>
      <c r="F39" s="228">
        <v>1.448697134341324E-2</v>
      </c>
      <c r="G39" s="228">
        <v>1.9992771971295072E-2</v>
      </c>
      <c r="H39" s="228">
        <v>1.2321743727292601E-2</v>
      </c>
      <c r="I39" s="228">
        <v>1.568855908410649E-2</v>
      </c>
      <c r="J39" s="228">
        <v>7.1839985804778822E-2</v>
      </c>
      <c r="K39" s="228">
        <v>0.14590120006860821</v>
      </c>
      <c r="L39" s="228">
        <v>0.12413568889922751</v>
      </c>
      <c r="M39" s="228">
        <v>0.14641589712191219</v>
      </c>
      <c r="N39" s="228">
        <v>0.1014749217863936</v>
      </c>
      <c r="O39" s="228">
        <v>0.1061108384383625</v>
      </c>
      <c r="P39" s="228">
        <v>3.4465288968690583E-2</v>
      </c>
      <c r="Q39" s="228">
        <v>1.8375739269339351E-2</v>
      </c>
      <c r="R39" s="228">
        <v>3.9926838360783742E-2</v>
      </c>
      <c r="S39" s="228">
        <v>4.2086560965100599E-2</v>
      </c>
      <c r="T39" s="228">
        <v>0.15746193553012439</v>
      </c>
      <c r="U39" s="228">
        <v>0.12113038923439701</v>
      </c>
      <c r="V39" s="228">
        <v>0.1026573310799091</v>
      </c>
      <c r="W39" s="228">
        <v>6.3396474822496843E-2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1.3790164673842311E-2</v>
      </c>
      <c r="U41" s="228">
        <v>1.668992118425509E-2</v>
      </c>
      <c r="V41" s="228">
        <v>1.7354310277789279E-2</v>
      </c>
      <c r="W41" s="228">
        <v>4.0429297105923051E-2</v>
      </c>
      <c r="DA41" s="69" t="s">
        <v>1977</v>
      </c>
    </row>
    <row r="42" spans="1:105" ht="12" customHeight="1" x14ac:dyDescent="0.25">
      <c r="A42" s="37" t="s">
        <v>38</v>
      </c>
      <c r="B42" s="228">
        <v>4.2536495268543098E-2</v>
      </c>
      <c r="C42" s="228">
        <v>3.2687435776320349E-2</v>
      </c>
      <c r="D42" s="228">
        <v>3.1545109500290207E-2</v>
      </c>
      <c r="E42" s="228">
        <v>3.5498133058511273E-2</v>
      </c>
      <c r="F42" s="228">
        <v>0.15974899825944591</v>
      </c>
      <c r="G42" s="228">
        <v>0.158203852873922</v>
      </c>
      <c r="H42" s="228">
        <v>0.19053845804715791</v>
      </c>
      <c r="I42" s="228">
        <v>0.21699590528290269</v>
      </c>
      <c r="J42" s="228">
        <v>0.11122861981129679</v>
      </c>
      <c r="K42" s="228">
        <v>6.1449523890009267E-2</v>
      </c>
      <c r="L42" s="228">
        <v>0.3341382505742827</v>
      </c>
      <c r="M42" s="228">
        <v>0.15290973484253431</v>
      </c>
      <c r="N42" s="228">
        <v>0.1401927957303955</v>
      </c>
      <c r="O42" s="228">
        <v>0.18484527728357769</v>
      </c>
      <c r="P42" s="228">
        <v>0.33016370025078617</v>
      </c>
      <c r="Q42" s="228">
        <v>0.37001032950429302</v>
      </c>
      <c r="R42" s="228">
        <v>0.31834571578418419</v>
      </c>
      <c r="S42" s="228">
        <v>0.44008354237637282</v>
      </c>
      <c r="T42" s="228">
        <v>0.24480800990996479</v>
      </c>
      <c r="U42" s="228">
        <v>0.35680456911450747</v>
      </c>
      <c r="V42" s="228">
        <v>0.35124130659108938</v>
      </c>
      <c r="W42" s="228">
        <v>0.54906352722886687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1.0529732026964718</v>
      </c>
      <c r="C43" s="263">
        <f t="shared" si="1"/>
        <v>1.1376808489814572</v>
      </c>
      <c r="D43" s="263">
        <f t="shared" si="1"/>
        <v>0.83810922811152544</v>
      </c>
      <c r="E43" s="263">
        <f t="shared" si="1"/>
        <v>0.71382359410861396</v>
      </c>
      <c r="F43" s="263">
        <f t="shared" si="1"/>
        <v>0.71743327811245849</v>
      </c>
      <c r="G43" s="263">
        <f t="shared" si="1"/>
        <v>0.76042613174576346</v>
      </c>
      <c r="H43" s="263">
        <f t="shared" si="1"/>
        <v>0.82224622643996692</v>
      </c>
      <c r="I43" s="263">
        <f t="shared" si="1"/>
        <v>0.9263720349435498</v>
      </c>
      <c r="J43" s="263">
        <f t="shared" si="1"/>
        <v>0.90918777925695782</v>
      </c>
      <c r="K43" s="263">
        <f t="shared" si="1"/>
        <v>0.97622576857487631</v>
      </c>
      <c r="L43" s="263">
        <f t="shared" si="1"/>
        <v>2.1903139170678352</v>
      </c>
      <c r="M43" s="263">
        <f t="shared" si="1"/>
        <v>1.4862929487994134</v>
      </c>
      <c r="N43" s="263">
        <f t="shared" si="1"/>
        <v>1.1928931993631444</v>
      </c>
      <c r="O43" s="263">
        <f t="shared" si="1"/>
        <v>1.3989046237731493</v>
      </c>
      <c r="P43" s="263">
        <f t="shared" si="1"/>
        <v>1.5196631491199761</v>
      </c>
      <c r="Q43" s="263">
        <f t="shared" si="1"/>
        <v>1.5031760180539708</v>
      </c>
      <c r="R43" s="263">
        <f t="shared" si="1"/>
        <v>1.5273260514409182</v>
      </c>
      <c r="S43" s="263">
        <f t="shared" si="1"/>
        <v>2.0138043176598592</v>
      </c>
      <c r="T43" s="263">
        <f t="shared" si="1"/>
        <v>1.8790710584181425</v>
      </c>
      <c r="U43" s="263">
        <f t="shared" si="1"/>
        <v>2.1559982276215912</v>
      </c>
      <c r="V43" s="263">
        <f t="shared" si="1"/>
        <v>2.031413031700926</v>
      </c>
      <c r="W43" s="263">
        <f t="shared" si="1"/>
        <v>2.5561221563228438</v>
      </c>
      <c r="DA43" s="70"/>
    </row>
    <row r="44" spans="1:105" ht="12" customHeight="1" x14ac:dyDescent="0.25">
      <c r="A44" s="60" t="s">
        <v>1886</v>
      </c>
      <c r="B44" s="264">
        <v>0.50979962487641373</v>
      </c>
      <c r="C44" s="264">
        <v>0.60973810625629143</v>
      </c>
      <c r="D44" s="264">
        <v>0.41813681592882079</v>
      </c>
      <c r="E44" s="264">
        <v>0.38454759197578819</v>
      </c>
      <c r="F44" s="264">
        <v>0.2462951840792246</v>
      </c>
      <c r="G44" s="264">
        <v>0.27985843737740451</v>
      </c>
      <c r="H44" s="264">
        <v>0.27933924055136827</v>
      </c>
      <c r="I44" s="264">
        <v>0.29264564784404629</v>
      </c>
      <c r="J44" s="264">
        <v>0.27627368302525868</v>
      </c>
      <c r="K44" s="264">
        <v>0.40855832044719242</v>
      </c>
      <c r="L44" s="264">
        <v>0.58221958077915803</v>
      </c>
      <c r="M44" s="264">
        <v>0.52064761426018247</v>
      </c>
      <c r="N44" s="264">
        <v>0.37254975552696962</v>
      </c>
      <c r="O44" s="264">
        <v>0.4212063809579456</v>
      </c>
      <c r="P44" s="264">
        <v>0.29170842116304319</v>
      </c>
      <c r="Q44" s="264">
        <v>0.23476961407489391</v>
      </c>
      <c r="R44" s="264">
        <v>0.30770851574014307</v>
      </c>
      <c r="S44" s="264">
        <v>0.37079573105052638</v>
      </c>
      <c r="T44" s="264">
        <v>0.62494845734390247</v>
      </c>
      <c r="U44" s="264">
        <v>0.62482478350067117</v>
      </c>
      <c r="V44" s="264">
        <v>0.56548609656389792</v>
      </c>
      <c r="W44" s="264">
        <v>0.55477023894061905</v>
      </c>
      <c r="DA44" s="72" t="s">
        <v>1979</v>
      </c>
    </row>
    <row r="45" spans="1:105" ht="12" customHeight="1" x14ac:dyDescent="0.25">
      <c r="A45" s="64" t="s">
        <v>30</v>
      </c>
      <c r="B45" s="231">
        <v>8.6052943886524534E-3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9.198363488534259E-4</v>
      </c>
      <c r="U45" s="231">
        <v>5.0516781160949223E-4</v>
      </c>
      <c r="V45" s="231">
        <v>1.0117046416770301E-3</v>
      </c>
      <c r="W45" s="231">
        <v>1.011704641677832E-3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1.9734318106554641E-3</v>
      </c>
      <c r="T47" s="231">
        <v>1.9715700824824989E-2</v>
      </c>
      <c r="U47" s="231">
        <v>2.651275665346434E-2</v>
      </c>
      <c r="V47" s="231">
        <v>2.0412945017343541E-3</v>
      </c>
      <c r="W47" s="231">
        <v>2.0412945017359721E-3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1.7406824391403859E-2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3.5619496360945061E-3</v>
      </c>
      <c r="T48" s="231">
        <v>1.7335494132506579E-3</v>
      </c>
      <c r="U48" s="231">
        <v>3.6099212449508429E-3</v>
      </c>
      <c r="V48" s="231">
        <v>5.4333846845886968E-3</v>
      </c>
      <c r="W48" s="231">
        <v>5.4984659042814554E-3</v>
      </c>
      <c r="DA48" s="73" t="s">
        <v>1983</v>
      </c>
    </row>
    <row r="49" spans="1:105" ht="12" customHeight="1" x14ac:dyDescent="0.25">
      <c r="A49" s="64" t="s">
        <v>70</v>
      </c>
      <c r="B49" s="231">
        <v>1.413335848855593E-2</v>
      </c>
      <c r="C49" s="231">
        <v>1.413335848864327E-2</v>
      </c>
      <c r="D49" s="231">
        <v>1.413335848844161E-2</v>
      </c>
      <c r="E49" s="231">
        <v>1.424183600003754E-2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1.751492146343027E-3</v>
      </c>
      <c r="W50" s="231">
        <v>1.7514921463444161E-3</v>
      </c>
      <c r="DA50" s="73" t="s">
        <v>1985</v>
      </c>
    </row>
    <row r="51" spans="1:105" ht="12" customHeight="1" x14ac:dyDescent="0.25">
      <c r="A51" s="64" t="s">
        <v>162</v>
      </c>
      <c r="B51" s="231">
        <v>0.45441139918463891</v>
      </c>
      <c r="C51" s="231">
        <v>0.51854941079783479</v>
      </c>
      <c r="D51" s="231">
        <v>0.35690244430857992</v>
      </c>
      <c r="E51" s="231">
        <v>0.15648288687828751</v>
      </c>
      <c r="F51" s="231">
        <v>2.0819318919335059E-2</v>
      </c>
      <c r="G51" s="231">
        <v>2.5023900616982959E-2</v>
      </c>
      <c r="H51" s="231">
        <v>1.7594460214918058E-2</v>
      </c>
      <c r="I51" s="231">
        <v>2.7080318673863069E-2</v>
      </c>
      <c r="J51" s="231">
        <v>0.25289110307829399</v>
      </c>
      <c r="K51" s="231">
        <v>0.36367456157189793</v>
      </c>
      <c r="L51" s="231">
        <v>0.49451934233270861</v>
      </c>
      <c r="M51" s="231">
        <v>0.3933025522908139</v>
      </c>
      <c r="N51" s="231">
        <v>0.33593962126893012</v>
      </c>
      <c r="O51" s="231">
        <v>0.33726954732756259</v>
      </c>
      <c r="P51" s="231">
        <v>0.20614625430079961</v>
      </c>
      <c r="Q51" s="231">
        <v>0.16962060358520009</v>
      </c>
      <c r="R51" s="231">
        <v>0.22411564440047679</v>
      </c>
      <c r="S51" s="231">
        <v>0.25850250319275031</v>
      </c>
      <c r="T51" s="231">
        <v>0.30281358649653972</v>
      </c>
      <c r="U51" s="231">
        <v>0.27604895294115428</v>
      </c>
      <c r="V51" s="231">
        <v>0.24885091766749931</v>
      </c>
      <c r="W51" s="231">
        <v>0.23553492543615129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3.4938470174149212E-4</v>
      </c>
      <c r="C53" s="231">
        <v>4.1892231162665911E-2</v>
      </c>
      <c r="D53" s="231">
        <v>9.0764615681893715E-3</v>
      </c>
      <c r="E53" s="231">
        <v>2.4619314436066012E-3</v>
      </c>
      <c r="F53" s="231">
        <v>0</v>
      </c>
      <c r="G53" s="231">
        <v>0</v>
      </c>
      <c r="H53" s="231">
        <v>3.596717848766333E-4</v>
      </c>
      <c r="I53" s="231">
        <v>0</v>
      </c>
      <c r="J53" s="231">
        <v>0</v>
      </c>
      <c r="K53" s="231">
        <v>3.085390481353428E-2</v>
      </c>
      <c r="L53" s="231">
        <v>4.6463150210195349E-2</v>
      </c>
      <c r="M53" s="231">
        <v>5.2453788466337713E-2</v>
      </c>
      <c r="N53" s="231">
        <v>3.2221670721427113E-2</v>
      </c>
      <c r="O53" s="231">
        <v>8.1303439564308896E-2</v>
      </c>
      <c r="P53" s="231">
        <v>8.2052027921131629E-2</v>
      </c>
      <c r="Q53" s="231">
        <v>6.0321384655236412E-2</v>
      </c>
      <c r="R53" s="231">
        <v>7.3060874795729008E-2</v>
      </c>
      <c r="S53" s="231">
        <v>9.6665012164946551E-2</v>
      </c>
      <c r="T53" s="231">
        <v>0.29186718178287452</v>
      </c>
      <c r="U53" s="231">
        <v>0.30771771782695201</v>
      </c>
      <c r="V53" s="231">
        <v>0.29686592322892869</v>
      </c>
      <c r="W53" s="231">
        <v>0.29531586617106792</v>
      </c>
      <c r="DA53" s="73" t="s">
        <v>1988</v>
      </c>
    </row>
    <row r="54" spans="1:105" ht="12" customHeight="1" x14ac:dyDescent="0.25">
      <c r="A54" s="64" t="s">
        <v>79</v>
      </c>
      <c r="B54" s="231">
        <v>3.2300188112824917E-2</v>
      </c>
      <c r="C54" s="231">
        <v>3.5163105807147418E-2</v>
      </c>
      <c r="D54" s="231">
        <v>3.8024551563609961E-2</v>
      </c>
      <c r="E54" s="231">
        <v>0.21136093765385661</v>
      </c>
      <c r="F54" s="231">
        <v>0.22547586515988949</v>
      </c>
      <c r="G54" s="231">
        <v>0.25483453676042161</v>
      </c>
      <c r="H54" s="231">
        <v>0.26138510855157371</v>
      </c>
      <c r="I54" s="231">
        <v>0.26556532917018327</v>
      </c>
      <c r="J54" s="231">
        <v>2.3382579946964629E-2</v>
      </c>
      <c r="K54" s="231">
        <v>1.402985406176027E-2</v>
      </c>
      <c r="L54" s="231">
        <v>4.1237088236254167E-2</v>
      </c>
      <c r="M54" s="231">
        <v>5.7484449111627048E-2</v>
      </c>
      <c r="N54" s="231">
        <v>4.3884635366123531E-3</v>
      </c>
      <c r="O54" s="231">
        <v>2.6333940660741E-3</v>
      </c>
      <c r="P54" s="231">
        <v>3.5101389411119699E-3</v>
      </c>
      <c r="Q54" s="231">
        <v>4.8276258344573863E-3</v>
      </c>
      <c r="R54" s="231">
        <v>1.0531996543937249E-2</v>
      </c>
      <c r="S54" s="231">
        <v>1.009283424607965E-2</v>
      </c>
      <c r="T54" s="231">
        <v>7.8986024775592398E-3</v>
      </c>
      <c r="U54" s="231">
        <v>1.0430267022540169E-2</v>
      </c>
      <c r="V54" s="231">
        <v>9.5313796931267413E-3</v>
      </c>
      <c r="W54" s="231">
        <v>1.3616490139360209E-2</v>
      </c>
      <c r="DA54" s="73" t="s">
        <v>1989</v>
      </c>
    </row>
    <row r="55" spans="1:105" ht="12" customHeight="1" x14ac:dyDescent="0.25">
      <c r="A55" s="60" t="s">
        <v>1898</v>
      </c>
      <c r="B55" s="264">
        <v>0.54317357782005815</v>
      </c>
      <c r="C55" s="264">
        <v>0.52794274272516584</v>
      </c>
      <c r="D55" s="264">
        <v>0.41997241218270459</v>
      </c>
      <c r="E55" s="264">
        <v>0.32927600213282582</v>
      </c>
      <c r="F55" s="264">
        <v>0.47113809403323392</v>
      </c>
      <c r="G55" s="264">
        <v>0.48056769436835889</v>
      </c>
      <c r="H55" s="264">
        <v>0.54290698588859865</v>
      </c>
      <c r="I55" s="264">
        <v>0.63372638709950357</v>
      </c>
      <c r="J55" s="264">
        <v>0.63291409623169914</v>
      </c>
      <c r="K55" s="264">
        <v>0.56766744812768388</v>
      </c>
      <c r="L55" s="264">
        <v>1.608094336288677</v>
      </c>
      <c r="M55" s="264">
        <v>0.96564533453923107</v>
      </c>
      <c r="N55" s="264">
        <v>0.82034344383617475</v>
      </c>
      <c r="O55" s="264">
        <v>0.97769824281520368</v>
      </c>
      <c r="P55" s="264">
        <v>1.2279547279569329</v>
      </c>
      <c r="Q55" s="264">
        <v>1.268406403979077</v>
      </c>
      <c r="R55" s="264">
        <v>1.219617535700775</v>
      </c>
      <c r="S55" s="264">
        <v>1.6430085866093329</v>
      </c>
      <c r="T55" s="264">
        <v>1.2541226010742399</v>
      </c>
      <c r="U55" s="264">
        <v>1.5311734441209199</v>
      </c>
      <c r="V55" s="264">
        <v>1.4659269351370281</v>
      </c>
      <c r="W55" s="264">
        <v>2.001351917382225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17.317587596286433</v>
      </c>
      <c r="C56" s="263">
        <f t="shared" si="2"/>
        <v>20.460587923747397</v>
      </c>
      <c r="D56" s="263">
        <f t="shared" si="2"/>
        <v>14.151013566304529</v>
      </c>
      <c r="E56" s="263">
        <f t="shared" si="2"/>
        <v>12.896389781836866</v>
      </c>
      <c r="F56" s="263">
        <f t="shared" si="2"/>
        <v>8.7983883671167433</v>
      </c>
      <c r="G56" s="263">
        <f t="shared" si="2"/>
        <v>9.8840272726329808</v>
      </c>
      <c r="H56" s="263">
        <f t="shared" si="2"/>
        <v>9.9965296299624331</v>
      </c>
      <c r="I56" s="263">
        <f t="shared" si="2"/>
        <v>10.607130206063276</v>
      </c>
      <c r="J56" s="263">
        <f t="shared" si="2"/>
        <v>10.085398740166115</v>
      </c>
      <c r="K56" s="263">
        <f t="shared" si="2"/>
        <v>14.152370851916274</v>
      </c>
      <c r="L56" s="263">
        <f t="shared" si="2"/>
        <v>21.821554903178146</v>
      </c>
      <c r="M56" s="263">
        <f t="shared" si="2"/>
        <v>18.536363103313136</v>
      </c>
      <c r="N56" s="263">
        <f t="shared" si="2"/>
        <v>13.531414775521531</v>
      </c>
      <c r="O56" s="263">
        <f t="shared" si="2"/>
        <v>15.402581845140837</v>
      </c>
      <c r="P56" s="263">
        <f t="shared" si="2"/>
        <v>11.806956107387869</v>
      </c>
      <c r="Q56" s="263">
        <f t="shared" si="2"/>
        <v>10.082015572086986</v>
      </c>
      <c r="R56" s="263">
        <f t="shared" si="2"/>
        <v>12.297942816040841</v>
      </c>
      <c r="S56" s="263">
        <f t="shared" si="2"/>
        <v>15.177984203617484</v>
      </c>
      <c r="T56" s="263">
        <f t="shared" si="2"/>
        <v>22.446375259987271</v>
      </c>
      <c r="U56" s="263">
        <f t="shared" si="2"/>
        <v>23.01572942203946</v>
      </c>
      <c r="V56" s="263">
        <f t="shared" si="2"/>
        <v>20.995843283208455</v>
      </c>
      <c r="W56" s="263">
        <f t="shared" si="2"/>
        <v>21.763376024420534</v>
      </c>
      <c r="DA56" s="70"/>
    </row>
    <row r="57" spans="1:105" ht="12" customHeight="1" x14ac:dyDescent="0.25">
      <c r="A57" s="60" t="s">
        <v>1901</v>
      </c>
      <c r="B57" s="264">
        <v>16.19363514313315</v>
      </c>
      <c r="C57" s="264">
        <v>19.36815161049396</v>
      </c>
      <c r="D57" s="264">
        <v>13.28199297656254</v>
      </c>
      <c r="E57" s="264">
        <v>12.21504115687798</v>
      </c>
      <c r="F57" s="264">
        <v>7.8234940825165449</v>
      </c>
      <c r="G57" s="264">
        <v>8.8896209519881459</v>
      </c>
      <c r="H57" s="264">
        <v>8.8731288175140541</v>
      </c>
      <c r="I57" s="264">
        <v>9.2958029315167643</v>
      </c>
      <c r="J57" s="264">
        <v>8.7757522843317481</v>
      </c>
      <c r="K57" s="264">
        <v>12.977734884793181</v>
      </c>
      <c r="L57" s="264">
        <v>18.494033742396791</v>
      </c>
      <c r="M57" s="264">
        <v>16.538218335323439</v>
      </c>
      <c r="N57" s="264">
        <v>11.83393341085668</v>
      </c>
      <c r="O57" s="264">
        <v>13.37949680689945</v>
      </c>
      <c r="P57" s="264">
        <v>9.2660322016496064</v>
      </c>
      <c r="Q57" s="264">
        <v>7.4573877412025107</v>
      </c>
      <c r="R57" s="264">
        <v>9.7742704999810126</v>
      </c>
      <c r="S57" s="264">
        <v>11.77821733925202</v>
      </c>
      <c r="T57" s="264">
        <v>19.851303939159269</v>
      </c>
      <c r="U57" s="264">
        <v>19.847375475903679</v>
      </c>
      <c r="V57" s="264">
        <v>17.962499537912059</v>
      </c>
      <c r="W57" s="264">
        <v>17.62211347223143</v>
      </c>
      <c r="DA57" s="72" t="s">
        <v>1991</v>
      </c>
    </row>
    <row r="58" spans="1:105" ht="12" customHeight="1" x14ac:dyDescent="0.25">
      <c r="A58" s="64" t="s">
        <v>30</v>
      </c>
      <c r="B58" s="231">
        <v>0.27334464528660729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2.9218331081226481E-2</v>
      </c>
      <c r="U58" s="231">
        <v>1.6046506957007399E-2</v>
      </c>
      <c r="V58" s="231">
        <v>3.2136500382682141E-2</v>
      </c>
      <c r="W58" s="231">
        <v>3.21365003827076E-2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6.2685481044350025E-2</v>
      </c>
      <c r="T60" s="231">
        <v>0.62626343796502926</v>
      </c>
      <c r="U60" s="231">
        <v>0.84216991722769052</v>
      </c>
      <c r="V60" s="231">
        <v>6.4841119466856001E-2</v>
      </c>
      <c r="W60" s="231">
        <v>6.4841119466907349E-2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0.55292265713871069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0.1131442825582961</v>
      </c>
      <c r="T61" s="231">
        <v>5.5065687244432691E-2</v>
      </c>
      <c r="U61" s="231">
        <v>0.1146680866043209</v>
      </c>
      <c r="V61" s="231">
        <v>0.17258986645164109</v>
      </c>
      <c r="W61" s="231">
        <v>0.17465715225364631</v>
      </c>
      <c r="DA61" s="73" t="s">
        <v>1995</v>
      </c>
    </row>
    <row r="62" spans="1:105" ht="12" customHeight="1" x14ac:dyDescent="0.25">
      <c r="A62" s="64" t="s">
        <v>70</v>
      </c>
      <c r="B62" s="231">
        <v>0.44894197551883558</v>
      </c>
      <c r="C62" s="231">
        <v>0.44894197552161003</v>
      </c>
      <c r="D62" s="231">
        <v>0.44894197551520398</v>
      </c>
      <c r="E62" s="231">
        <v>0.45238773176589853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5.5635632883837348E-2</v>
      </c>
      <c r="W63" s="231">
        <v>5.5635632883881438E-2</v>
      </c>
      <c r="DA63" s="73" t="s">
        <v>1997</v>
      </c>
    </row>
    <row r="64" spans="1:105" ht="12" customHeight="1" x14ac:dyDescent="0.25">
      <c r="A64" s="64" t="s">
        <v>162</v>
      </c>
      <c r="B64" s="231">
        <v>14.434244444688529</v>
      </c>
      <c r="C64" s="231">
        <v>16.47156951946063</v>
      </c>
      <c r="D64" s="231">
        <v>11.33690117215489</v>
      </c>
      <c r="E64" s="231">
        <v>4.9706328773103099</v>
      </c>
      <c r="F64" s="231">
        <v>0.66131954214358402</v>
      </c>
      <c r="G64" s="231">
        <v>0.79487684312769413</v>
      </c>
      <c r="H64" s="231">
        <v>0.55888285388563264</v>
      </c>
      <c r="I64" s="231">
        <v>0.86019835787565035</v>
      </c>
      <c r="J64" s="231">
        <v>8.0330115095458119</v>
      </c>
      <c r="K64" s="231">
        <v>11.552015485225001</v>
      </c>
      <c r="L64" s="231">
        <v>15.708261462333089</v>
      </c>
      <c r="M64" s="231">
        <v>12.493139896296441</v>
      </c>
      <c r="N64" s="231">
        <v>10.671023263836609</v>
      </c>
      <c r="O64" s="231">
        <v>10.713267973934339</v>
      </c>
      <c r="P64" s="231">
        <v>6.5481751366136329</v>
      </c>
      <c r="Q64" s="231">
        <v>5.3879485844710606</v>
      </c>
      <c r="R64" s="231">
        <v>7.1189675280151441</v>
      </c>
      <c r="S64" s="231">
        <v>8.2112559837697177</v>
      </c>
      <c r="T64" s="231">
        <v>9.6187845122430282</v>
      </c>
      <c r="U64" s="231">
        <v>8.768613799307257</v>
      </c>
      <c r="V64" s="231">
        <v>7.9046762082617441</v>
      </c>
      <c r="W64" s="231">
        <v>7.4816976315012766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1.1098102290612101E-2</v>
      </c>
      <c r="C66" s="231">
        <v>1.330694401637623</v>
      </c>
      <c r="D66" s="231">
        <v>0.28831113216601528</v>
      </c>
      <c r="E66" s="231">
        <v>7.8202528208680261E-2</v>
      </c>
      <c r="F66" s="231">
        <v>0</v>
      </c>
      <c r="G66" s="231">
        <v>0</v>
      </c>
      <c r="H66" s="231">
        <v>1.142486846078718E-2</v>
      </c>
      <c r="I66" s="231">
        <v>0</v>
      </c>
      <c r="J66" s="231">
        <v>0</v>
      </c>
      <c r="K66" s="231">
        <v>0.9800652117240306</v>
      </c>
      <c r="L66" s="231">
        <v>1.475888300794441</v>
      </c>
      <c r="M66" s="231">
        <v>1.6661791630483751</v>
      </c>
      <c r="N66" s="231">
        <v>1.0235118935041549</v>
      </c>
      <c r="O66" s="231">
        <v>2.5825798449839299</v>
      </c>
      <c r="P66" s="231">
        <v>2.6063585339653579</v>
      </c>
      <c r="Q66" s="231">
        <v>1.9160910419898629</v>
      </c>
      <c r="R66" s="231">
        <v>2.320757199393745</v>
      </c>
      <c r="S66" s="231">
        <v>3.070535680533597</v>
      </c>
      <c r="T66" s="231">
        <v>9.2710751860442535</v>
      </c>
      <c r="U66" s="231">
        <v>9.7745628015620056</v>
      </c>
      <c r="V66" s="231">
        <v>9.4298587378600942</v>
      </c>
      <c r="W66" s="231">
        <v>9.3806216313162736</v>
      </c>
      <c r="DA66" s="73" t="s">
        <v>2000</v>
      </c>
    </row>
    <row r="67" spans="1:105" ht="12" customHeight="1" x14ac:dyDescent="0.25">
      <c r="A67" s="64" t="s">
        <v>79</v>
      </c>
      <c r="B67" s="231">
        <v>1.026005975348556</v>
      </c>
      <c r="C67" s="231">
        <v>1.1169457138740939</v>
      </c>
      <c r="D67" s="231">
        <v>1.2078386967264341</v>
      </c>
      <c r="E67" s="231">
        <v>6.7138180195930941</v>
      </c>
      <c r="F67" s="231">
        <v>7.1621745403729609</v>
      </c>
      <c r="G67" s="231">
        <v>8.0947441088604517</v>
      </c>
      <c r="H67" s="231">
        <v>8.3028210951676336</v>
      </c>
      <c r="I67" s="231">
        <v>8.4356045736411147</v>
      </c>
      <c r="J67" s="231">
        <v>0.74274077478593581</v>
      </c>
      <c r="K67" s="231">
        <v>0.44565418784414967</v>
      </c>
      <c r="L67" s="231">
        <v>1.30988397926925</v>
      </c>
      <c r="M67" s="231">
        <v>1.825976618839918</v>
      </c>
      <c r="N67" s="231">
        <v>0.13939825351592181</v>
      </c>
      <c r="O67" s="231">
        <v>8.3648987981177314E-2</v>
      </c>
      <c r="P67" s="231">
        <v>0.1114985310706155</v>
      </c>
      <c r="Q67" s="231">
        <v>0.15334811474158749</v>
      </c>
      <c r="R67" s="231">
        <v>0.33454577257212448</v>
      </c>
      <c r="S67" s="231">
        <v>0.32059591134605953</v>
      </c>
      <c r="T67" s="231">
        <v>0.25089678458129361</v>
      </c>
      <c r="U67" s="231">
        <v>0.33131436424539379</v>
      </c>
      <c r="V67" s="231">
        <v>0.30276147260520248</v>
      </c>
      <c r="W67" s="231">
        <v>0.43252380442673599</v>
      </c>
      <c r="DA67" s="73" t="s">
        <v>2001</v>
      </c>
    </row>
    <row r="68" spans="1:105" ht="12" customHeight="1" x14ac:dyDescent="0.25">
      <c r="A68" s="60" t="s">
        <v>1913</v>
      </c>
      <c r="B68" s="264">
        <v>1.1239524531532841</v>
      </c>
      <c r="C68" s="264">
        <v>1.0924363132534369</v>
      </c>
      <c r="D68" s="264">
        <v>0.86902058974198904</v>
      </c>
      <c r="E68" s="264">
        <v>0.68134862495888704</v>
      </c>
      <c r="F68" s="264">
        <v>0.97489428460019834</v>
      </c>
      <c r="G68" s="264">
        <v>0.99440632064483458</v>
      </c>
      <c r="H68" s="264">
        <v>1.123400812448379</v>
      </c>
      <c r="I68" s="264">
        <v>1.3113272745465121</v>
      </c>
      <c r="J68" s="264">
        <v>1.309646455834367</v>
      </c>
      <c r="K68" s="264">
        <v>1.1746359671230939</v>
      </c>
      <c r="L68" s="264">
        <v>3.327521160781354</v>
      </c>
      <c r="M68" s="264">
        <v>1.998144767989696</v>
      </c>
      <c r="N68" s="264">
        <v>1.697481364664851</v>
      </c>
      <c r="O68" s="264">
        <v>2.023085038241387</v>
      </c>
      <c r="P68" s="264">
        <v>2.540923905738262</v>
      </c>
      <c r="Q68" s="264">
        <v>2.6246278308844748</v>
      </c>
      <c r="R68" s="264">
        <v>2.523672316059828</v>
      </c>
      <c r="S68" s="264">
        <v>3.399766864365465</v>
      </c>
      <c r="T68" s="264">
        <v>2.595071320828001</v>
      </c>
      <c r="U68" s="264">
        <v>3.1683539461357801</v>
      </c>
      <c r="V68" s="264">
        <v>3.0333437452963952</v>
      </c>
      <c r="W68" s="264">
        <v>4.1412625521891044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2.1980157623052783</v>
      </c>
      <c r="C69" s="263">
        <f t="shared" si="3"/>
        <v>2.6239959451549626</v>
      </c>
      <c r="D69" s="263">
        <f t="shared" si="3"/>
        <v>1.801575411021151</v>
      </c>
      <c r="E69" s="263">
        <f t="shared" si="3"/>
        <v>1.6537466958231146</v>
      </c>
      <c r="F69" s="263">
        <f t="shared" si="3"/>
        <v>1.0768030987231945</v>
      </c>
      <c r="G69" s="263">
        <f t="shared" si="3"/>
        <v>1.219617806934935</v>
      </c>
      <c r="H69" s="263">
        <f t="shared" si="3"/>
        <v>1.2219962886040172</v>
      </c>
      <c r="I69" s="263">
        <f t="shared" si="3"/>
        <v>1.284702322014655</v>
      </c>
      <c r="J69" s="263">
        <f t="shared" si="3"/>
        <v>1.2127272374236397</v>
      </c>
      <c r="K69" s="263">
        <f t="shared" si="3"/>
        <v>1.7717481342529575</v>
      </c>
      <c r="L69" s="263">
        <f t="shared" si="3"/>
        <v>2.5801802412346868</v>
      </c>
      <c r="M69" s="263">
        <f t="shared" si="3"/>
        <v>2.2768477158794704</v>
      </c>
      <c r="N69" s="263">
        <f t="shared" si="3"/>
        <v>1.6366276138276468</v>
      </c>
      <c r="O69" s="263">
        <f t="shared" si="3"/>
        <v>1.8591674911019838</v>
      </c>
      <c r="P69" s="263">
        <f t="shared" si="3"/>
        <v>1.3293357294512946</v>
      </c>
      <c r="Q69" s="263">
        <f t="shared" si="3"/>
        <v>1.0891492684220019</v>
      </c>
      <c r="R69" s="263">
        <f t="shared" si="3"/>
        <v>1.3953356238680727</v>
      </c>
      <c r="S69" s="263">
        <f t="shared" si="3"/>
        <v>1.6947831298406033</v>
      </c>
      <c r="T69" s="263">
        <f t="shared" si="3"/>
        <v>2.7659549525761014</v>
      </c>
      <c r="U69" s="263">
        <f t="shared" si="3"/>
        <v>2.786834123556214</v>
      </c>
      <c r="V69" s="263">
        <f t="shared" si="3"/>
        <v>2.5298364971408058</v>
      </c>
      <c r="W69" s="263">
        <f t="shared" si="3"/>
        <v>2.5223674150548141</v>
      </c>
      <c r="DA69" s="70"/>
    </row>
    <row r="70" spans="1:105" ht="12" customHeight="1" x14ac:dyDescent="0.25">
      <c r="A70" s="60" t="s">
        <v>1916</v>
      </c>
      <c r="B70" s="264">
        <v>1.8367780602164869</v>
      </c>
      <c r="C70" s="264">
        <v>2.1968505298939851</v>
      </c>
      <c r="D70" s="264">
        <v>1.5065223515082471</v>
      </c>
      <c r="E70" s="264">
        <v>1.3855023534421751</v>
      </c>
      <c r="F70" s="264">
        <v>0.88738706028543879</v>
      </c>
      <c r="G70" s="264">
        <v>1.0083134876097639</v>
      </c>
      <c r="H70" s="264">
        <v>1.0064428519865449</v>
      </c>
      <c r="I70" s="264">
        <v>1.0543850547322231</v>
      </c>
      <c r="J70" s="264">
        <v>0.99539782854688541</v>
      </c>
      <c r="K70" s="264">
        <v>1.4720115957288511</v>
      </c>
      <c r="L70" s="264">
        <v>2.097702901336667</v>
      </c>
      <c r="M70" s="264">
        <v>1.875862727849182</v>
      </c>
      <c r="N70" s="264">
        <v>1.3422748544721661</v>
      </c>
      <c r="O70" s="264">
        <v>1.517581813745535</v>
      </c>
      <c r="P70" s="264">
        <v>1.0510082821315501</v>
      </c>
      <c r="Q70" s="264">
        <v>0.84586110953454197</v>
      </c>
      <c r="R70" s="264">
        <v>1.108655681710806</v>
      </c>
      <c r="S70" s="264">
        <v>1.3359552074614529</v>
      </c>
      <c r="T70" s="264">
        <v>2.251652530136115</v>
      </c>
      <c r="U70" s="264">
        <v>2.251206940553883</v>
      </c>
      <c r="V70" s="264">
        <v>2.0374131420316859</v>
      </c>
      <c r="W70" s="264">
        <v>1.9988045373595791</v>
      </c>
      <c r="DA70" s="72" t="s">
        <v>2003</v>
      </c>
    </row>
    <row r="71" spans="1:105" ht="12" customHeight="1" x14ac:dyDescent="0.25">
      <c r="A71" s="64" t="s">
        <v>30</v>
      </c>
      <c r="B71" s="231">
        <v>3.100436948852716E-2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3.3141162568983669E-3</v>
      </c>
      <c r="U71" s="231">
        <v>1.820089909475372E-3</v>
      </c>
      <c r="V71" s="231">
        <v>3.645112311924585E-3</v>
      </c>
      <c r="W71" s="231">
        <v>3.6451123119274741E-3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7.1101587295674638E-3</v>
      </c>
      <c r="T73" s="231">
        <v>7.1034510324736941E-2</v>
      </c>
      <c r="U73" s="231">
        <v>9.5523902648510975E-2</v>
      </c>
      <c r="V73" s="231">
        <v>7.3546640136017026E-3</v>
      </c>
      <c r="W73" s="231">
        <v>7.3546640136075312E-3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6.2715764351381362E-2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1.2833495012399301E-2</v>
      </c>
      <c r="T74" s="231">
        <v>6.2458765624472121E-3</v>
      </c>
      <c r="U74" s="231">
        <v>1.3006333897249331E-2</v>
      </c>
      <c r="V74" s="231">
        <v>1.957616540770923E-2</v>
      </c>
      <c r="W74" s="231">
        <v>1.98106492139552E-2</v>
      </c>
      <c r="DA74" s="73" t="s">
        <v>2007</v>
      </c>
    </row>
    <row r="75" spans="1:105" ht="12" customHeight="1" x14ac:dyDescent="0.25">
      <c r="A75" s="64" t="s">
        <v>70</v>
      </c>
      <c r="B75" s="231">
        <v>5.0921659260238172E-2</v>
      </c>
      <c r="C75" s="231">
        <v>5.0921659260552837E-2</v>
      </c>
      <c r="D75" s="231">
        <v>5.0921659259826259E-2</v>
      </c>
      <c r="E75" s="231">
        <v>5.1312497353076317E-2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6.3105231743241274E-3</v>
      </c>
      <c r="W76" s="231">
        <v>6.3105231743291294E-3</v>
      </c>
      <c r="DA76" s="73" t="s">
        <v>2009</v>
      </c>
    </row>
    <row r="77" spans="1:105" ht="12" customHeight="1" x14ac:dyDescent="0.25">
      <c r="A77" s="64" t="s">
        <v>162</v>
      </c>
      <c r="B77" s="231">
        <v>1.6372175411799459</v>
      </c>
      <c r="C77" s="231">
        <v>1.868303024198076</v>
      </c>
      <c r="D77" s="231">
        <v>1.2858985125823801</v>
      </c>
      <c r="E77" s="231">
        <v>0.56379863654676954</v>
      </c>
      <c r="F77" s="231">
        <v>7.5010781400545207E-2</v>
      </c>
      <c r="G77" s="231">
        <v>9.0159641928835438E-2</v>
      </c>
      <c r="H77" s="231">
        <v>6.3391805186101643E-2</v>
      </c>
      <c r="I77" s="231">
        <v>9.7568795222006371E-2</v>
      </c>
      <c r="J77" s="231">
        <v>0.91115176844385126</v>
      </c>
      <c r="K77" s="231">
        <v>1.3102980527222761</v>
      </c>
      <c r="L77" s="231">
        <v>1.781724101051666</v>
      </c>
      <c r="M77" s="231">
        <v>1.417045960459546</v>
      </c>
      <c r="N77" s="231">
        <v>1.2103706942777599</v>
      </c>
      <c r="O77" s="231">
        <v>1.215162339636068</v>
      </c>
      <c r="P77" s="231">
        <v>0.7427328279955262</v>
      </c>
      <c r="Q77" s="231">
        <v>0.61113305703491061</v>
      </c>
      <c r="R77" s="231">
        <v>0.8074754835017155</v>
      </c>
      <c r="S77" s="231">
        <v>0.93136931297387771</v>
      </c>
      <c r="T77" s="231">
        <v>1.091019539583119</v>
      </c>
      <c r="U77" s="231">
        <v>0.99458813927327439</v>
      </c>
      <c r="V77" s="231">
        <v>0.89659521806672315</v>
      </c>
      <c r="W77" s="231">
        <v>0.84861848135083751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1.2588125283333139E-3</v>
      </c>
      <c r="C79" s="231">
        <v>0.15093524463019301</v>
      </c>
      <c r="D79" s="231">
        <v>3.2701957120682211E-2</v>
      </c>
      <c r="E79" s="231">
        <v>8.8701941718178755E-3</v>
      </c>
      <c r="F79" s="231">
        <v>0</v>
      </c>
      <c r="G79" s="231">
        <v>0</v>
      </c>
      <c r="H79" s="231">
        <v>1.29587628374669E-3</v>
      </c>
      <c r="I79" s="231">
        <v>0</v>
      </c>
      <c r="J79" s="231">
        <v>0</v>
      </c>
      <c r="K79" s="231">
        <v>0.1111648041075865</v>
      </c>
      <c r="L79" s="231">
        <v>0.16740399708085049</v>
      </c>
      <c r="M79" s="231">
        <v>0.18898791432724571</v>
      </c>
      <c r="N79" s="231">
        <v>0.11609278421690621</v>
      </c>
      <c r="O79" s="231">
        <v>0.29293151019493568</v>
      </c>
      <c r="P79" s="231">
        <v>0.29562863000995881</v>
      </c>
      <c r="Q79" s="231">
        <v>0.2173344005960717</v>
      </c>
      <c r="R79" s="231">
        <v>0.26323403419049363</v>
      </c>
      <c r="S79" s="231">
        <v>0.34827835265311557</v>
      </c>
      <c r="T79" s="231">
        <v>1.051580287305943</v>
      </c>
      <c r="U79" s="231">
        <v>1.1086888362882801</v>
      </c>
      <c r="V79" s="231">
        <v>1.0695904586924621</v>
      </c>
      <c r="W79" s="231">
        <v>1.064005694292816</v>
      </c>
      <c r="DA79" s="73" t="s">
        <v>2012</v>
      </c>
    </row>
    <row r="80" spans="1:105" ht="12" customHeight="1" x14ac:dyDescent="0.25">
      <c r="A80" s="64" t="s">
        <v>79</v>
      </c>
      <c r="B80" s="231">
        <v>0.11637567775944251</v>
      </c>
      <c r="C80" s="231">
        <v>0.12669060180516309</v>
      </c>
      <c r="D80" s="231">
        <v>0.13700022254535901</v>
      </c>
      <c r="E80" s="231">
        <v>0.76152102537051092</v>
      </c>
      <c r="F80" s="231">
        <v>0.81237627888489361</v>
      </c>
      <c r="G80" s="231">
        <v>0.9181538456809285</v>
      </c>
      <c r="H80" s="231">
        <v>0.94175517051669655</v>
      </c>
      <c r="I80" s="231">
        <v>0.95681625951021665</v>
      </c>
      <c r="J80" s="231">
        <v>8.4246060103034093E-2</v>
      </c>
      <c r="K80" s="231">
        <v>5.054873889898908E-2</v>
      </c>
      <c r="L80" s="231">
        <v>0.1485748032041507</v>
      </c>
      <c r="M80" s="231">
        <v>0.2071130887110087</v>
      </c>
      <c r="N80" s="231">
        <v>1.5811375977500351E-2</v>
      </c>
      <c r="O80" s="231">
        <v>9.487963914531659E-3</v>
      </c>
      <c r="P80" s="231">
        <v>1.2646824126065151E-2</v>
      </c>
      <c r="Q80" s="231">
        <v>1.739365190355965E-2</v>
      </c>
      <c r="R80" s="231">
        <v>3.7946164018597357E-2</v>
      </c>
      <c r="S80" s="231">
        <v>3.6363888092492802E-2</v>
      </c>
      <c r="T80" s="231">
        <v>2.8458200102970729E-2</v>
      </c>
      <c r="U80" s="231">
        <v>3.7579638537093167E-2</v>
      </c>
      <c r="V80" s="231">
        <v>3.4341000364941851E-2</v>
      </c>
      <c r="W80" s="231">
        <v>4.9059413002106519E-2</v>
      </c>
      <c r="DA80" s="73" t="s">
        <v>2013</v>
      </c>
    </row>
    <row r="81" spans="1:105" ht="12" customHeight="1" x14ac:dyDescent="0.25">
      <c r="A81" s="61" t="s">
        <v>1928</v>
      </c>
      <c r="B81" s="265">
        <v>0.36123770208879141</v>
      </c>
      <c r="C81" s="265">
        <v>0.42714541526097749</v>
      </c>
      <c r="D81" s="265">
        <v>0.29505305951290389</v>
      </c>
      <c r="E81" s="265">
        <v>0.26824434238093942</v>
      </c>
      <c r="F81" s="265">
        <v>0.18941603843775559</v>
      </c>
      <c r="G81" s="265">
        <v>0.21130431932517121</v>
      </c>
      <c r="H81" s="265">
        <v>0.21555343661747231</v>
      </c>
      <c r="I81" s="265">
        <v>0.2303172672824319</v>
      </c>
      <c r="J81" s="265">
        <v>0.21732940887675431</v>
      </c>
      <c r="K81" s="265">
        <v>0.29973653852410648</v>
      </c>
      <c r="L81" s="265">
        <v>0.48247733989801961</v>
      </c>
      <c r="M81" s="265">
        <v>0.40098498803028831</v>
      </c>
      <c r="N81" s="265">
        <v>0.29435275935548072</v>
      </c>
      <c r="O81" s="265">
        <v>0.34158567735644868</v>
      </c>
      <c r="P81" s="265">
        <v>0.27832744731974451</v>
      </c>
      <c r="Q81" s="265">
        <v>0.24328815888745989</v>
      </c>
      <c r="R81" s="265">
        <v>0.28667994215726672</v>
      </c>
      <c r="S81" s="265">
        <v>0.35882792237915051</v>
      </c>
      <c r="T81" s="265">
        <v>0.51430242243998625</v>
      </c>
      <c r="U81" s="265">
        <v>0.53562718300233092</v>
      </c>
      <c r="V81" s="265">
        <v>0.49242335510911989</v>
      </c>
      <c r="W81" s="265">
        <v>0.52356287769523491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3.5691997109830038</v>
      </c>
      <c r="C83" s="225">
        <v>4.2329787642286254</v>
      </c>
      <c r="D83" s="225">
        <v>2.923639914492608</v>
      </c>
      <c r="E83" s="225">
        <v>2.6816089473605551</v>
      </c>
      <c r="F83" s="225">
        <v>1.936297942599978</v>
      </c>
      <c r="G83" s="225">
        <v>2.1469047749083612</v>
      </c>
      <c r="H83" s="225">
        <v>2.2114244033134911</v>
      </c>
      <c r="I83" s="225">
        <v>2.359591449712275</v>
      </c>
      <c r="J83" s="225">
        <v>2.174416606408927</v>
      </c>
      <c r="K83" s="225">
        <v>2.97827186077371</v>
      </c>
      <c r="L83" s="225">
        <v>4.8477115203641041</v>
      </c>
      <c r="M83" s="225">
        <v>3.9234950869417942</v>
      </c>
      <c r="N83" s="225">
        <v>2.9015803000479989</v>
      </c>
      <c r="O83" s="225">
        <v>3.3820483139633182</v>
      </c>
      <c r="P83" s="225">
        <v>2.821966886084315</v>
      </c>
      <c r="Q83" s="225">
        <v>3.1753410831926852</v>
      </c>
      <c r="R83" s="225">
        <v>2.9210295319482711</v>
      </c>
      <c r="S83" s="225">
        <v>2.8148521252346068</v>
      </c>
      <c r="T83" s="225">
        <v>3.059848250473197</v>
      </c>
      <c r="U83" s="225">
        <v>3.3480032558142701</v>
      </c>
      <c r="V83" s="225">
        <v>3.1359257829419209</v>
      </c>
      <c r="W83" s="225">
        <v>3.3632680296805439</v>
      </c>
      <c r="DA83" s="89" t="s">
        <v>2015</v>
      </c>
    </row>
    <row r="84" spans="1:105" ht="12" customHeight="1" x14ac:dyDescent="0.25">
      <c r="A84" s="55" t="s">
        <v>92</v>
      </c>
      <c r="B84" s="261">
        <v>0.10031057154839509</v>
      </c>
      <c r="C84" s="261">
        <v>0.1189336298782963</v>
      </c>
      <c r="D84" s="261">
        <v>8.21540630462812E-2</v>
      </c>
      <c r="E84" s="261">
        <v>7.5027509202065454E-2</v>
      </c>
      <c r="F84" s="261">
        <v>5.2760733902496172E-2</v>
      </c>
      <c r="G84" s="261">
        <v>5.8573828677518952E-2</v>
      </c>
      <c r="H84" s="261">
        <v>6.0135903968742653E-2</v>
      </c>
      <c r="I84" s="261">
        <v>6.4267222008558444E-2</v>
      </c>
      <c r="J84" s="261">
        <v>6.0590541060785569E-2</v>
      </c>
      <c r="K84" s="261">
        <v>8.3565308260788396E-2</v>
      </c>
      <c r="L84" s="261">
        <v>0.1345126884859642</v>
      </c>
      <c r="M84" s="261">
        <v>0.1092291392762787</v>
      </c>
      <c r="N84" s="261">
        <v>8.0790935392676885E-2</v>
      </c>
      <c r="O84" s="261">
        <v>9.4057898452729674E-2</v>
      </c>
      <c r="P84" s="261">
        <v>7.713258700337558E-2</v>
      </c>
      <c r="Q84" s="261">
        <v>8.6458274227484644E-2</v>
      </c>
      <c r="R84" s="261">
        <v>7.9975456268325307E-2</v>
      </c>
      <c r="S84" s="261">
        <v>7.7074441784703643E-2</v>
      </c>
      <c r="T84" s="261">
        <v>8.4428577079309078E-2</v>
      </c>
      <c r="U84" s="261">
        <v>9.1802975497698031E-2</v>
      </c>
      <c r="V84" s="261">
        <v>8.596727140752497E-2</v>
      </c>
      <c r="W84" s="261">
        <v>9.1675845824936417E-2</v>
      </c>
      <c r="DA84" s="67" t="s">
        <v>2016</v>
      </c>
    </row>
    <row r="85" spans="1:105" ht="12" customHeight="1" x14ac:dyDescent="0.25">
      <c r="A85" s="202" t="s">
        <v>93</v>
      </c>
      <c r="B85" s="226">
        <v>1.111093850702706E-2</v>
      </c>
      <c r="C85" s="226">
        <v>1.317372862697451E-2</v>
      </c>
      <c r="D85" s="226">
        <v>9.0998259557245973E-3</v>
      </c>
      <c r="E85" s="226">
        <v>8.3104505159495752E-3</v>
      </c>
      <c r="F85" s="226">
        <v>5.844062703734363E-3</v>
      </c>
      <c r="G85" s="226">
        <v>6.4879523514933483E-3</v>
      </c>
      <c r="H85" s="226">
        <v>6.6663688630356028E-3</v>
      </c>
      <c r="I85" s="226">
        <v>7.1185832234047708E-3</v>
      </c>
      <c r="J85" s="226">
        <v>6.7113342635984376E-3</v>
      </c>
      <c r="K85" s="226">
        <v>9.2561430672182844E-3</v>
      </c>
      <c r="L85" s="226">
        <v>1.489934896304902E-2</v>
      </c>
      <c r="M85" s="226">
        <v>1.2230037017497969E-2</v>
      </c>
      <c r="N85" s="226">
        <v>8.9777554036617052E-3</v>
      </c>
      <c r="O85" s="226">
        <v>1.0418358799842729E-2</v>
      </c>
      <c r="P85" s="226">
        <v>8.7371376868212967E-3</v>
      </c>
      <c r="Q85" s="226">
        <v>9.8320366396108163E-3</v>
      </c>
      <c r="R85" s="226">
        <v>9.0482092134698076E-3</v>
      </c>
      <c r="S85" s="226">
        <v>8.6799681408783001E-3</v>
      </c>
      <c r="T85" s="226">
        <v>9.4690561538117238E-3</v>
      </c>
      <c r="U85" s="226">
        <v>1.0348609816290769E-2</v>
      </c>
      <c r="V85" s="226">
        <v>9.6587024952295049E-3</v>
      </c>
      <c r="W85" s="226">
        <v>1.026949274593263E-2</v>
      </c>
      <c r="DA85" s="174" t="s">
        <v>2017</v>
      </c>
    </row>
    <row r="86" spans="1:105" ht="12" customHeight="1" x14ac:dyDescent="0.25">
      <c r="A86" s="202" t="s">
        <v>94</v>
      </c>
      <c r="B86" s="226">
        <v>0.4834499467877697</v>
      </c>
      <c r="C86" s="226">
        <v>0.57320436070088965</v>
      </c>
      <c r="D86" s="226">
        <v>0.39594408440751422</v>
      </c>
      <c r="E86" s="226">
        <v>0.36139652675585182</v>
      </c>
      <c r="F86" s="226">
        <v>0.25428201239327453</v>
      </c>
      <c r="G86" s="226">
        <v>0.28229840504538062</v>
      </c>
      <c r="H86" s="226">
        <v>0.28946368957553348</v>
      </c>
      <c r="I86" s="226">
        <v>0.30973789283261699</v>
      </c>
      <c r="J86" s="226">
        <v>0.29201801365020358</v>
      </c>
      <c r="K86" s="226">
        <v>0.40274562499617328</v>
      </c>
      <c r="L86" s="226">
        <v>0.6482881224482433</v>
      </c>
      <c r="M86" s="226">
        <v>0.52578520533941442</v>
      </c>
      <c r="N86" s="226">
        <v>0.388470574186702</v>
      </c>
      <c r="O86" s="226">
        <v>0.45331499262770519</v>
      </c>
      <c r="P86" s="226">
        <v>0.37129309962709461</v>
      </c>
      <c r="Q86" s="226">
        <v>0.41573585001259072</v>
      </c>
      <c r="R86" s="226">
        <v>0.38419394219103448</v>
      </c>
      <c r="S86" s="226">
        <v>0.369940653596463</v>
      </c>
      <c r="T86" s="226">
        <v>0.40492899691636641</v>
      </c>
      <c r="U86" s="226">
        <v>0.43999652042705167</v>
      </c>
      <c r="V86" s="226">
        <v>0.41177510903221187</v>
      </c>
      <c r="W86" s="226">
        <v>0.43887844563927259</v>
      </c>
      <c r="DA86" s="174" t="s">
        <v>2018</v>
      </c>
    </row>
    <row r="87" spans="1:105" ht="12" customHeight="1" x14ac:dyDescent="0.25">
      <c r="A87" s="202" t="s">
        <v>95</v>
      </c>
      <c r="B87" s="226">
        <v>0.1515404959417988</v>
      </c>
      <c r="C87" s="226">
        <v>0.17967459438928629</v>
      </c>
      <c r="D87" s="226">
        <v>0.1241112204376274</v>
      </c>
      <c r="E87" s="226">
        <v>0.1133450420853552</v>
      </c>
      <c r="F87" s="226">
        <v>7.9706332626966969E-2</v>
      </c>
      <c r="G87" s="226">
        <v>8.8488251138303844E-2</v>
      </c>
      <c r="H87" s="226">
        <v>9.0921648337489114E-2</v>
      </c>
      <c r="I87" s="226">
        <v>9.7089335108413666E-2</v>
      </c>
      <c r="J87" s="226">
        <v>9.153492498349021E-2</v>
      </c>
      <c r="K87" s="226">
        <v>0.12624320709068659</v>
      </c>
      <c r="L87" s="226">
        <v>0.20321008253644871</v>
      </c>
      <c r="M87" s="226">
        <v>0.16680371994193471</v>
      </c>
      <c r="N87" s="226">
        <v>0.12244631769446131</v>
      </c>
      <c r="O87" s="226">
        <v>0.1420945006967021</v>
      </c>
      <c r="P87" s="226">
        <v>0.1187949887426884</v>
      </c>
      <c r="Q87" s="226">
        <v>0.1340977368871448</v>
      </c>
      <c r="R87" s="226">
        <v>0.123407227096719</v>
      </c>
      <c r="S87" s="226">
        <v>0.1183848399481118</v>
      </c>
      <c r="T87" s="226">
        <v>0.12914709812693559</v>
      </c>
      <c r="U87" s="226">
        <v>0.14114320431861341</v>
      </c>
      <c r="V87" s="226">
        <v>0.13173365736437731</v>
      </c>
      <c r="W87" s="226">
        <v>0.14006413794884179</v>
      </c>
      <c r="DA87" s="174" t="s">
        <v>2019</v>
      </c>
    </row>
    <row r="88" spans="1:105" ht="12" customHeight="1" x14ac:dyDescent="0.25">
      <c r="A88" s="56" t="s">
        <v>96</v>
      </c>
      <c r="B88" s="262">
        <v>0.9703123805619569</v>
      </c>
      <c r="C88" s="262">
        <v>1.2903915711257929</v>
      </c>
      <c r="D88" s="262">
        <v>0.81962974230138053</v>
      </c>
      <c r="E88" s="262">
        <v>0.7837787647764809</v>
      </c>
      <c r="F88" s="262">
        <v>0.4701250043623707</v>
      </c>
      <c r="G88" s="262">
        <v>0.52205534225638361</v>
      </c>
      <c r="H88" s="262">
        <v>0.54117662906447928</v>
      </c>
      <c r="I88" s="262">
        <v>0.57009898765885747</v>
      </c>
      <c r="J88" s="262">
        <v>0.43971533886955472</v>
      </c>
      <c r="K88" s="262">
        <v>0.71147923568112925</v>
      </c>
      <c r="L88" s="262">
        <v>0.97057000799122073</v>
      </c>
      <c r="M88" s="262">
        <v>0.85364711159934936</v>
      </c>
      <c r="N88" s="262">
        <v>0.59586794602964421</v>
      </c>
      <c r="O88" s="262">
        <v>0.69887293370182713</v>
      </c>
      <c r="P88" s="262">
        <v>0.59539256193495838</v>
      </c>
      <c r="Q88" s="262">
        <v>0.68541809941867859</v>
      </c>
      <c r="R88" s="262">
        <v>0.60848249893201856</v>
      </c>
      <c r="S88" s="262">
        <v>0.58445083645385321</v>
      </c>
      <c r="T88" s="262">
        <v>0.69164092218050155</v>
      </c>
      <c r="U88" s="262">
        <v>0.74654751485455784</v>
      </c>
      <c r="V88" s="262">
        <v>0.69595764931547555</v>
      </c>
      <c r="W88" s="262">
        <v>0.75255907615053197</v>
      </c>
      <c r="DA88" s="68" t="s">
        <v>2020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1.7301009030577609E-2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6.7090901579254221E-4</v>
      </c>
      <c r="T89" s="228">
        <v>1.428930683320336E-3</v>
      </c>
      <c r="U89" s="228">
        <v>2.2775481132742258E-3</v>
      </c>
      <c r="V89" s="228">
        <v>3.1486825997264481E-3</v>
      </c>
      <c r="W89" s="228">
        <v>1.626525957432109E-3</v>
      </c>
      <c r="DA89" s="69" t="s">
        <v>2021</v>
      </c>
    </row>
    <row r="90" spans="1:105" ht="12" customHeight="1" x14ac:dyDescent="0.25">
      <c r="A90" s="37" t="s">
        <v>162</v>
      </c>
      <c r="B90" s="228">
        <v>0.79853541095613589</v>
      </c>
      <c r="C90" s="228">
        <v>1.1395418227439991</v>
      </c>
      <c r="D90" s="228">
        <v>0.68686782410335012</v>
      </c>
      <c r="E90" s="228">
        <v>0.61275406563513068</v>
      </c>
      <c r="F90" s="228">
        <v>3.9088871726908503E-2</v>
      </c>
      <c r="G90" s="228">
        <v>5.8572003948976173E-2</v>
      </c>
      <c r="H90" s="228">
        <v>3.287110865613091E-2</v>
      </c>
      <c r="I90" s="228">
        <v>3.8438456456499862E-2</v>
      </c>
      <c r="J90" s="228">
        <v>0.17255358228258899</v>
      </c>
      <c r="K90" s="228">
        <v>0.50062846334932565</v>
      </c>
      <c r="L90" s="228">
        <v>0.26290470871054888</v>
      </c>
      <c r="M90" s="228">
        <v>0.40910083145357401</v>
      </c>
      <c r="N90" s="228">
        <v>0.25020161500956978</v>
      </c>
      <c r="O90" s="228">
        <v>0.25487690050086459</v>
      </c>
      <c r="P90" s="228">
        <v>5.6277414313171251E-2</v>
      </c>
      <c r="Q90" s="228">
        <v>3.2429238065036503E-2</v>
      </c>
      <c r="R90" s="228">
        <v>6.7810894524714449E-2</v>
      </c>
      <c r="S90" s="228">
        <v>5.0955646847568953E-2</v>
      </c>
      <c r="T90" s="228">
        <v>0.2612173420746513</v>
      </c>
      <c r="U90" s="228">
        <v>0.18226683391246501</v>
      </c>
      <c r="V90" s="228">
        <v>0.15092090093194999</v>
      </c>
      <c r="W90" s="228">
        <v>7.2916613234675465E-2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2.2876831475145239E-2</v>
      </c>
      <c r="U92" s="228">
        <v>2.5113591326914701E-2</v>
      </c>
      <c r="V92" s="228">
        <v>2.5513308349481741E-2</v>
      </c>
      <c r="W92" s="228">
        <v>4.650049436780767E-2</v>
      </c>
      <c r="DA92" s="69" t="s">
        <v>2024</v>
      </c>
    </row>
    <row r="93" spans="1:105" ht="12" customHeight="1" x14ac:dyDescent="0.25">
      <c r="A93" s="37" t="s">
        <v>38</v>
      </c>
      <c r="B93" s="228">
        <v>0.17177696960582101</v>
      </c>
      <c r="C93" s="228">
        <v>0.1508497483817946</v>
      </c>
      <c r="D93" s="228">
        <v>0.1327619181980304</v>
      </c>
      <c r="E93" s="228">
        <v>0.17102469914135021</v>
      </c>
      <c r="F93" s="228">
        <v>0.4310361326354622</v>
      </c>
      <c r="G93" s="228">
        <v>0.4634833383074074</v>
      </c>
      <c r="H93" s="228">
        <v>0.50830552040834842</v>
      </c>
      <c r="I93" s="228">
        <v>0.53166053120235757</v>
      </c>
      <c r="J93" s="228">
        <v>0.26716175658696578</v>
      </c>
      <c r="K93" s="228">
        <v>0.2108507723318036</v>
      </c>
      <c r="L93" s="228">
        <v>0.70766529928067179</v>
      </c>
      <c r="M93" s="228">
        <v>0.42724527111519778</v>
      </c>
      <c r="N93" s="228">
        <v>0.34566633102007438</v>
      </c>
      <c r="O93" s="228">
        <v>0.44399603320096248</v>
      </c>
      <c r="P93" s="228">
        <v>0.53911514762178714</v>
      </c>
      <c r="Q93" s="228">
        <v>0.65298886135364209</v>
      </c>
      <c r="R93" s="228">
        <v>0.54067160440730411</v>
      </c>
      <c r="S93" s="228">
        <v>0.53282428059049169</v>
      </c>
      <c r="T93" s="228">
        <v>0.40611781794738472</v>
      </c>
      <c r="U93" s="228">
        <v>0.53688954150190393</v>
      </c>
      <c r="V93" s="228">
        <v>0.51637475743431727</v>
      </c>
      <c r="W93" s="228">
        <v>0.63151544259061676</v>
      </c>
      <c r="DA93" s="69" t="s">
        <v>2025</v>
      </c>
    </row>
    <row r="94" spans="1:105" ht="12" customHeight="1" x14ac:dyDescent="0.25">
      <c r="A94" s="132" t="s">
        <v>1941</v>
      </c>
      <c r="B94" s="318">
        <v>1.852475377636057</v>
      </c>
      <c r="C94" s="318">
        <v>2.0576008795073841</v>
      </c>
      <c r="D94" s="318">
        <v>1.4927009783440801</v>
      </c>
      <c r="E94" s="318">
        <v>1.3397506540248521</v>
      </c>
      <c r="F94" s="318">
        <v>1.0735797966111349</v>
      </c>
      <c r="G94" s="318">
        <v>1.1890009954392811</v>
      </c>
      <c r="H94" s="318">
        <v>1.2230601635042111</v>
      </c>
      <c r="I94" s="318">
        <v>1.311279428880423</v>
      </c>
      <c r="J94" s="318">
        <v>1.283846453581295</v>
      </c>
      <c r="K94" s="318">
        <v>1.6449823416777141</v>
      </c>
      <c r="L94" s="318">
        <v>2.8762312699391779</v>
      </c>
      <c r="M94" s="318">
        <v>2.2557998737673191</v>
      </c>
      <c r="N94" s="318">
        <v>1.7050267713408529</v>
      </c>
      <c r="O94" s="318">
        <v>1.9832896296845119</v>
      </c>
      <c r="P94" s="318">
        <v>1.650616511089376</v>
      </c>
      <c r="Q94" s="318">
        <v>1.843799086007176</v>
      </c>
      <c r="R94" s="318">
        <v>1.7159221982467039</v>
      </c>
      <c r="S94" s="318">
        <v>1.6563213853105969</v>
      </c>
      <c r="T94" s="318">
        <v>1.740233600016273</v>
      </c>
      <c r="U94" s="318">
        <v>1.9181644309000581</v>
      </c>
      <c r="V94" s="318">
        <v>1.8008333933271019</v>
      </c>
      <c r="W94" s="318">
        <v>1.9298210313710289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1</v>
      </c>
      <c r="D110" s="234">
        <f t="shared" si="15"/>
        <v>0.99999999999999967</v>
      </c>
      <c r="E110" s="234">
        <f t="shared" si="15"/>
        <v>0.99999999999999967</v>
      </c>
      <c r="F110" s="234">
        <f t="shared" si="15"/>
        <v>0.99999999999999978</v>
      </c>
      <c r="G110" s="234">
        <f t="shared" si="15"/>
        <v>1</v>
      </c>
      <c r="H110" s="234">
        <f t="shared" si="15"/>
        <v>0.99999999999999967</v>
      </c>
      <c r="I110" s="234">
        <f t="shared" si="15"/>
        <v>1</v>
      </c>
      <c r="J110" s="234">
        <f t="shared" si="15"/>
        <v>1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0.99999999999999989</v>
      </c>
      <c r="N110" s="234">
        <f t="shared" si="15"/>
        <v>0.99999999999999956</v>
      </c>
      <c r="O110" s="234">
        <f t="shared" si="15"/>
        <v>0.99999999999999967</v>
      </c>
      <c r="P110" s="234">
        <f t="shared" si="15"/>
        <v>0.99999999999999978</v>
      </c>
      <c r="Q110" s="234">
        <f t="shared" si="15"/>
        <v>1.0000000000000002</v>
      </c>
      <c r="R110" s="234">
        <f t="shared" si="15"/>
        <v>0.99999999999999989</v>
      </c>
      <c r="S110" s="234">
        <f t="shared" si="15"/>
        <v>1</v>
      </c>
      <c r="T110" s="234">
        <f t="shared" si="15"/>
        <v>1.0000000000000004</v>
      </c>
      <c r="U110" s="234">
        <f t="shared" si="15"/>
        <v>1.0000000000000002</v>
      </c>
      <c r="V110" s="234">
        <f t="shared" si="15"/>
        <v>0.99999999999999989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3.2586923538191776E-3</v>
      </c>
      <c r="C111" s="301">
        <f t="shared" si="16"/>
        <v>3.2718964018859419E-3</v>
      </c>
      <c r="D111" s="301">
        <f t="shared" si="16"/>
        <v>3.260694554093621E-3</v>
      </c>
      <c r="E111" s="301">
        <f t="shared" si="16"/>
        <v>3.2638354747027008E-3</v>
      </c>
      <c r="F111" s="301">
        <f t="shared" si="16"/>
        <v>3.3005587606969541E-3</v>
      </c>
      <c r="G111" s="301">
        <f t="shared" si="16"/>
        <v>3.2923550813177358E-3</v>
      </c>
      <c r="H111" s="301">
        <f t="shared" si="16"/>
        <v>3.3028687644274034E-3</v>
      </c>
      <c r="I111" s="301">
        <f t="shared" si="16"/>
        <v>3.310470433955819E-3</v>
      </c>
      <c r="J111" s="301">
        <f t="shared" si="16"/>
        <v>3.2911467853850959E-3</v>
      </c>
      <c r="K111" s="301">
        <f t="shared" si="16"/>
        <v>3.2876209127584437E-3</v>
      </c>
      <c r="L111" s="301">
        <f t="shared" si="16"/>
        <v>3.3443711236984218E-3</v>
      </c>
      <c r="M111" s="301">
        <f t="shared" si="16"/>
        <v>3.3268492122820884E-3</v>
      </c>
      <c r="N111" s="301">
        <f t="shared" si="16"/>
        <v>3.3251521513898126E-3</v>
      </c>
      <c r="O111" s="301">
        <f t="shared" si="16"/>
        <v>3.3780897212699478E-3</v>
      </c>
      <c r="P111" s="301">
        <f t="shared" si="16"/>
        <v>3.4687212257649312E-3</v>
      </c>
      <c r="Q111" s="301">
        <f t="shared" si="16"/>
        <v>3.4857022047148261E-3</v>
      </c>
      <c r="R111" s="301">
        <f t="shared" si="16"/>
        <v>3.4458166827949148E-3</v>
      </c>
      <c r="S111" s="301">
        <f t="shared" si="16"/>
        <v>3.4679817283020573E-3</v>
      </c>
      <c r="T111" s="301">
        <f t="shared" si="16"/>
        <v>3.4985200452939277E-3</v>
      </c>
      <c r="U111" s="301">
        <f t="shared" si="16"/>
        <v>3.5213407972372567E-3</v>
      </c>
      <c r="V111" s="301">
        <f t="shared" si="16"/>
        <v>3.5380212327917595E-3</v>
      </c>
      <c r="W111" s="301">
        <f t="shared" si="16"/>
        <v>3.5601962056622683E-3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1.2018959671525832E-3</v>
      </c>
      <c r="C112" s="235">
        <f t="shared" si="17"/>
        <v>1.2067659856748699E-3</v>
      </c>
      <c r="D112" s="235">
        <f t="shared" si="17"/>
        <v>1.2026344340509585E-3</v>
      </c>
      <c r="E112" s="235">
        <f t="shared" si="17"/>
        <v>1.2037928925377733E-3</v>
      </c>
      <c r="F112" s="235">
        <f t="shared" si="17"/>
        <v>1.2173374572111938E-3</v>
      </c>
      <c r="G112" s="235">
        <f t="shared" si="17"/>
        <v>1.2143117131116815E-3</v>
      </c>
      <c r="H112" s="235">
        <f t="shared" si="17"/>
        <v>1.2181894505466429E-3</v>
      </c>
      <c r="I112" s="235">
        <f t="shared" si="17"/>
        <v>1.2209931567446592E-3</v>
      </c>
      <c r="J112" s="235">
        <f t="shared" si="17"/>
        <v>1.2138660601162816E-3</v>
      </c>
      <c r="K112" s="235">
        <f t="shared" si="17"/>
        <v>1.2125656206667878E-3</v>
      </c>
      <c r="L112" s="235">
        <f t="shared" si="17"/>
        <v>1.2334966697680875E-3</v>
      </c>
      <c r="M112" s="235">
        <f t="shared" si="17"/>
        <v>1.2270341036889625E-3</v>
      </c>
      <c r="N112" s="235">
        <f t="shared" si="17"/>
        <v>1.2264081806434659E-3</v>
      </c>
      <c r="O112" s="235">
        <f t="shared" si="17"/>
        <v>1.2459330221570332E-3</v>
      </c>
      <c r="P112" s="235">
        <f t="shared" si="17"/>
        <v>1.2793604304307312E-3</v>
      </c>
      <c r="Q112" s="235">
        <f t="shared" si="17"/>
        <v>1.2856234856388315E-3</v>
      </c>
      <c r="R112" s="235">
        <f t="shared" si="17"/>
        <v>1.2709126007996612E-3</v>
      </c>
      <c r="S112" s="235">
        <f t="shared" si="17"/>
        <v>1.2790876832911296E-3</v>
      </c>
      <c r="T112" s="235">
        <f t="shared" si="17"/>
        <v>1.2903510601463089E-3</v>
      </c>
      <c r="U112" s="235">
        <f t="shared" si="17"/>
        <v>1.2987679853267199E-3</v>
      </c>
      <c r="V112" s="235">
        <f t="shared" si="17"/>
        <v>1.3049201918091174E-3</v>
      </c>
      <c r="W112" s="235">
        <f t="shared" si="17"/>
        <v>1.3130989357870645E-3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2.344540461204558E-2</v>
      </c>
      <c r="C113" s="235">
        <f t="shared" si="18"/>
        <v>2.3540404144320966E-2</v>
      </c>
      <c r="D113" s="235">
        <f t="shared" si="18"/>
        <v>2.3459809898108759E-2</v>
      </c>
      <c r="E113" s="235">
        <f t="shared" si="18"/>
        <v>2.3482407967069734E-2</v>
      </c>
      <c r="F113" s="235">
        <f t="shared" si="18"/>
        <v>2.3746622015324417E-2</v>
      </c>
      <c r="G113" s="235">
        <f t="shared" si="18"/>
        <v>2.3687598774874037E-2</v>
      </c>
      <c r="H113" s="235">
        <f t="shared" si="18"/>
        <v>2.3763241863482908E-2</v>
      </c>
      <c r="I113" s="235">
        <f t="shared" si="18"/>
        <v>2.3817933806897541E-2</v>
      </c>
      <c r="J113" s="235">
        <f t="shared" si="18"/>
        <v>2.3678905414484055E-2</v>
      </c>
      <c r="K113" s="235">
        <f t="shared" si="18"/>
        <v>2.3653537720523771E-2</v>
      </c>
      <c r="L113" s="235">
        <f t="shared" si="18"/>
        <v>2.4061840043308965E-2</v>
      </c>
      <c r="M113" s="235">
        <f t="shared" si="18"/>
        <v>2.3935774659367182E-2</v>
      </c>
      <c r="N113" s="235">
        <f t="shared" si="18"/>
        <v>2.3923564768113088E-2</v>
      </c>
      <c r="O113" s="235">
        <f t="shared" si="18"/>
        <v>2.4304436176107034E-2</v>
      </c>
      <c r="P113" s="235">
        <f t="shared" si="18"/>
        <v>2.4956505185012686E-2</v>
      </c>
      <c r="Q113" s="235">
        <f t="shared" si="18"/>
        <v>2.5078678707076633E-2</v>
      </c>
      <c r="R113" s="235">
        <f t="shared" si="18"/>
        <v>2.4791713231959295E-2</v>
      </c>
      <c r="S113" s="235">
        <f t="shared" si="18"/>
        <v>2.4951184702026216E-2</v>
      </c>
      <c r="T113" s="235">
        <f t="shared" si="18"/>
        <v>2.5170899581587095E-2</v>
      </c>
      <c r="U113" s="235">
        <f t="shared" si="18"/>
        <v>2.5335088681007725E-2</v>
      </c>
      <c r="V113" s="235">
        <f t="shared" si="18"/>
        <v>2.5455099875136587E-2</v>
      </c>
      <c r="W113" s="235">
        <f t="shared" si="18"/>
        <v>2.5614642769881124E-2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1.3089728576734122E-2</v>
      </c>
      <c r="C114" s="235">
        <f t="shared" si="19"/>
        <v>1.3142767460599775E-2</v>
      </c>
      <c r="D114" s="235">
        <f t="shared" si="19"/>
        <v>1.3097771145747429E-2</v>
      </c>
      <c r="E114" s="235">
        <f t="shared" si="19"/>
        <v>1.3110387801077207E-2</v>
      </c>
      <c r="F114" s="235">
        <f t="shared" si="19"/>
        <v>1.3257900298090677E-2</v>
      </c>
      <c r="G114" s="235">
        <f t="shared" si="19"/>
        <v>1.3224947222210818E-2</v>
      </c>
      <c r="H114" s="235">
        <f t="shared" si="19"/>
        <v>1.3267179272157495E-2</v>
      </c>
      <c r="I114" s="235">
        <f t="shared" si="19"/>
        <v>1.3297714155495095E-2</v>
      </c>
      <c r="J114" s="235">
        <f t="shared" si="19"/>
        <v>1.3220093660081794E-2</v>
      </c>
      <c r="K114" s="235">
        <f t="shared" si="19"/>
        <v>1.3205930704310623E-2</v>
      </c>
      <c r="L114" s="235">
        <f t="shared" si="19"/>
        <v>1.3433888663277228E-2</v>
      </c>
      <c r="M114" s="235">
        <f t="shared" si="19"/>
        <v>1.336350550350562E-2</v>
      </c>
      <c r="N114" s="235">
        <f t="shared" si="19"/>
        <v>1.3356688638319786E-2</v>
      </c>
      <c r="O114" s="235">
        <f t="shared" si="19"/>
        <v>1.356933173131712E-2</v>
      </c>
      <c r="P114" s="235">
        <f t="shared" si="19"/>
        <v>1.3933386286190947E-2</v>
      </c>
      <c r="Q114" s="235">
        <f t="shared" si="19"/>
        <v>1.4001596593052487E-2</v>
      </c>
      <c r="R114" s="235">
        <f t="shared" si="19"/>
        <v>1.3841381819951516E-2</v>
      </c>
      <c r="S114" s="235">
        <f t="shared" si="19"/>
        <v>1.3930415824416349E-2</v>
      </c>
      <c r="T114" s="235">
        <f t="shared" si="19"/>
        <v>1.4053084133422378E-2</v>
      </c>
      <c r="U114" s="235">
        <f t="shared" si="19"/>
        <v>1.4144752022385581E-2</v>
      </c>
      <c r="V114" s="235">
        <f t="shared" si="19"/>
        <v>1.4211755086879907E-2</v>
      </c>
      <c r="W114" s="235">
        <f t="shared" si="19"/>
        <v>1.4300828968227198E-2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1.1073394573255034E-2</v>
      </c>
      <c r="C115" s="302">
        <f t="shared" si="20"/>
        <v>1.0942176607258087E-2</v>
      </c>
      <c r="D115" s="302">
        <f t="shared" si="20"/>
        <v>1.0995332591993819E-2</v>
      </c>
      <c r="E115" s="302">
        <f t="shared" si="20"/>
        <v>1.0112534190195291E-2</v>
      </c>
      <c r="F115" s="302">
        <f t="shared" si="20"/>
        <v>1.5510674391798072E-2</v>
      </c>
      <c r="G115" s="302">
        <f t="shared" si="20"/>
        <v>1.4184692056850004E-2</v>
      </c>
      <c r="H115" s="302">
        <f t="shared" si="20"/>
        <v>1.5880177939227177E-2</v>
      </c>
      <c r="I115" s="302">
        <f t="shared" si="20"/>
        <v>1.7086485683455863E-2</v>
      </c>
      <c r="J115" s="302">
        <f t="shared" si="20"/>
        <v>1.4163310360672058E-2</v>
      </c>
      <c r="K115" s="302">
        <f t="shared" si="20"/>
        <v>1.1619026642588844E-2</v>
      </c>
      <c r="L115" s="302">
        <f t="shared" si="20"/>
        <v>1.6228741765565134E-2</v>
      </c>
      <c r="M115" s="302">
        <f t="shared" si="20"/>
        <v>1.2949809921952682E-2</v>
      </c>
      <c r="N115" s="302">
        <f t="shared" si="20"/>
        <v>1.3947109034650507E-2</v>
      </c>
      <c r="O115" s="302">
        <f t="shared" si="20"/>
        <v>1.4700129567569572E-2</v>
      </c>
      <c r="P115" s="302">
        <f t="shared" si="20"/>
        <v>2.3215962825593107E-2</v>
      </c>
      <c r="Q115" s="302">
        <f t="shared" si="20"/>
        <v>2.8428575436141787E-2</v>
      </c>
      <c r="R115" s="302">
        <f t="shared" si="20"/>
        <v>2.200039841495937E-2</v>
      </c>
      <c r="S115" s="302">
        <f t="shared" si="20"/>
        <v>2.383481689366114E-2</v>
      </c>
      <c r="T115" s="302">
        <f t="shared" si="20"/>
        <v>1.4489126429356791E-2</v>
      </c>
      <c r="U115" s="302">
        <f t="shared" si="20"/>
        <v>1.666366442001355E-2</v>
      </c>
      <c r="V115" s="302">
        <f t="shared" si="20"/>
        <v>1.7376701045061584E-2</v>
      </c>
      <c r="W115" s="302">
        <f t="shared" si="20"/>
        <v>2.273036713068731E-2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4.8527705152507698E-2</v>
      </c>
      <c r="C116" s="303">
        <f t="shared" si="21"/>
        <v>4.4521151367435861E-2</v>
      </c>
      <c r="D116" s="303">
        <f t="shared" si="21"/>
        <v>4.7318695472674616E-2</v>
      </c>
      <c r="E116" s="303">
        <f t="shared" si="21"/>
        <v>4.4372176413653285E-2</v>
      </c>
      <c r="F116" s="303">
        <f t="shared" si="21"/>
        <v>6.3866686080989638E-2</v>
      </c>
      <c r="G116" s="303">
        <f t="shared" si="21"/>
        <v>6.0530947318247257E-2</v>
      </c>
      <c r="H116" s="303">
        <f t="shared" si="21"/>
        <v>6.4366574968916832E-2</v>
      </c>
      <c r="I116" s="303">
        <f t="shared" si="21"/>
        <v>6.8025351652403004E-2</v>
      </c>
      <c r="J116" s="303">
        <f t="shared" si="21"/>
        <v>7.034034399514609E-2</v>
      </c>
      <c r="K116" s="303">
        <f t="shared" si="21"/>
        <v>5.4703417464397323E-2</v>
      </c>
      <c r="L116" s="303">
        <f t="shared" si="21"/>
        <v>7.7565045453936457E-2</v>
      </c>
      <c r="M116" s="303">
        <f t="shared" si="21"/>
        <v>6.2998696763693393E-2</v>
      </c>
      <c r="N116" s="303">
        <f t="shared" si="21"/>
        <v>6.8844162096474593E-2</v>
      </c>
      <c r="O116" s="303">
        <f t="shared" si="21"/>
        <v>7.0677597448372806E-2</v>
      </c>
      <c r="P116" s="303">
        <f t="shared" si="21"/>
        <v>9.6757098915569759E-2</v>
      </c>
      <c r="Q116" s="303">
        <f t="shared" si="21"/>
        <v>0.11002751194959368</v>
      </c>
      <c r="R116" s="303">
        <f t="shared" si="21"/>
        <v>9.3788321914412179E-2</v>
      </c>
      <c r="S116" s="303">
        <f t="shared" si="21"/>
        <v>9.9432871739993017E-2</v>
      </c>
      <c r="T116" s="303">
        <f t="shared" si="21"/>
        <v>6.5302701063547297E-2</v>
      </c>
      <c r="U116" s="303">
        <f t="shared" si="21"/>
        <v>7.2412908808146478E-2</v>
      </c>
      <c r="V116" s="303">
        <f t="shared" si="21"/>
        <v>7.4566227401003549E-2</v>
      </c>
      <c r="W116" s="303">
        <f t="shared" si="21"/>
        <v>8.8799155684493175E-2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2.3494810522726069E-2</v>
      </c>
      <c r="C117" s="304">
        <f t="shared" si="22"/>
        <v>2.3861034970777198E-2</v>
      </c>
      <c r="D117" s="304">
        <f t="shared" si="22"/>
        <v>2.3607529896111382E-2</v>
      </c>
      <c r="E117" s="304">
        <f t="shared" si="22"/>
        <v>2.3903964132627048E-2</v>
      </c>
      <c r="F117" s="304">
        <f t="shared" si="22"/>
        <v>2.1925463572351447E-2</v>
      </c>
      <c r="G117" s="304">
        <f t="shared" si="22"/>
        <v>2.227710966556095E-2</v>
      </c>
      <c r="H117" s="304">
        <f t="shared" si="22"/>
        <v>2.1867063162524208E-2</v>
      </c>
      <c r="I117" s="304">
        <f t="shared" si="22"/>
        <v>2.1489555333295041E-2</v>
      </c>
      <c r="J117" s="304">
        <f t="shared" si="22"/>
        <v>2.1374226913481613E-2</v>
      </c>
      <c r="K117" s="304">
        <f t="shared" si="22"/>
        <v>2.2893819320711342E-2</v>
      </c>
      <c r="L117" s="304">
        <f t="shared" si="22"/>
        <v>2.0617998130497469E-2</v>
      </c>
      <c r="M117" s="304">
        <f t="shared" si="22"/>
        <v>2.2068409325370669E-2</v>
      </c>
      <c r="N117" s="304">
        <f t="shared" si="22"/>
        <v>2.150056331295495E-2</v>
      </c>
      <c r="O117" s="304">
        <f t="shared" si="22"/>
        <v>2.1280832538630032E-2</v>
      </c>
      <c r="P117" s="304">
        <f t="shared" si="22"/>
        <v>1.8573103241545354E-2</v>
      </c>
      <c r="Q117" s="304">
        <f t="shared" si="22"/>
        <v>1.7184359122139368E-2</v>
      </c>
      <c r="R117" s="304">
        <f t="shared" si="22"/>
        <v>1.8895418763279624E-2</v>
      </c>
      <c r="S117" s="304">
        <f t="shared" si="22"/>
        <v>1.8308275557839641E-2</v>
      </c>
      <c r="T117" s="304">
        <f t="shared" si="22"/>
        <v>2.1718615752833563E-2</v>
      </c>
      <c r="U117" s="304">
        <f t="shared" si="22"/>
        <v>2.0985815057286392E-2</v>
      </c>
      <c r="V117" s="304">
        <f t="shared" si="22"/>
        <v>2.0757061321588173E-2</v>
      </c>
      <c r="W117" s="304">
        <f t="shared" si="22"/>
        <v>1.9272603500170696E-2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2.5032894629781637E-2</v>
      </c>
      <c r="C118" s="304">
        <f t="shared" si="23"/>
        <v>2.0660116396658667E-2</v>
      </c>
      <c r="D118" s="304">
        <f t="shared" si="23"/>
        <v>2.3711165576563231E-2</v>
      </c>
      <c r="E118" s="304">
        <f t="shared" si="23"/>
        <v>2.046821228102624E-2</v>
      </c>
      <c r="F118" s="304">
        <f t="shared" si="23"/>
        <v>4.1941222508638187E-2</v>
      </c>
      <c r="G118" s="304">
        <f t="shared" si="23"/>
        <v>3.82538376526863E-2</v>
      </c>
      <c r="H118" s="304">
        <f t="shared" si="23"/>
        <v>4.2499511806392623E-2</v>
      </c>
      <c r="I118" s="304">
        <f t="shared" si="23"/>
        <v>4.6535796319107967E-2</v>
      </c>
      <c r="J118" s="304">
        <f t="shared" si="23"/>
        <v>4.896611708166447E-2</v>
      </c>
      <c r="K118" s="304">
        <f t="shared" si="23"/>
        <v>3.1809598143685981E-2</v>
      </c>
      <c r="L118" s="304">
        <f t="shared" si="23"/>
        <v>5.6947047323438978E-2</v>
      </c>
      <c r="M118" s="304">
        <f t="shared" si="23"/>
        <v>4.0930287438322735E-2</v>
      </c>
      <c r="N118" s="304">
        <f t="shared" si="23"/>
        <v>4.7343598783519639E-2</v>
      </c>
      <c r="O118" s="304">
        <f t="shared" si="23"/>
        <v>4.939676490974277E-2</v>
      </c>
      <c r="P118" s="304">
        <f t="shared" si="23"/>
        <v>7.8183995674024398E-2</v>
      </c>
      <c r="Q118" s="304">
        <f t="shared" si="23"/>
        <v>9.2843152827454312E-2</v>
      </c>
      <c r="R118" s="304">
        <f t="shared" si="23"/>
        <v>7.4892903151132562E-2</v>
      </c>
      <c r="S118" s="304">
        <f t="shared" si="23"/>
        <v>8.1124596182153383E-2</v>
      </c>
      <c r="T118" s="304">
        <f t="shared" si="23"/>
        <v>4.3584085310713734E-2</v>
      </c>
      <c r="U118" s="304">
        <f t="shared" si="23"/>
        <v>5.1427093750860076E-2</v>
      </c>
      <c r="V118" s="304">
        <f t="shared" si="23"/>
        <v>5.3809166079415369E-2</v>
      </c>
      <c r="W118" s="304">
        <f t="shared" si="23"/>
        <v>6.9526552184322479E-2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0.79810462666404614</v>
      </c>
      <c r="C119" s="303">
        <f t="shared" si="24"/>
        <v>0.80068934344409903</v>
      </c>
      <c r="D119" s="303">
        <f t="shared" si="24"/>
        <v>0.79895015961397808</v>
      </c>
      <c r="E119" s="303">
        <f t="shared" si="24"/>
        <v>0.80165588139950172</v>
      </c>
      <c r="F119" s="303">
        <f t="shared" si="24"/>
        <v>0.7832420449462254</v>
      </c>
      <c r="G119" s="303">
        <f t="shared" si="24"/>
        <v>0.78678192286518478</v>
      </c>
      <c r="H119" s="303">
        <f t="shared" si="24"/>
        <v>0.78254220349766945</v>
      </c>
      <c r="I119" s="303">
        <f t="shared" si="24"/>
        <v>0.77890278967051241</v>
      </c>
      <c r="J119" s="303">
        <f t="shared" si="24"/>
        <v>0.78026831518926676</v>
      </c>
      <c r="K119" s="303">
        <f t="shared" si="24"/>
        <v>0.79303689345705342</v>
      </c>
      <c r="L119" s="303">
        <f t="shared" si="24"/>
        <v>0.7727613310362591</v>
      </c>
      <c r="M119" s="303">
        <f t="shared" si="24"/>
        <v>0.78569081498410442</v>
      </c>
      <c r="N119" s="303">
        <f t="shared" si="24"/>
        <v>0.78092398606846902</v>
      </c>
      <c r="O119" s="303">
        <f t="shared" si="24"/>
        <v>0.77819278084894861</v>
      </c>
      <c r="P119" s="303">
        <f t="shared" si="24"/>
        <v>0.75175003133811358</v>
      </c>
      <c r="Q119" s="303">
        <f t="shared" si="24"/>
        <v>0.73797018812866755</v>
      </c>
      <c r="R119" s="303">
        <f t="shared" si="24"/>
        <v>0.75517825327978993</v>
      </c>
      <c r="S119" s="303">
        <f t="shared" si="24"/>
        <v>0.74942264417413296</v>
      </c>
      <c r="T119" s="303">
        <f t="shared" si="24"/>
        <v>0.78007104999909571</v>
      </c>
      <c r="U119" s="303">
        <f t="shared" si="24"/>
        <v>0.77302285987019637</v>
      </c>
      <c r="V119" s="303">
        <f t="shared" si="24"/>
        <v>0.77068562635963556</v>
      </c>
      <c r="W119" s="303">
        <f t="shared" si="24"/>
        <v>0.75605518735959709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0.74630574601600497</v>
      </c>
      <c r="C120" s="304">
        <f t="shared" si="25"/>
        <v>0.75793875789527565</v>
      </c>
      <c r="D120" s="304">
        <f t="shared" si="25"/>
        <v>0.74988624375883195</v>
      </c>
      <c r="E120" s="304">
        <f t="shared" si="25"/>
        <v>0.75930239009521228</v>
      </c>
      <c r="F120" s="304">
        <f t="shared" si="25"/>
        <v>0.69645590170998706</v>
      </c>
      <c r="G120" s="304">
        <f t="shared" si="25"/>
        <v>0.70762583643546573</v>
      </c>
      <c r="H120" s="304">
        <f t="shared" si="25"/>
        <v>0.6946008298684162</v>
      </c>
      <c r="I120" s="304">
        <f t="shared" si="25"/>
        <v>0.68260940470466602</v>
      </c>
      <c r="J120" s="304">
        <f t="shared" si="25"/>
        <v>0.67894603136941611</v>
      </c>
      <c r="K120" s="304">
        <f t="shared" si="25"/>
        <v>0.72721543724612558</v>
      </c>
      <c r="L120" s="304">
        <f t="shared" si="25"/>
        <v>0.65492464649815518</v>
      </c>
      <c r="M120" s="304">
        <f t="shared" si="25"/>
        <v>0.70099653151177399</v>
      </c>
      <c r="N120" s="304">
        <f t="shared" si="25"/>
        <v>0.68295906994092181</v>
      </c>
      <c r="O120" s="304">
        <f t="shared" si="25"/>
        <v>0.67597938652118927</v>
      </c>
      <c r="P120" s="304">
        <f t="shared" si="25"/>
        <v>0.58996916179026415</v>
      </c>
      <c r="Q120" s="304">
        <f t="shared" si="25"/>
        <v>0.54585611329148565</v>
      </c>
      <c r="R120" s="304">
        <f t="shared" si="25"/>
        <v>0.60020741953947032</v>
      </c>
      <c r="S120" s="304">
        <f t="shared" si="25"/>
        <v>0.58155698830784774</v>
      </c>
      <c r="T120" s="304">
        <f t="shared" si="25"/>
        <v>0.68988544156059595</v>
      </c>
      <c r="U120" s="304">
        <f t="shared" si="25"/>
        <v>0.66660824299615618</v>
      </c>
      <c r="V120" s="304">
        <f t="shared" si="25"/>
        <v>0.65934194786221278</v>
      </c>
      <c r="W120" s="304">
        <f t="shared" si="25"/>
        <v>0.61218858177012803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5.1798880648041251E-2</v>
      </c>
      <c r="C121" s="304">
        <f t="shared" si="26"/>
        <v>4.2750585548823425E-2</v>
      </c>
      <c r="D121" s="304">
        <f t="shared" si="26"/>
        <v>4.9063915855146037E-2</v>
      </c>
      <c r="E121" s="304">
        <f t="shared" si="26"/>
        <v>4.2353491304289455E-2</v>
      </c>
      <c r="F121" s="304">
        <f t="shared" si="26"/>
        <v>8.6786143236238331E-2</v>
      </c>
      <c r="G121" s="304">
        <f t="shared" si="26"/>
        <v>7.9156086429719039E-2</v>
      </c>
      <c r="H121" s="304">
        <f t="shared" si="26"/>
        <v>8.7941373629253194E-2</v>
      </c>
      <c r="I121" s="304">
        <f t="shared" si="26"/>
        <v>9.6293384965846343E-2</v>
      </c>
      <c r="J121" s="304">
        <f t="shared" si="26"/>
        <v>0.10132228381985073</v>
      </c>
      <c r="K121" s="304">
        <f t="shared" si="26"/>
        <v>6.5821456210927942E-2</v>
      </c>
      <c r="L121" s="304">
        <f t="shared" si="26"/>
        <v>0.11783668453810388</v>
      </c>
      <c r="M121" s="304">
        <f t="shared" si="26"/>
        <v>8.4694283472330392E-2</v>
      </c>
      <c r="N121" s="304">
        <f t="shared" si="26"/>
        <v>9.7964916127547208E-2</v>
      </c>
      <c r="O121" s="304">
        <f t="shared" si="26"/>
        <v>0.10221339432775928</v>
      </c>
      <c r="P121" s="304">
        <f t="shared" si="26"/>
        <v>0.1617808695478494</v>
      </c>
      <c r="Q121" s="304">
        <f t="shared" si="26"/>
        <v>0.1921140748371819</v>
      </c>
      <c r="R121" s="304">
        <f t="shared" si="26"/>
        <v>0.15497083374031959</v>
      </c>
      <c r="S121" s="304">
        <f t="shared" si="26"/>
        <v>0.16786565586628535</v>
      </c>
      <c r="T121" s="304">
        <f t="shared" si="26"/>
        <v>9.0185608438499695E-2</v>
      </c>
      <c r="U121" s="304">
        <f t="shared" si="26"/>
        <v>0.10641461687404016</v>
      </c>
      <c r="V121" s="304">
        <f t="shared" si="26"/>
        <v>0.11134367849742276</v>
      </c>
      <c r="W121" s="304">
        <f t="shared" si="26"/>
        <v>0.14386660558946909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0.10129855210043931</v>
      </c>
      <c r="C122" s="303">
        <f t="shared" si="27"/>
        <v>0.10268549458872547</v>
      </c>
      <c r="D122" s="303">
        <f t="shared" si="27"/>
        <v>0.1017149022893525</v>
      </c>
      <c r="E122" s="303">
        <f t="shared" si="27"/>
        <v>0.10279898386126203</v>
      </c>
      <c r="F122" s="303">
        <f t="shared" si="27"/>
        <v>9.5858176049663374E-2</v>
      </c>
      <c r="G122" s="303">
        <f t="shared" si="27"/>
        <v>9.7083224968203638E-2</v>
      </c>
      <c r="H122" s="303">
        <f t="shared" si="27"/>
        <v>9.5659564243571929E-2</v>
      </c>
      <c r="I122" s="303">
        <f t="shared" si="27"/>
        <v>9.4338261440535601E-2</v>
      </c>
      <c r="J122" s="303">
        <f t="shared" si="27"/>
        <v>9.3824018534847911E-2</v>
      </c>
      <c r="K122" s="303">
        <f t="shared" si="27"/>
        <v>9.9281007477700911E-2</v>
      </c>
      <c r="L122" s="303">
        <f t="shared" si="27"/>
        <v>9.1371285244186765E-2</v>
      </c>
      <c r="M122" s="303">
        <f t="shared" si="27"/>
        <v>9.6507514851405518E-2</v>
      </c>
      <c r="N122" s="303">
        <f t="shared" si="27"/>
        <v>9.4452929061939334E-2</v>
      </c>
      <c r="O122" s="303">
        <f t="shared" si="27"/>
        <v>9.3931701484257654E-2</v>
      </c>
      <c r="P122" s="303">
        <f t="shared" si="27"/>
        <v>8.4638933793324045E-2</v>
      </c>
      <c r="Q122" s="303">
        <f t="shared" si="27"/>
        <v>7.9722123495114428E-2</v>
      </c>
      <c r="R122" s="303">
        <f t="shared" si="27"/>
        <v>8.5683202055332905E-2</v>
      </c>
      <c r="S122" s="303">
        <f t="shared" si="27"/>
        <v>8.3680997254177089E-2</v>
      </c>
      <c r="T122" s="303">
        <f t="shared" si="27"/>
        <v>9.6124267687550988E-2</v>
      </c>
      <c r="U122" s="303">
        <f t="shared" si="27"/>
        <v>9.3600617415686579E-2</v>
      </c>
      <c r="V122" s="303">
        <f t="shared" si="27"/>
        <v>9.2861648807681801E-2</v>
      </c>
      <c r="W122" s="303">
        <f t="shared" si="27"/>
        <v>8.7626522945664476E-2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8.4650420265704046E-2</v>
      </c>
      <c r="C123" s="304">
        <f t="shared" si="28"/>
        <v>8.596990540941761E-2</v>
      </c>
      <c r="D123" s="304">
        <f t="shared" si="28"/>
        <v>8.5056541537459882E-2</v>
      </c>
      <c r="E123" s="304">
        <f t="shared" si="28"/>
        <v>8.6124576654317858E-2</v>
      </c>
      <c r="F123" s="304">
        <f t="shared" si="28"/>
        <v>7.89961555180307E-2</v>
      </c>
      <c r="G123" s="304">
        <f t="shared" si="28"/>
        <v>8.0263115706800295E-2</v>
      </c>
      <c r="H123" s="304">
        <f t="shared" si="28"/>
        <v>7.8785742276741427E-2</v>
      </c>
      <c r="I123" s="304">
        <f t="shared" si="28"/>
        <v>7.742560377437166E-2</v>
      </c>
      <c r="J123" s="304">
        <f t="shared" si="28"/>
        <v>7.7010082261808555E-2</v>
      </c>
      <c r="K123" s="304">
        <f t="shared" si="28"/>
        <v>8.2485084317268587E-2</v>
      </c>
      <c r="L123" s="304">
        <f t="shared" si="28"/>
        <v>7.4285434440762757E-2</v>
      </c>
      <c r="M123" s="304">
        <f t="shared" si="28"/>
        <v>7.9511180657585293E-2</v>
      </c>
      <c r="N123" s="304">
        <f t="shared" si="28"/>
        <v>7.7465264877558046E-2</v>
      </c>
      <c r="O123" s="304">
        <f t="shared" si="28"/>
        <v>7.667358782300504E-2</v>
      </c>
      <c r="P123" s="304">
        <f t="shared" si="28"/>
        <v>6.6917798443802953E-2</v>
      </c>
      <c r="Q123" s="304">
        <f t="shared" si="28"/>
        <v>6.1914235072413733E-2</v>
      </c>
      <c r="R123" s="304">
        <f t="shared" si="28"/>
        <v>6.8079082308874897E-2</v>
      </c>
      <c r="S123" s="304">
        <f t="shared" si="28"/>
        <v>6.5963639877510347E-2</v>
      </c>
      <c r="T123" s="304">
        <f t="shared" si="28"/>
        <v>7.825089499182665E-2</v>
      </c>
      <c r="U123" s="304">
        <f t="shared" si="28"/>
        <v>7.5610657191693423E-2</v>
      </c>
      <c r="V123" s="304">
        <f t="shared" si="28"/>
        <v>7.4786470938074848E-2</v>
      </c>
      <c r="W123" s="304">
        <f t="shared" si="28"/>
        <v>6.9438056728556033E-2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1.6648131834735267E-2</v>
      </c>
      <c r="C124" s="305">
        <f t="shared" si="29"/>
        <v>1.6715589179307863E-2</v>
      </c>
      <c r="D124" s="305">
        <f t="shared" si="29"/>
        <v>1.6658360751892601E-2</v>
      </c>
      <c r="E124" s="305">
        <f t="shared" si="29"/>
        <v>1.6674407206944162E-2</v>
      </c>
      <c r="F124" s="305">
        <f t="shared" si="29"/>
        <v>1.6862020531632663E-2</v>
      </c>
      <c r="G124" s="305">
        <f t="shared" si="29"/>
        <v>1.6820109261403343E-2</v>
      </c>
      <c r="H124" s="305">
        <f t="shared" si="29"/>
        <v>1.6873821966830495E-2</v>
      </c>
      <c r="I124" s="305">
        <f t="shared" si="29"/>
        <v>1.6912657666163948E-2</v>
      </c>
      <c r="J124" s="305">
        <f t="shared" si="29"/>
        <v>1.6813936273039346E-2</v>
      </c>
      <c r="K124" s="305">
        <f t="shared" si="29"/>
        <v>1.6795923160432321E-2</v>
      </c>
      <c r="L124" s="305">
        <f t="shared" si="29"/>
        <v>1.7085850803423997E-2</v>
      </c>
      <c r="M124" s="305">
        <f t="shared" si="29"/>
        <v>1.6996334193820222E-2</v>
      </c>
      <c r="N124" s="305">
        <f t="shared" si="29"/>
        <v>1.6987664184381284E-2</v>
      </c>
      <c r="O124" s="305">
        <f t="shared" si="29"/>
        <v>1.725811366125261E-2</v>
      </c>
      <c r="P124" s="305">
        <f t="shared" si="29"/>
        <v>1.7721135349521092E-2</v>
      </c>
      <c r="Q124" s="305">
        <f t="shared" si="29"/>
        <v>1.7807888422700695E-2</v>
      </c>
      <c r="R124" s="305">
        <f t="shared" si="29"/>
        <v>1.7604119746458001E-2</v>
      </c>
      <c r="S124" s="305">
        <f t="shared" si="29"/>
        <v>1.7717357376666742E-2</v>
      </c>
      <c r="T124" s="305">
        <f t="shared" si="29"/>
        <v>1.7873372695724327E-2</v>
      </c>
      <c r="U124" s="305">
        <f t="shared" si="29"/>
        <v>1.7989960223993157E-2</v>
      </c>
      <c r="V124" s="305">
        <f t="shared" si="29"/>
        <v>1.8075177869606957E-2</v>
      </c>
      <c r="W124" s="305">
        <f t="shared" si="29"/>
        <v>1.8188466217108439E-2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0.99999999999999967</v>
      </c>
      <c r="D126" s="234">
        <f t="shared" si="30"/>
        <v>1</v>
      </c>
      <c r="E126" s="234">
        <f t="shared" si="30"/>
        <v>1</v>
      </c>
      <c r="F126" s="234">
        <f t="shared" si="30"/>
        <v>0.99999999999999978</v>
      </c>
      <c r="G126" s="234">
        <f t="shared" si="30"/>
        <v>1</v>
      </c>
      <c r="H126" s="234">
        <f t="shared" si="30"/>
        <v>1</v>
      </c>
      <c r="I126" s="234">
        <f t="shared" si="30"/>
        <v>0.99999999999999978</v>
      </c>
      <c r="J126" s="234">
        <f t="shared" si="30"/>
        <v>1.0000000000000004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1.0000000000000002</v>
      </c>
      <c r="P126" s="234">
        <f t="shared" si="30"/>
        <v>0.99999999999999978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2.8104499515598208E-2</v>
      </c>
      <c r="C127" s="301">
        <f t="shared" si="31"/>
        <v>2.8096911537416971E-2</v>
      </c>
      <c r="D127" s="301">
        <f t="shared" si="31"/>
        <v>2.8099925246963555E-2</v>
      </c>
      <c r="E127" s="301">
        <f t="shared" si="31"/>
        <v>2.7978542238946986E-2</v>
      </c>
      <c r="F127" s="301">
        <f t="shared" si="31"/>
        <v>2.724825180139959E-2</v>
      </c>
      <c r="G127" s="301">
        <f t="shared" si="31"/>
        <v>2.7282918815073727E-2</v>
      </c>
      <c r="H127" s="301">
        <f t="shared" si="31"/>
        <v>2.7193289482850026E-2</v>
      </c>
      <c r="I127" s="301">
        <f t="shared" si="31"/>
        <v>2.7236588781670273E-2</v>
      </c>
      <c r="J127" s="301">
        <f t="shared" si="31"/>
        <v>2.7865194223682607E-2</v>
      </c>
      <c r="K127" s="301">
        <f t="shared" si="31"/>
        <v>2.8058321122867338E-2</v>
      </c>
      <c r="L127" s="301">
        <f t="shared" si="31"/>
        <v>2.7747667723400579E-2</v>
      </c>
      <c r="M127" s="301">
        <f t="shared" si="31"/>
        <v>2.7839754314925979E-2</v>
      </c>
      <c r="N127" s="301">
        <f t="shared" si="31"/>
        <v>2.7843770303837674E-2</v>
      </c>
      <c r="O127" s="301">
        <f t="shared" si="31"/>
        <v>2.7810926906158273E-2</v>
      </c>
      <c r="P127" s="301">
        <f t="shared" si="31"/>
        <v>2.7332917116686183E-2</v>
      </c>
      <c r="Q127" s="301">
        <f t="shared" si="31"/>
        <v>2.7228027466124717E-2</v>
      </c>
      <c r="R127" s="301">
        <f t="shared" si="31"/>
        <v>2.7379201543020072E-2</v>
      </c>
      <c r="S127" s="301">
        <f t="shared" si="31"/>
        <v>2.738134664117739E-2</v>
      </c>
      <c r="T127" s="301">
        <f t="shared" si="31"/>
        <v>2.7592406605867606E-2</v>
      </c>
      <c r="U127" s="301">
        <f t="shared" si="31"/>
        <v>2.7420216912354994E-2</v>
      </c>
      <c r="V127" s="301">
        <f t="shared" si="31"/>
        <v>2.7413681750744778E-2</v>
      </c>
      <c r="W127" s="301">
        <f t="shared" si="31"/>
        <v>2.7257966066309661E-2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3.1130055493495947E-3</v>
      </c>
      <c r="C128" s="235">
        <f t="shared" si="32"/>
        <v>3.1121650640681055E-3</v>
      </c>
      <c r="D128" s="235">
        <f t="shared" si="32"/>
        <v>3.1124988787491824E-3</v>
      </c>
      <c r="E128" s="235">
        <f t="shared" si="32"/>
        <v>3.0990538438236334E-3</v>
      </c>
      <c r="F128" s="235">
        <f t="shared" si="32"/>
        <v>3.0181629464973792E-3</v>
      </c>
      <c r="G128" s="235">
        <f t="shared" si="32"/>
        <v>3.022002851416771E-3</v>
      </c>
      <c r="H128" s="235">
        <f t="shared" si="32"/>
        <v>3.0145135655765755E-3</v>
      </c>
      <c r="I128" s="235">
        <f t="shared" si="32"/>
        <v>3.0168710876930837E-3</v>
      </c>
      <c r="J128" s="235">
        <f t="shared" si="32"/>
        <v>3.0864988079180836E-3</v>
      </c>
      <c r="K128" s="235">
        <f t="shared" si="32"/>
        <v>3.107890582162529E-3</v>
      </c>
      <c r="L128" s="235">
        <f t="shared" si="32"/>
        <v>3.0734809405345872E-3</v>
      </c>
      <c r="M128" s="235">
        <f t="shared" si="32"/>
        <v>3.1171281590748182E-3</v>
      </c>
      <c r="N128" s="235">
        <f t="shared" si="32"/>
        <v>3.0940916587809727E-3</v>
      </c>
      <c r="O128" s="235">
        <f t="shared" si="32"/>
        <v>3.0804878679080061E-3</v>
      </c>
      <c r="P128" s="235">
        <f t="shared" si="32"/>
        <v>3.096116304520041E-3</v>
      </c>
      <c r="Q128" s="235">
        <f t="shared" si="32"/>
        <v>3.0963718170789628E-3</v>
      </c>
      <c r="R128" s="235">
        <f t="shared" si="32"/>
        <v>3.0976096319830166E-3</v>
      </c>
      <c r="S128" s="235">
        <f t="shared" si="32"/>
        <v>3.0836320185575854E-3</v>
      </c>
      <c r="T128" s="235">
        <f t="shared" si="32"/>
        <v>3.0946162615572066E-3</v>
      </c>
      <c r="U128" s="235">
        <f t="shared" si="32"/>
        <v>3.090979615482446E-3</v>
      </c>
      <c r="V128" s="235">
        <f t="shared" si="32"/>
        <v>3.0800162898524789E-3</v>
      </c>
      <c r="W128" s="235">
        <f t="shared" si="32"/>
        <v>3.0534268025341009E-3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0.13545051718459916</v>
      </c>
      <c r="C129" s="235">
        <f t="shared" si="33"/>
        <v>0.13541394668568449</v>
      </c>
      <c r="D129" s="235">
        <f t="shared" si="33"/>
        <v>0.13542847135339836</v>
      </c>
      <c r="E129" s="235">
        <f t="shared" si="33"/>
        <v>0.13476854151742221</v>
      </c>
      <c r="F129" s="235">
        <f t="shared" si="33"/>
        <v>0.1313238044615363</v>
      </c>
      <c r="G129" s="235">
        <f t="shared" si="33"/>
        <v>0.1314908832216046</v>
      </c>
      <c r="H129" s="235">
        <f t="shared" si="33"/>
        <v>0.13089467998174167</v>
      </c>
      <c r="I129" s="235">
        <f t="shared" si="33"/>
        <v>0.13126759417202752</v>
      </c>
      <c r="J129" s="235">
        <f t="shared" si="33"/>
        <v>0.13429717782208928</v>
      </c>
      <c r="K129" s="235">
        <f t="shared" si="33"/>
        <v>0.13522795897200132</v>
      </c>
      <c r="L129" s="235">
        <f t="shared" si="33"/>
        <v>0.1337307551666258</v>
      </c>
      <c r="M129" s="235">
        <f t="shared" si="33"/>
        <v>0.1340093956251753</v>
      </c>
      <c r="N129" s="235">
        <f t="shared" si="33"/>
        <v>0.13388241372478155</v>
      </c>
      <c r="O129" s="235">
        <f t="shared" si="33"/>
        <v>0.13403563478266203</v>
      </c>
      <c r="P129" s="235">
        <f t="shared" si="33"/>
        <v>0.1315724509235085</v>
      </c>
      <c r="Q129" s="235">
        <f t="shared" si="33"/>
        <v>0.13092636007297334</v>
      </c>
      <c r="R129" s="235">
        <f t="shared" si="33"/>
        <v>0.131526894195686</v>
      </c>
      <c r="S129" s="235">
        <f t="shared" si="33"/>
        <v>0.13142454279570012</v>
      </c>
      <c r="T129" s="235">
        <f t="shared" si="33"/>
        <v>0.13233630028997198</v>
      </c>
      <c r="U129" s="235">
        <f t="shared" si="33"/>
        <v>0.13142057722403255</v>
      </c>
      <c r="V129" s="235">
        <f t="shared" si="33"/>
        <v>0.13130894591705272</v>
      </c>
      <c r="W129" s="235">
        <f t="shared" si="33"/>
        <v>0.13049166517988128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4.2457835989251097E-2</v>
      </c>
      <c r="C130" s="235">
        <f t="shared" si="34"/>
        <v>4.2446372731101654E-2</v>
      </c>
      <c r="D130" s="235">
        <f t="shared" si="34"/>
        <v>4.2450925581636365E-2</v>
      </c>
      <c r="E130" s="235">
        <f t="shared" si="34"/>
        <v>4.2267550679571705E-2</v>
      </c>
      <c r="F130" s="235">
        <f t="shared" si="34"/>
        <v>4.1164291338315798E-2</v>
      </c>
      <c r="G130" s="235">
        <f t="shared" si="34"/>
        <v>4.1216663250507185E-2</v>
      </c>
      <c r="H130" s="235">
        <f t="shared" si="34"/>
        <v>4.1114517955602066E-2</v>
      </c>
      <c r="I130" s="235">
        <f t="shared" si="34"/>
        <v>4.1146671861458303E-2</v>
      </c>
      <c r="J130" s="235">
        <f t="shared" si="34"/>
        <v>4.209631434643113E-2</v>
      </c>
      <c r="K130" s="235">
        <f t="shared" si="34"/>
        <v>4.2388073685754972E-2</v>
      </c>
      <c r="L130" s="235">
        <f t="shared" si="34"/>
        <v>4.1918765521176453E-2</v>
      </c>
      <c r="M130" s="235">
        <f t="shared" si="34"/>
        <v>4.2514063671722724E-2</v>
      </c>
      <c r="N130" s="235">
        <f t="shared" si="34"/>
        <v>4.2199872149819795E-2</v>
      </c>
      <c r="O130" s="235">
        <f t="shared" si="34"/>
        <v>4.2014331998168862E-2</v>
      </c>
      <c r="P130" s="235">
        <f t="shared" si="34"/>
        <v>4.2096521163480102E-2</v>
      </c>
      <c r="Q130" s="235">
        <f t="shared" si="34"/>
        <v>4.2230970901656527E-2</v>
      </c>
      <c r="R130" s="235">
        <f t="shared" si="34"/>
        <v>4.2247853281513634E-2</v>
      </c>
      <c r="S130" s="235">
        <f t="shared" si="34"/>
        <v>4.205721461771101E-2</v>
      </c>
      <c r="T130" s="235">
        <f t="shared" si="34"/>
        <v>4.2207027131807386E-2</v>
      </c>
      <c r="U130" s="235">
        <f t="shared" si="34"/>
        <v>4.2157427437831414E-2</v>
      </c>
      <c r="V130" s="235">
        <f t="shared" si="34"/>
        <v>4.2007900212738258E-2</v>
      </c>
      <c r="W130" s="235">
        <f t="shared" si="34"/>
        <v>4.1645250010640872E-2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0.27185712740482104</v>
      </c>
      <c r="C131" s="302">
        <f t="shared" si="35"/>
        <v>0.30484243909523623</v>
      </c>
      <c r="D131" s="302">
        <f t="shared" si="35"/>
        <v>0.28034565345699408</v>
      </c>
      <c r="E131" s="302">
        <f t="shared" si="35"/>
        <v>0.2922792920824403</v>
      </c>
      <c r="F131" s="302">
        <f t="shared" si="35"/>
        <v>0.2427957981151945</v>
      </c>
      <c r="G131" s="302">
        <f t="shared" si="35"/>
        <v>0.24316651039106618</v>
      </c>
      <c r="H131" s="302">
        <f t="shared" si="35"/>
        <v>0.24471857516522222</v>
      </c>
      <c r="I131" s="302">
        <f t="shared" si="35"/>
        <v>0.24160919371375689</v>
      </c>
      <c r="J131" s="302">
        <f t="shared" si="35"/>
        <v>0.20222221333921353</v>
      </c>
      <c r="K131" s="302">
        <f t="shared" si="35"/>
        <v>0.23888995663958551</v>
      </c>
      <c r="L131" s="302">
        <f t="shared" si="35"/>
        <v>0.20021199774658263</v>
      </c>
      <c r="M131" s="302">
        <f t="shared" si="35"/>
        <v>0.21757313127279401</v>
      </c>
      <c r="N131" s="302">
        <f t="shared" si="35"/>
        <v>0.20535979859657413</v>
      </c>
      <c r="O131" s="302">
        <f t="shared" si="35"/>
        <v>0.20664191307274363</v>
      </c>
      <c r="P131" s="302">
        <f t="shared" si="35"/>
        <v>0.21098495693587285</v>
      </c>
      <c r="Q131" s="302">
        <f t="shared" si="35"/>
        <v>0.21585652736540564</v>
      </c>
      <c r="R131" s="302">
        <f t="shared" si="35"/>
        <v>0.2083109712780522</v>
      </c>
      <c r="S131" s="302">
        <f t="shared" si="35"/>
        <v>0.20763109763897156</v>
      </c>
      <c r="T131" s="302">
        <f t="shared" si="35"/>
        <v>0.22603765466916251</v>
      </c>
      <c r="U131" s="302">
        <f t="shared" si="35"/>
        <v>0.22298291184695684</v>
      </c>
      <c r="V131" s="302">
        <f t="shared" si="35"/>
        <v>0.22193052306951394</v>
      </c>
      <c r="W131" s="302">
        <f t="shared" si="35"/>
        <v>0.22375828197731029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0.51901701435638115</v>
      </c>
      <c r="C132" s="237">
        <f t="shared" si="36"/>
        <v>0.4860881648864922</v>
      </c>
      <c r="D132" s="237">
        <f t="shared" si="36"/>
        <v>0.51056252548225844</v>
      </c>
      <c r="E132" s="237">
        <f t="shared" si="36"/>
        <v>0.49960701963779514</v>
      </c>
      <c r="F132" s="237">
        <f t="shared" si="36"/>
        <v>0.55444969133705624</v>
      </c>
      <c r="G132" s="237">
        <f t="shared" si="36"/>
        <v>0.55382102147033163</v>
      </c>
      <c r="H132" s="237">
        <f t="shared" si="36"/>
        <v>0.55306442384900745</v>
      </c>
      <c r="I132" s="237">
        <f t="shared" si="36"/>
        <v>0.55572308038339369</v>
      </c>
      <c r="J132" s="237">
        <f t="shared" si="36"/>
        <v>0.59043260146066567</v>
      </c>
      <c r="K132" s="237">
        <f t="shared" si="36"/>
        <v>0.55232779899762829</v>
      </c>
      <c r="L132" s="237">
        <f t="shared" si="36"/>
        <v>0.59331733290167987</v>
      </c>
      <c r="M132" s="237">
        <f t="shared" si="36"/>
        <v>0.57494652695630721</v>
      </c>
      <c r="N132" s="237">
        <f t="shared" si="36"/>
        <v>0.58762005356620584</v>
      </c>
      <c r="O132" s="237">
        <f t="shared" si="36"/>
        <v>0.58641670537235935</v>
      </c>
      <c r="P132" s="237">
        <f t="shared" si="36"/>
        <v>0.58491703755593205</v>
      </c>
      <c r="Q132" s="237">
        <f t="shared" si="36"/>
        <v>0.58066174237676094</v>
      </c>
      <c r="R132" s="237">
        <f t="shared" si="36"/>
        <v>0.587437470069745</v>
      </c>
      <c r="S132" s="237">
        <f t="shared" si="36"/>
        <v>0.58842216628788235</v>
      </c>
      <c r="T132" s="237">
        <f t="shared" si="36"/>
        <v>0.56873199504163341</v>
      </c>
      <c r="U132" s="237">
        <f t="shared" si="36"/>
        <v>0.57292788696334174</v>
      </c>
      <c r="V132" s="237">
        <f t="shared" si="36"/>
        <v>0.57425893276009787</v>
      </c>
      <c r="W132" s="237">
        <f t="shared" si="36"/>
        <v>0.57379340996332384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0.5984608476139377</v>
      </c>
      <c r="C146" s="324">
        <f>IF(C$32=0,0,C$32/PPA_fec!C$32)</f>
        <v>0.59604570213749519</v>
      </c>
      <c r="D146" s="324">
        <f>IF(D$32=0,0,D$32/PPA_fec!D$32)</f>
        <v>0.5980933680909265</v>
      </c>
      <c r="E146" s="324">
        <f>IF(E$32=0,0,E$32/PPA_fec!E$32)</f>
        <v>0.6021039162899251</v>
      </c>
      <c r="F146" s="324">
        <f>IF(F$32=0,0,F$32/PPA_fec!F$32)</f>
        <v>0.59787187050089041</v>
      </c>
      <c r="G146" s="324">
        <f>IF(G$32=0,0,G$32/PPA_fec!G$32)</f>
        <v>0.60721165893431905</v>
      </c>
      <c r="H146" s="324">
        <f>IF(H$32=0,0,H$32/PPA_fec!H$32)</f>
        <v>0.60784139405238813</v>
      </c>
      <c r="I146" s="324">
        <f>IF(I$32=0,0,I$32/PPA_fec!I$32)</f>
        <v>0.6092779667113114</v>
      </c>
      <c r="J146" s="324">
        <f>IF(J$32=0,0,J$32/PPA_fec!J$32)</f>
        <v>0.61612455544618749</v>
      </c>
      <c r="K146" s="324">
        <f>IF(K$32=0,0,K$32/PPA_fec!K$32)</f>
        <v>0.616785330124481</v>
      </c>
      <c r="L146" s="324">
        <f>IF(L$32=0,0,L$32/PPA_fec!L$32)</f>
        <v>0.60631917781713585</v>
      </c>
      <c r="M146" s="324">
        <f>IF(M$32=0,0,M$32/PPA_fec!M$32)</f>
        <v>0.62912505812356989</v>
      </c>
      <c r="N146" s="324">
        <f>IF(N$32=0,0,N$32/PPA_fec!N$32)</f>
        <v>0.6294461452466048</v>
      </c>
      <c r="O146" s="324">
        <f>IF(O$32=0,0,O$32/PPA_fec!O$32)</f>
        <v>0.61958218305268087</v>
      </c>
      <c r="P146" s="324">
        <f>IF(P$32=0,0,P$32/PPA_fec!P$32)</f>
        <v>0.60339360468098802</v>
      </c>
      <c r="Q146" s="324">
        <f>IF(Q$32=0,0,Q$32/PPA_fec!Q$32)</f>
        <v>0.60045410684268585</v>
      </c>
      <c r="R146" s="324">
        <f>IF(R$32=0,0,R$32/PPA_fec!R$32)</f>
        <v>0.60740439690355064</v>
      </c>
      <c r="S146" s="324">
        <f>IF(S$32=0,0,S$32/PPA_fec!S$32)</f>
        <v>0.60352226972973477</v>
      </c>
      <c r="T146" s="324">
        <f>IF(T$32=0,0,T$32/PPA_fec!T$32)</f>
        <v>0.59825416946068333</v>
      </c>
      <c r="U146" s="324">
        <f>IF(U$32=0,0,U$32/PPA_fec!U$32)</f>
        <v>0.61481659815418166</v>
      </c>
      <c r="V146" s="324">
        <f>IF(V$32=0,0,V$32/PPA_fec!V$32)</f>
        <v>0.61191796980524082</v>
      </c>
      <c r="W146" s="324">
        <f>IF(W$32=0,0,W$32/PPA_fec!W$32)</f>
        <v>0.60810658874724699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0.36948743207433077</v>
      </c>
      <c r="C147" s="307">
        <f>IF(C$33=0,0,C$33/PPA_fec!C$33)</f>
        <v>0.36948743207433099</v>
      </c>
      <c r="D147" s="307">
        <f>IF(D$33=0,0,D$33/PPA_fec!D$33)</f>
        <v>0.36948743207433088</v>
      </c>
      <c r="E147" s="307">
        <f>IF(E$33=0,0,E$33/PPA_fec!E$33)</f>
        <v>0.37232335229960833</v>
      </c>
      <c r="F147" s="307">
        <f>IF(F$33=0,0,F$33/PPA_fec!F$33)</f>
        <v>0.37386615829471936</v>
      </c>
      <c r="G147" s="307">
        <f>IF(G$33=0,0,G$33/PPA_fec!G$33)</f>
        <v>0.37876281475305412</v>
      </c>
      <c r="H147" s="307">
        <f>IF(H$33=0,0,H$33/PPA_fec!H$33)</f>
        <v>0.38036640846119368</v>
      </c>
      <c r="I147" s="307">
        <f>IF(I$33=0,0,I$33/PPA_fec!I$33)</f>
        <v>0.38214286237833833</v>
      </c>
      <c r="J147" s="307">
        <f>IF(J$33=0,0,J$33/PPA_fec!J$33)</f>
        <v>0.38418140088761393</v>
      </c>
      <c r="K147" s="307">
        <f>IF(K$33=0,0,K$33/PPA_fec!K$33)</f>
        <v>0.38418140088761371</v>
      </c>
      <c r="L147" s="307">
        <f>IF(L$33=0,0,L$33/PPA_fec!L$33)</f>
        <v>0.38418140088761382</v>
      </c>
      <c r="M147" s="307">
        <f>IF(M$33=0,0,M$33/PPA_fec!M$33)</f>
        <v>0.39654334563285143</v>
      </c>
      <c r="N147" s="307">
        <f>IF(N$33=0,0,N$33/PPA_fec!N$33)</f>
        <v>0.39654334563285126</v>
      </c>
      <c r="O147" s="307">
        <f>IF(O$33=0,0,O$33/PPA_fec!O$33)</f>
        <v>0.39654334563285132</v>
      </c>
      <c r="P147" s="307">
        <f>IF(P$33=0,0,P$33/PPA_fec!P$33)</f>
        <v>0.39654334563285132</v>
      </c>
      <c r="Q147" s="307">
        <f>IF(Q$33=0,0,Q$33/PPA_fec!Q$33)</f>
        <v>0.39654334563285137</v>
      </c>
      <c r="R147" s="307">
        <f>IF(R$33=0,0,R$33/PPA_fec!R$33)</f>
        <v>0.39654334563285121</v>
      </c>
      <c r="S147" s="307">
        <f>IF(S$33=0,0,S$33/PPA_fec!S$33)</f>
        <v>0.39654334563285143</v>
      </c>
      <c r="T147" s="307">
        <f>IF(T$33=0,0,T$33/PPA_fec!T$33)</f>
        <v>0.39654334563285115</v>
      </c>
      <c r="U147" s="307">
        <f>IF(U$33=0,0,U$33/PPA_fec!U$33)</f>
        <v>0.41017974210592451</v>
      </c>
      <c r="V147" s="307">
        <f>IF(V$33=0,0,V$33/PPA_fec!V$33)</f>
        <v>0.41017974210592456</v>
      </c>
      <c r="W147" s="307">
        <f>IF(W$33=0,0,W$33/PPA_fec!W$33)</f>
        <v>0.41017974210592473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9.6032402471681919E-2</v>
      </c>
      <c r="C148" s="308">
        <f>IF(C$34=0,0,C$34/PPA_fec!C$34)</f>
        <v>9.6032402471681919E-2</v>
      </c>
      <c r="D148" s="308">
        <f>IF(D$34=0,0,D$34/PPA_fec!D$34)</f>
        <v>9.6032402471681863E-2</v>
      </c>
      <c r="E148" s="308">
        <f>IF(E$34=0,0,E$34/PPA_fec!E$34)</f>
        <v>9.6769478238839815E-2</v>
      </c>
      <c r="F148" s="308">
        <f>IF(F$34=0,0,F$34/PPA_fec!F$34)</f>
        <v>9.7170464452163735E-2</v>
      </c>
      <c r="G148" s="308">
        <f>IF(G$34=0,0,G$34/PPA_fec!G$34)</f>
        <v>9.8443140172505342E-2</v>
      </c>
      <c r="H148" s="308">
        <f>IF(H$34=0,0,H$34/PPA_fec!H$34)</f>
        <v>9.8859925543300059E-2</v>
      </c>
      <c r="I148" s="308">
        <f>IF(I$34=0,0,I$34/PPA_fec!I$34)</f>
        <v>9.9321638507624488E-2</v>
      </c>
      <c r="J148" s="308">
        <f>IF(J$34=0,0,J$34/PPA_fec!J$34)</f>
        <v>9.9851469115062819E-2</v>
      </c>
      <c r="K148" s="308">
        <f>IF(K$34=0,0,K$34/PPA_fec!K$34)</f>
        <v>9.9851469115062735E-2</v>
      </c>
      <c r="L148" s="308">
        <f>IF(L$34=0,0,L$34/PPA_fec!L$34)</f>
        <v>9.9851469115062735E-2</v>
      </c>
      <c r="M148" s="308">
        <f>IF(M$34=0,0,M$34/PPA_fec!M$34)</f>
        <v>0.10306442617409611</v>
      </c>
      <c r="N148" s="308">
        <f>IF(N$34=0,0,N$34/PPA_fec!N$34)</f>
        <v>0.10306442617409618</v>
      </c>
      <c r="O148" s="308">
        <f>IF(O$34=0,0,O$34/PPA_fec!O$34)</f>
        <v>0.10306442617409615</v>
      </c>
      <c r="P148" s="308">
        <f>IF(P$34=0,0,P$34/PPA_fec!P$34)</f>
        <v>0.10306442617409617</v>
      </c>
      <c r="Q148" s="308">
        <f>IF(Q$34=0,0,Q$34/PPA_fec!Q$34)</f>
        <v>0.10306442617409617</v>
      </c>
      <c r="R148" s="308">
        <f>IF(R$34=0,0,R$34/PPA_fec!R$34)</f>
        <v>0.10306442617409617</v>
      </c>
      <c r="S148" s="308">
        <f>IF(S$34=0,0,S$34/PPA_fec!S$34)</f>
        <v>0.10306442617409614</v>
      </c>
      <c r="T148" s="308">
        <f>IF(T$34=0,0,T$34/PPA_fec!T$34)</f>
        <v>0.10306442617409615</v>
      </c>
      <c r="U148" s="308">
        <f>IF(U$34=0,0,U$34/PPA_fec!U$34)</f>
        <v>0.10660862227033073</v>
      </c>
      <c r="V148" s="308">
        <f>IF(V$34=0,0,V$34/PPA_fec!V$34)</f>
        <v>0.10660862227033074</v>
      </c>
      <c r="W148" s="308">
        <f>IF(W$34=0,0,W$34/PPA_fec!W$34)</f>
        <v>0.10660862227033073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0.52644645852296001</v>
      </c>
      <c r="C149" s="308">
        <f>IF(C$35=0,0,C$35/PPA_fec!C$35)</f>
        <v>0.52644645852295979</v>
      </c>
      <c r="D149" s="308">
        <f>IF(D$35=0,0,D$35/PPA_fec!D$35)</f>
        <v>0.52644645852295979</v>
      </c>
      <c r="E149" s="308">
        <f>IF(E$35=0,0,E$35/PPA_fec!E$35)</f>
        <v>0.53048708353385488</v>
      </c>
      <c r="F149" s="308">
        <f>IF(F$35=0,0,F$35/PPA_fec!F$35)</f>
        <v>0.532685276711237</v>
      </c>
      <c r="G149" s="308">
        <f>IF(G$35=0,0,G$35/PPA_fec!G$35)</f>
        <v>0.53966204297530684</v>
      </c>
      <c r="H149" s="308">
        <f>IF(H$35=0,0,H$35/PPA_fec!H$35)</f>
        <v>0.54194684661211878</v>
      </c>
      <c r="I149" s="308">
        <f>IF(I$35=0,0,I$35/PPA_fec!I$35)</f>
        <v>0.54447794183275933</v>
      </c>
      <c r="J149" s="308">
        <f>IF(J$35=0,0,J$35/PPA_fec!J$35)</f>
        <v>0.54738245572311217</v>
      </c>
      <c r="K149" s="308">
        <f>IF(K$35=0,0,K$35/PPA_fec!K$35)</f>
        <v>0.54738245572311206</v>
      </c>
      <c r="L149" s="308">
        <f>IF(L$35=0,0,L$35/PPA_fec!L$35)</f>
        <v>0.54738245572311206</v>
      </c>
      <c r="M149" s="308">
        <f>IF(M$35=0,0,M$35/PPA_fec!M$35)</f>
        <v>0.56499578020089181</v>
      </c>
      <c r="N149" s="308">
        <f>IF(N$35=0,0,N$35/PPA_fec!N$35)</f>
        <v>0.56499578020089181</v>
      </c>
      <c r="O149" s="308">
        <f>IF(O$35=0,0,O$35/PPA_fec!O$35)</f>
        <v>0.56499578020089181</v>
      </c>
      <c r="P149" s="308">
        <f>IF(P$35=0,0,P$35/PPA_fec!P$35)</f>
        <v>0.56499578020089181</v>
      </c>
      <c r="Q149" s="308">
        <f>IF(Q$35=0,0,Q$35/PPA_fec!Q$35)</f>
        <v>0.56499578020089181</v>
      </c>
      <c r="R149" s="308">
        <f>IF(R$35=0,0,R$35/PPA_fec!R$35)</f>
        <v>0.5649957802008917</v>
      </c>
      <c r="S149" s="308">
        <f>IF(S$35=0,0,S$35/PPA_fec!S$35)</f>
        <v>0.56499578020089181</v>
      </c>
      <c r="T149" s="308">
        <f>IF(T$35=0,0,T$35/PPA_fec!T$35)</f>
        <v>0.56499578020089181</v>
      </c>
      <c r="U149" s="308">
        <f>IF(U$35=0,0,U$35/PPA_fec!U$35)</f>
        <v>0.58442494614020901</v>
      </c>
      <c r="V149" s="308">
        <f>IF(V$35=0,0,V$35/PPA_fec!V$35)</f>
        <v>0.58442494614020934</v>
      </c>
      <c r="W149" s="308">
        <f>IF(W$35=0,0,W$35/PPA_fec!W$35)</f>
        <v>0.58442494614020934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0.37104532073264962</v>
      </c>
      <c r="C150" s="308">
        <f>IF(C$36=0,0,C$36/PPA_fec!C$36)</f>
        <v>0.37104532073264951</v>
      </c>
      <c r="D150" s="308">
        <f>IF(D$36=0,0,D$36/PPA_fec!D$36)</f>
        <v>0.37104532073264956</v>
      </c>
      <c r="E150" s="308">
        <f>IF(E$36=0,0,E$36/PPA_fec!E$36)</f>
        <v>0.37389319819265621</v>
      </c>
      <c r="F150" s="308">
        <f>IF(F$36=0,0,F$36/PPA_fec!F$36)</f>
        <v>0.37544250919917815</v>
      </c>
      <c r="G150" s="308">
        <f>IF(G$36=0,0,G$36/PPA_fec!G$36)</f>
        <v>0.38035981167926614</v>
      </c>
      <c r="H150" s="308">
        <f>IF(H$36=0,0,H$36/PPA_fec!H$36)</f>
        <v>0.38197016670114359</v>
      </c>
      <c r="I150" s="308">
        <f>IF(I$36=0,0,I$36/PPA_fec!I$36)</f>
        <v>0.3837541107713201</v>
      </c>
      <c r="J150" s="308">
        <f>IF(J$36=0,0,J$36/PPA_fec!J$36)</f>
        <v>0.38580124447422692</v>
      </c>
      <c r="K150" s="308">
        <f>IF(K$36=0,0,K$36/PPA_fec!K$36)</f>
        <v>0.38580124447422709</v>
      </c>
      <c r="L150" s="308">
        <f>IF(L$36=0,0,L$36/PPA_fec!L$36)</f>
        <v>0.38580124447422703</v>
      </c>
      <c r="M150" s="308">
        <f>IF(M$36=0,0,M$36/PPA_fec!M$36)</f>
        <v>0.39821531151603423</v>
      </c>
      <c r="N150" s="308">
        <f>IF(N$36=0,0,N$36/PPA_fec!N$36)</f>
        <v>0.39821531151603418</v>
      </c>
      <c r="O150" s="308">
        <f>IF(O$36=0,0,O$36/PPA_fec!O$36)</f>
        <v>0.39821531151603423</v>
      </c>
      <c r="P150" s="308">
        <f>IF(P$36=0,0,P$36/PPA_fec!P$36)</f>
        <v>0.39821531151603423</v>
      </c>
      <c r="Q150" s="308">
        <f>IF(Q$36=0,0,Q$36/PPA_fec!Q$36)</f>
        <v>0.39821531151603418</v>
      </c>
      <c r="R150" s="308">
        <f>IF(R$36=0,0,R$36/PPA_fec!R$36)</f>
        <v>0.39821531151603434</v>
      </c>
      <c r="S150" s="308">
        <f>IF(S$36=0,0,S$36/PPA_fec!S$36)</f>
        <v>0.39821531151603429</v>
      </c>
      <c r="T150" s="308">
        <f>IF(T$36=0,0,T$36/PPA_fec!T$36)</f>
        <v>0.39821531151603423</v>
      </c>
      <c r="U150" s="308">
        <f>IF(U$36=0,0,U$36/PPA_fec!U$36)</f>
        <v>0.411909203821338</v>
      </c>
      <c r="V150" s="308">
        <f>IF(V$36=0,0,V$36/PPA_fec!V$36)</f>
        <v>0.41190920382133767</v>
      </c>
      <c r="W150" s="308">
        <f>IF(W$36=0,0,W$36/PPA_fec!W$36)</f>
        <v>0.41190920382133778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0.54300510310797012</v>
      </c>
      <c r="C151" s="309">
        <f>IF(C$37=0,0,C$37/PPA_fec!C$37)</f>
        <v>0.53640617741369379</v>
      </c>
      <c r="D151" s="309">
        <f>IF(D$37=0,0,D$37/PPA_fec!D$37)</f>
        <v>0.54133775188570254</v>
      </c>
      <c r="E151" s="309">
        <f>IF(E$37=0,0,E$37/PPA_fec!E$37)</f>
        <v>0.55182111016933355</v>
      </c>
      <c r="F151" s="309">
        <f>IF(F$37=0,0,F$37/PPA_fec!F$37)</f>
        <v>0.64743653339078555</v>
      </c>
      <c r="G151" s="309">
        <f>IF(G$37=0,0,G$37/PPA_fec!G$37)</f>
        <v>0.65135465034203321</v>
      </c>
      <c r="H151" s="309">
        <f>IF(H$37=0,0,H$37/PPA_fec!H$37)</f>
        <v>0.66227053161284466</v>
      </c>
      <c r="I151" s="309">
        <f>IF(I$37=0,0,I$37/PPA_fec!I$37)</f>
        <v>0.66428733137763996</v>
      </c>
      <c r="J151" s="309">
        <f>IF(J$37=0,0,J$37/PPA_fec!J$37)</f>
        <v>0.61913672748939408</v>
      </c>
      <c r="K151" s="309">
        <f>IF(K$37=0,0,K$37/PPA_fec!K$37)</f>
        <v>0.5787277087841024</v>
      </c>
      <c r="L151" s="309">
        <f>IF(L$37=0,0,L$37/PPA_fec!L$37)</f>
        <v>0.63649317607455147</v>
      </c>
      <c r="M151" s="309">
        <f>IF(M$37=0,0,M$37/PPA_fec!M$37)</f>
        <v>0.62253395013558677</v>
      </c>
      <c r="N151" s="309">
        <f>IF(N$37=0,0,N$37/PPA_fec!N$37)</f>
        <v>0.63514406914904953</v>
      </c>
      <c r="O151" s="309">
        <f>IF(O$37=0,0,O$37/PPA_fec!O$37)</f>
        <v>0.64305872380798001</v>
      </c>
      <c r="P151" s="309">
        <f>IF(P$37=0,0,P$37/PPA_fec!P$37)</f>
        <v>0.6848292374005791</v>
      </c>
      <c r="Q151" s="309">
        <f>IF(Q$37=0,0,Q$37/PPA_fec!Q$37)</f>
        <v>0.69269122986837417</v>
      </c>
      <c r="R151" s="309">
        <f>IF(R$37=0,0,R$37/PPA_fec!R$37)</f>
        <v>0.68205450499111331</v>
      </c>
      <c r="S151" s="309">
        <f>IF(S$37=0,0,S$37/PPA_fec!S$37)</f>
        <v>0.68574456917827498</v>
      </c>
      <c r="T151" s="309">
        <f>IF(T$37=0,0,T$37/PPA_fec!T$37)</f>
        <v>0.64307475326664854</v>
      </c>
      <c r="U151" s="309">
        <f>IF(U$37=0,0,U$37/PPA_fec!U$37)</f>
        <v>0.68566532840714545</v>
      </c>
      <c r="V151" s="309">
        <f>IF(V$37=0,0,V$37/PPA_fec!V$37)</f>
        <v>0.68991852396649611</v>
      </c>
      <c r="W151" s="309">
        <f>IF(W$37=0,0,W$37/PPA_fec!W$37)</f>
        <v>0.71261529548729774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0.53307669453939066</v>
      </c>
      <c r="C152" s="310">
        <f>IF(C$43=0,0,C$43/PPA_fec!C$43)</f>
        <v>0.53641362595013631</v>
      </c>
      <c r="D152" s="310">
        <f>IF(D$43=0,0,D$43/PPA_fec!D$43)</f>
        <v>0.53419386280341985</v>
      </c>
      <c r="E152" s="310">
        <f>IF(E$43=0,0,E$43/PPA_fec!E$43)</f>
        <v>0.54142827644957625</v>
      </c>
      <c r="F152" s="310">
        <f>IF(F$43=0,0,F$43/PPA_fec!F$43)</f>
        <v>0.52427208482696441</v>
      </c>
      <c r="G152" s="310">
        <f>IF(G$43=0,0,G$43/PPA_fec!G$43)</f>
        <v>0.53363656317708363</v>
      </c>
      <c r="H152" s="310">
        <f>IF(H$43=0,0,H$43/PPA_fec!H$43)</f>
        <v>0.53294581712499856</v>
      </c>
      <c r="I152" s="310">
        <f>IF(I$43=0,0,I$43/PPA_fec!I$43)</f>
        <v>0.53314320275207527</v>
      </c>
      <c r="J152" s="310">
        <f>IF(J$43=0,0,J$43/PPA_fec!J$43)</f>
        <v>0.53640927680909212</v>
      </c>
      <c r="K152" s="310">
        <f>IF(K$43=0,0,K$43/PPA_fec!K$43)</f>
        <v>0.54613648556173355</v>
      </c>
      <c r="L152" s="310">
        <f>IF(L$43=0,0,L$43/PPA_fec!L$43)</f>
        <v>0.53062036647941024</v>
      </c>
      <c r="M152" s="310">
        <f>IF(M$43=0,0,M$43/PPA_fec!M$43)</f>
        <v>0.55519976486195788</v>
      </c>
      <c r="N152" s="310">
        <f>IF(N$43=0,0,N$43/PPA_fec!N$43)</f>
        <v>0.55233135824086932</v>
      </c>
      <c r="O152" s="310">
        <f>IF(O$43=0,0,O$43/PPA_fec!O$43)</f>
        <v>0.54837227201830208</v>
      </c>
      <c r="P152" s="310">
        <f>IF(P$43=0,0,P$43/PPA_fec!P$43)</f>
        <v>0.53718369979870362</v>
      </c>
      <c r="Q152" s="310">
        <f>IF(Q$43=0,0,Q$43/PPA_fec!Q$43)</f>
        <v>0.53465299823828438</v>
      </c>
      <c r="R152" s="310">
        <f>IF(R$43=0,0,R$43/PPA_fec!R$43)</f>
        <v>0.5386630629847261</v>
      </c>
      <c r="S152" s="310">
        <f>IF(S$43=0,0,S$43/PPA_fec!S$43)</f>
        <v>0.53679888894602446</v>
      </c>
      <c r="T152" s="310">
        <f>IF(T$43=0,0,T$43/PPA_fec!T$43)</f>
        <v>0.54303538230890469</v>
      </c>
      <c r="U152" s="310">
        <f>IF(U$43=0,0,U$43/PPA_fec!U$43)</f>
        <v>0.55814073122204411</v>
      </c>
      <c r="V152" s="310">
        <f>IF(V$43=0,0,V$43/PPA_fec!V$43)</f>
        <v>0.5566673752464868</v>
      </c>
      <c r="W152" s="310">
        <f>IF(W$43=0,0,W$43/PPA_fec!W$43)</f>
        <v>0.552813006883485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0.61947221414322529</v>
      </c>
      <c r="C153" s="310">
        <f>IF(C$56=0,0,C$56/PPA_fec!C$56)</f>
        <v>0.61624664699975751</v>
      </c>
      <c r="D153" s="310">
        <f>IF(D$56=0,0,D$56/PPA_fec!D$56)</f>
        <v>0.61889774200218195</v>
      </c>
      <c r="E153" s="310">
        <f>IF(E$56=0,0,E$56/PPA_fec!E$56)</f>
        <v>0.62239009031151749</v>
      </c>
      <c r="F153" s="310">
        <f>IF(F$56=0,0,F$56/PPA_fec!F$56)</f>
        <v>0.61875014958528607</v>
      </c>
      <c r="G153" s="310">
        <f>IF(G$56=0,0,G$56/PPA_fec!G$56)</f>
        <v>0.62823703039222067</v>
      </c>
      <c r="H153" s="310">
        <f>IF(H$56=0,0,H$56/PPA_fec!H$56)</f>
        <v>0.62901557186320678</v>
      </c>
      <c r="I153" s="310">
        <f>IF(I$56=0,0,I$56/PPA_fec!I$56)</f>
        <v>0.63080976809238531</v>
      </c>
      <c r="J153" s="310">
        <f>IF(J$56=0,0,J$56/PPA_fec!J$56)</f>
        <v>0.63956987114546393</v>
      </c>
      <c r="K153" s="310">
        <f>IF(K$56=0,0,K$56/PPA_fec!K$56)</f>
        <v>0.6385820864451931</v>
      </c>
      <c r="L153" s="310">
        <f>IF(L$56=0,0,L$56/PPA_fec!L$56)</f>
        <v>0.628757873553075</v>
      </c>
      <c r="M153" s="310">
        <f>IF(M$56=0,0,M$56/PPA_fec!M$56)</f>
        <v>0.65134802991604712</v>
      </c>
      <c r="N153" s="310">
        <f>IF(N$56=0,0,N$56/PPA_fec!N$56)</f>
        <v>0.65237344061350133</v>
      </c>
      <c r="O153" s="310">
        <f>IF(O$56=0,0,O$56/PPA_fec!O$56)</f>
        <v>0.64096293229467804</v>
      </c>
      <c r="P153" s="310">
        <f>IF(P$56=0,0,P$56/PPA_fec!P$56)</f>
        <v>0.62371046394229268</v>
      </c>
      <c r="Q153" s="310">
        <f>IF(Q$56=0,0,Q$56/PPA_fec!Q$56)</f>
        <v>0.62101905898365484</v>
      </c>
      <c r="R153" s="310">
        <f>IF(R$56=0,0,R$56/PPA_fec!R$56)</f>
        <v>0.62835754193097826</v>
      </c>
      <c r="S153" s="310">
        <f>IF(S$56=0,0,S$56/PPA_fec!S$56)</f>
        <v>0.62410386284843022</v>
      </c>
      <c r="T153" s="310">
        <f>IF(T$56=0,0,T$56/PPA_fec!T$56)</f>
        <v>0.61554252071518201</v>
      </c>
      <c r="U153" s="310">
        <f>IF(U$56=0,0,U$56/PPA_fec!U$56)</f>
        <v>0.63233851716855305</v>
      </c>
      <c r="V153" s="310">
        <f>IF(V$56=0,0,V$56/PPA_fec!V$56)</f>
        <v>0.62904271100508891</v>
      </c>
      <c r="W153" s="310">
        <f>IF(W$56=0,0,W$56/PPA_fec!W$56)</f>
        <v>0.62501735879135545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0.59581581032170949</v>
      </c>
      <c r="C154" s="311">
        <f>IF(C$69=0,0,C$69/PPA_fec!C$69)</f>
        <v>0.59195412722760987</v>
      </c>
      <c r="D154" s="311">
        <f>IF(D$69=0,0,D$69/PPA_fec!D$69)</f>
        <v>0.5949840035672127</v>
      </c>
      <c r="E154" s="311">
        <f>IF(E$69=0,0,E$69/PPA_fec!E$69)</f>
        <v>0.59767211979556722</v>
      </c>
      <c r="F154" s="311">
        <f>IF(F$69=0,0,F$69/PPA_fec!F$69)</f>
        <v>0.60012965238420002</v>
      </c>
      <c r="G154" s="311">
        <f>IF(G$69=0,0,G$69/PPA_fec!G$69)</f>
        <v>0.60825786552930206</v>
      </c>
      <c r="H154" s="311">
        <f>IF(H$69=0,0,H$69/PPA_fec!H$69)</f>
        <v>0.61026502880935207</v>
      </c>
      <c r="I154" s="311">
        <f>IF(I$69=0,0,I$69/PPA_fec!I$69)</f>
        <v>0.61316948392660375</v>
      </c>
      <c r="J154" s="311">
        <f>IF(J$69=0,0,J$69/PPA_fec!J$69)</f>
        <v>0.62216227068007368</v>
      </c>
      <c r="K154" s="311">
        <f>IF(K$69=0,0,K$69/PPA_fec!K$69)</f>
        <v>0.61644626214651399</v>
      </c>
      <c r="L154" s="311">
        <f>IF(L$69=0,0,L$69/PPA_fec!L$69)</f>
        <v>0.61423824640458413</v>
      </c>
      <c r="M154" s="311">
        <f>IF(M$69=0,0,M$69/PPA_fec!M$69)</f>
        <v>0.63173675397831519</v>
      </c>
      <c r="N154" s="311">
        <f>IF(N$69=0,0,N$69/PPA_fec!N$69)</f>
        <v>0.63443674913210657</v>
      </c>
      <c r="O154" s="311">
        <f>IF(O$69=0,0,O$69/PPA_fec!O$69)</f>
        <v>0.62435734246373942</v>
      </c>
      <c r="P154" s="311">
        <f>IF(P$69=0,0,P$69/PPA_fec!P$69)</f>
        <v>0.61481699398594569</v>
      </c>
      <c r="Q154" s="311">
        <f>IF(Q$69=0,0,Q$69/PPA_fec!Q$69)</f>
        <v>0.61590347798059053</v>
      </c>
      <c r="R154" s="311">
        <f>IF(R$69=0,0,R$69/PPA_fec!R$69)</f>
        <v>0.61868423636707282</v>
      </c>
      <c r="S154" s="311">
        <f>IF(S$69=0,0,S$69/PPA_fec!S$69)</f>
        <v>0.61597532780874487</v>
      </c>
      <c r="T154" s="311">
        <f>IF(T$69=0,0,T$69/PPA_fec!T$69)</f>
        <v>0.59976104958476795</v>
      </c>
      <c r="U154" s="311">
        <f>IF(U$69=0,0,U$69/PPA_fec!U$69)</f>
        <v>0.61774904545194709</v>
      </c>
      <c r="V154" s="311">
        <f>IF(V$69=0,0,V$69/PPA_fec!V$69)</f>
        <v>0.61509074873421332</v>
      </c>
      <c r="W154" s="311">
        <f>IF(W$69=0,0,W$69/PPA_fec!W$69)</f>
        <v>0.61396868157209206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0.63972300971663387</v>
      </c>
      <c r="C156" s="324">
        <f>IF(C$83=0,0,C$83/PPA_fec!C$83)</f>
        <v>0.64162981168056898</v>
      </c>
      <c r="D156" s="324">
        <f>IF(D$83=0,0,D$83/PPA_fec!D$83)</f>
        <v>0.64156099706293368</v>
      </c>
      <c r="E156" s="324">
        <f>IF(E$83=0,0,E$83/PPA_fec!E$83)</f>
        <v>0.6522283533094142</v>
      </c>
      <c r="F156" s="324">
        <f>IF(F$83=0,0,F$83/PPA_fec!F$83)</f>
        <v>0.66970896568412808</v>
      </c>
      <c r="G156" s="324">
        <f>IF(G$83=0,0,G$83/PPA_fec!G$83)</f>
        <v>0.67435140321793396</v>
      </c>
      <c r="H156" s="324">
        <f>IF(H$83=0,0,H$83/PPA_fec!H$83)</f>
        <v>0.68380744559847484</v>
      </c>
      <c r="I156" s="324">
        <f>IF(I$83=0,0,I$83/PPA_fec!I$83)</f>
        <v>0.68604181944406672</v>
      </c>
      <c r="J156" s="324">
        <f>IF(J$83=0,0,J$83/PPA_fec!J$83)</f>
        <v>0.67355818227026909</v>
      </c>
      <c r="K156" s="324">
        <f>IF(K$83=0,0,K$83/PPA_fec!K$83)</f>
        <v>0.66892204595397231</v>
      </c>
      <c r="L156" s="324">
        <f>IF(L$83=0,0,L$83/PPA_fec!L$83)</f>
        <v>0.67641106840202225</v>
      </c>
      <c r="M156" s="324">
        <f>IF(M$83=0,0,M$83/PPA_fec!M$83)</f>
        <v>0.67990805843745294</v>
      </c>
      <c r="N156" s="324">
        <f>IF(N$83=0,0,N$83/PPA_fec!N$83)</f>
        <v>0.68497019100974288</v>
      </c>
      <c r="O156" s="324">
        <f>IF(O$83=0,0,O$83/PPA_fec!O$83)</f>
        <v>0.68799509863025021</v>
      </c>
      <c r="P156" s="324">
        <f>IF(P$83=0,0,P$83/PPA_fec!P$83)</f>
        <v>0.70453255567428819</v>
      </c>
      <c r="Q156" s="324">
        <f>IF(Q$83=0,0,Q$83/PPA_fec!Q$83)</f>
        <v>0.7113171774805318</v>
      </c>
      <c r="R156" s="324">
        <f>IF(R$83=0,0,R$83/PPA_fec!R$83)</f>
        <v>0.71103293281168756</v>
      </c>
      <c r="S156" s="324">
        <f>IF(S$83=0,0,S$83/PPA_fec!S$83)</f>
        <v>0.71425593199589421</v>
      </c>
      <c r="T156" s="324">
        <f>IF(T$83=0,0,T$83/PPA_fec!T$83)</f>
        <v>0.71172070306006563</v>
      </c>
      <c r="U156" s="324">
        <f>IF(U$83=0,0,U$83/PPA_fec!U$83)</f>
        <v>0.71884205289452241</v>
      </c>
      <c r="V156" s="324">
        <f>IF(V$83=0,0,V$83/PPA_fec!V$83)</f>
        <v>0.72140077296819971</v>
      </c>
      <c r="W156" s="324">
        <f>IF(W$83=0,0,W$83/PPA_fec!W$83)</f>
        <v>0.7276827891914015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0.48555721392445472</v>
      </c>
      <c r="C157" s="336">
        <f>IF(C$84=0,0,C$84/PPA_fec!C$84)</f>
        <v>0.48687301170988773</v>
      </c>
      <c r="D157" s="336">
        <f>IF(D$84=0,0,D$84/PPA_fec!D$84)</f>
        <v>0.48687301170988778</v>
      </c>
      <c r="E157" s="336">
        <f>IF(E$84=0,0,E$84/PPA_fec!E$84)</f>
        <v>0.49283023098321238</v>
      </c>
      <c r="F157" s="336">
        <f>IF(F$84=0,0,F$84/PPA_fec!F$84)</f>
        <v>0.49283023098321238</v>
      </c>
      <c r="G157" s="336">
        <f>IF(G$84=0,0,G$84/PPA_fec!G$84)</f>
        <v>0.49687789858357739</v>
      </c>
      <c r="H157" s="336">
        <f>IF(H$84=0,0,H$84/PPA_fec!H$84)</f>
        <v>0.50219010872521996</v>
      </c>
      <c r="I157" s="336">
        <f>IF(I$84=0,0,I$84/PPA_fec!I$84)</f>
        <v>0.50463327864632079</v>
      </c>
      <c r="J157" s="336">
        <f>IF(J$84=0,0,J$84/PPA_fec!J$84)</f>
        <v>0.50688539033269742</v>
      </c>
      <c r="K157" s="336">
        <f>IF(K$84=0,0,K$84/PPA_fec!K$84)</f>
        <v>0.50688539033269753</v>
      </c>
      <c r="L157" s="336">
        <f>IF(L$84=0,0,L$84/PPA_fec!L$84)</f>
        <v>0.50688539033269775</v>
      </c>
      <c r="M157" s="336">
        <f>IF(M$84=0,0,M$84/PPA_fec!M$84)</f>
        <v>0.51119685129942749</v>
      </c>
      <c r="N157" s="336">
        <f>IF(N$84=0,0,N$84/PPA_fec!N$84)</f>
        <v>0.51507716616948529</v>
      </c>
      <c r="O157" s="336">
        <f>IF(O$84=0,0,O$84/PPA_fec!O$84)</f>
        <v>0.51674155903916852</v>
      </c>
      <c r="P157" s="336">
        <f>IF(P$84=0,0,P$84/PPA_fec!P$84)</f>
        <v>0.52006740313525146</v>
      </c>
      <c r="Q157" s="336">
        <f>IF(Q$84=0,0,Q$84/PPA_fec!Q$84)</f>
        <v>0.52306066282172647</v>
      </c>
      <c r="R157" s="336">
        <f>IF(R$84=0,0,R$84/PPA_fec!R$84)</f>
        <v>0.52575459653955381</v>
      </c>
      <c r="S157" s="336">
        <f>IF(S$84=0,0,S$84/PPA_fec!S$84)</f>
        <v>0.52817913688559837</v>
      </c>
      <c r="T157" s="336">
        <f>IF(T$84=0,0,T$84/PPA_fec!T$84)</f>
        <v>0.53036122319703849</v>
      </c>
      <c r="U157" s="336">
        <f>IF(U$84=0,0,U$84/PPA_fec!U$84)</f>
        <v>0.53232510087733476</v>
      </c>
      <c r="V157" s="336">
        <f>IF(V$84=0,0,V$84/PPA_fec!V$84)</f>
        <v>0.53409259078960125</v>
      </c>
      <c r="W157" s="336">
        <f>IF(W$84=0,0,W$84/PPA_fec!W$84)</f>
        <v>0.5356833317106412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0.12197416289564046</v>
      </c>
      <c r="C158" s="337">
        <f>IF(C$85=0,0,C$85/PPA_fec!C$85)</f>
        <v>0.12230469723601403</v>
      </c>
      <c r="D158" s="337">
        <f>IF(D$85=0,0,D$85/PPA_fec!D$85)</f>
        <v>0.12230469723601405</v>
      </c>
      <c r="E158" s="337">
        <f>IF(E$85=0,0,E$85/PPA_fec!E$85)</f>
        <v>0.1238011775955101</v>
      </c>
      <c r="F158" s="337">
        <f>IF(F$85=0,0,F$85/PPA_fec!F$85)</f>
        <v>0.12380117759551008</v>
      </c>
      <c r="G158" s="337">
        <f>IF(G$85=0,0,G$85/PPA_fec!G$85)</f>
        <v>0.12481796995916171</v>
      </c>
      <c r="H158" s="337">
        <f>IF(H$85=0,0,H$85/PPA_fec!H$85)</f>
        <v>0.1262545526573024</v>
      </c>
      <c r="I158" s="337">
        <f>IF(I$85=0,0,I$85/PPA_fec!I$85)</f>
        <v>0.12676615642197847</v>
      </c>
      <c r="J158" s="337">
        <f>IF(J$85=0,0,J$85/PPA_fec!J$85)</f>
        <v>0.12733189703877018</v>
      </c>
      <c r="K158" s="337">
        <f>IF(K$85=0,0,K$85/PPA_fec!K$85)</f>
        <v>0.12733189703877018</v>
      </c>
      <c r="L158" s="337">
        <f>IF(L$85=0,0,L$85/PPA_fec!L$85)</f>
        <v>0.12733189703877018</v>
      </c>
      <c r="M158" s="337">
        <f>IF(M$85=0,0,M$85/PPA_fec!M$85)</f>
        <v>0.12980781108731945</v>
      </c>
      <c r="N158" s="337">
        <f>IF(N$85=0,0,N$85/PPA_fec!N$85)</f>
        <v>0.12980781108731942</v>
      </c>
      <c r="O158" s="337">
        <f>IF(O$85=0,0,O$85/PPA_fec!O$85)</f>
        <v>0.12980781108731942</v>
      </c>
      <c r="P158" s="337">
        <f>IF(P$85=0,0,P$85/PPA_fec!P$85)</f>
        <v>0.13360241613384494</v>
      </c>
      <c r="Q158" s="337">
        <f>IF(Q$85=0,0,Q$85/PPA_fec!Q$85)</f>
        <v>0.13490013429433004</v>
      </c>
      <c r="R158" s="337">
        <f>IF(R$85=0,0,R$85/PPA_fec!R$85)</f>
        <v>0.13490013429433004</v>
      </c>
      <c r="S158" s="337">
        <f>IF(S$85=0,0,S$85/PPA_fec!S$85)</f>
        <v>0.13490013429433007</v>
      </c>
      <c r="T158" s="337">
        <f>IF(T$85=0,0,T$85/PPA_fec!T$85)</f>
        <v>0.13490013429433007</v>
      </c>
      <c r="U158" s="337">
        <f>IF(U$85=0,0,U$85/PPA_fec!U$85)</f>
        <v>0.13608980643133559</v>
      </c>
      <c r="V158" s="337">
        <f>IF(V$85=0,0,V$85/PPA_fec!V$85)</f>
        <v>0.13608980643133553</v>
      </c>
      <c r="W158" s="337">
        <f>IF(W$85=0,0,W$85/PPA_fec!W$85)</f>
        <v>0.13608980643133547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0.68421877409533016</v>
      </c>
      <c r="C159" s="337">
        <f>IF(C$86=0,0,C$86/PPA_fec!C$86)</f>
        <v>0.68607291923392233</v>
      </c>
      <c r="D159" s="337">
        <f>IF(D$86=0,0,D$86/PPA_fec!D$86)</f>
        <v>0.68607291923392233</v>
      </c>
      <c r="E159" s="337">
        <f>IF(E$86=0,0,E$86/PPA_fec!E$86)</f>
        <v>0.69408162922626315</v>
      </c>
      <c r="F159" s="337">
        <f>IF(F$86=0,0,F$86/PPA_fec!F$86)</f>
        <v>0.69446748356397769</v>
      </c>
      <c r="G159" s="337">
        <f>IF(G$86=0,0,G$86/PPA_fec!G$86)</f>
        <v>0.70017121956881045</v>
      </c>
      <c r="H159" s="337">
        <f>IF(H$86=0,0,H$86/PPA_fec!H$86)</f>
        <v>0.70677009952766257</v>
      </c>
      <c r="I159" s="337">
        <f>IF(I$86=0,0,I$86/PPA_fec!I$86)</f>
        <v>0.71109964671807524</v>
      </c>
      <c r="J159" s="337">
        <f>IF(J$86=0,0,J$86/PPA_fec!J$86)</f>
        <v>0.7142731905415195</v>
      </c>
      <c r="K159" s="337">
        <f>IF(K$86=0,0,K$86/PPA_fec!K$86)</f>
        <v>0.71427319054151928</v>
      </c>
      <c r="L159" s="337">
        <f>IF(L$86=0,0,L$86/PPA_fec!L$86)</f>
        <v>0.7142731905415195</v>
      </c>
      <c r="M159" s="337">
        <f>IF(M$86=0,0,M$86/PPA_fec!M$86)</f>
        <v>0.71946187340310064</v>
      </c>
      <c r="N159" s="337">
        <f>IF(N$86=0,0,N$86/PPA_fec!N$86)</f>
        <v>0.72413168797852367</v>
      </c>
      <c r="O159" s="337">
        <f>IF(O$86=0,0,O$86/PPA_fec!O$86)</f>
        <v>0.72816192594946949</v>
      </c>
      <c r="P159" s="337">
        <f>IF(P$86=0,0,P$86/PPA_fec!P$86)</f>
        <v>0.73196173527025554</v>
      </c>
      <c r="Q159" s="337">
        <f>IF(Q$86=0,0,Q$86/PPA_fec!Q$86)</f>
        <v>0.73538156365896301</v>
      </c>
      <c r="R159" s="337">
        <f>IF(R$86=0,0,R$86/PPA_fec!R$86)</f>
        <v>0.73845940920879982</v>
      </c>
      <c r="S159" s="337">
        <f>IF(S$86=0,0,S$86/PPA_fec!S$86)</f>
        <v>0.74122947020365271</v>
      </c>
      <c r="T159" s="337">
        <f>IF(T$86=0,0,T$86/PPA_fec!T$86)</f>
        <v>0.7437225250990207</v>
      </c>
      <c r="U159" s="337">
        <f>IF(U$86=0,0,U$86/PPA_fec!U$86)</f>
        <v>0.74596627450485142</v>
      </c>
      <c r="V159" s="337">
        <f>IF(V$86=0,0,V$86/PPA_fec!V$86)</f>
        <v>0.74798564897009934</v>
      </c>
      <c r="W159" s="337">
        <f>IF(W$86=0,0,W$86/PPA_fec!W$86)</f>
        <v>0.7498030859888225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0.48572047385086242</v>
      </c>
      <c r="C160" s="337">
        <f>IF(C$87=0,0,C$87/PPA_fec!C$87)</f>
        <v>0.48703671404976068</v>
      </c>
      <c r="D160" s="337">
        <f>IF(D$87=0,0,D$87/PPA_fec!D$87)</f>
        <v>0.48703671404976062</v>
      </c>
      <c r="E160" s="337">
        <f>IF(E$87=0,0,E$87/PPA_fec!E$87)</f>
        <v>0.49299593633148964</v>
      </c>
      <c r="F160" s="337">
        <f>IF(F$87=0,0,F$87/PPA_fec!F$87)</f>
        <v>0.49299593633148947</v>
      </c>
      <c r="G160" s="337">
        <f>IF(G$87=0,0,G$87/PPA_fec!G$87)</f>
        <v>0.4970449648876713</v>
      </c>
      <c r="H160" s="337">
        <f>IF(H$87=0,0,H$87/PPA_fec!H$87)</f>
        <v>0.50276566517617294</v>
      </c>
      <c r="I160" s="337">
        <f>IF(I$87=0,0,I$87/PPA_fec!I$87)</f>
        <v>0.50480295255821417</v>
      </c>
      <c r="J160" s="337">
        <f>IF(J$87=0,0,J$87/PPA_fec!J$87)</f>
        <v>0.50705582147685468</v>
      </c>
      <c r="K160" s="337">
        <f>IF(K$87=0,0,K$87/PPA_fec!K$87)</f>
        <v>0.50705582147685457</v>
      </c>
      <c r="L160" s="337">
        <f>IF(L$87=0,0,L$87/PPA_fec!L$87)</f>
        <v>0.5070558214768548</v>
      </c>
      <c r="M160" s="337">
        <f>IF(M$87=0,0,M$87/PPA_fec!M$87)</f>
        <v>0.516915304143723</v>
      </c>
      <c r="N160" s="337">
        <f>IF(N$87=0,0,N$87/PPA_fec!N$87)</f>
        <v>0.516915304143723</v>
      </c>
      <c r="O160" s="337">
        <f>IF(O$87=0,0,O$87/PPA_fec!O$87)</f>
        <v>0.516915304143723</v>
      </c>
      <c r="P160" s="337">
        <f>IF(P$87=0,0,P$87/PPA_fec!P$87)</f>
        <v>0.53037599165457927</v>
      </c>
      <c r="Q160" s="337">
        <f>IF(Q$87=0,0,Q$87/PPA_fec!Q$87)</f>
        <v>0.53719374330158942</v>
      </c>
      <c r="R160" s="337">
        <f>IF(R$87=0,0,R$87/PPA_fec!R$87)</f>
        <v>0.53719374330158964</v>
      </c>
      <c r="S160" s="337">
        <f>IF(S$87=0,0,S$87/PPA_fec!S$87)</f>
        <v>0.53719374330158942</v>
      </c>
      <c r="T160" s="337">
        <f>IF(T$87=0,0,T$87/PPA_fec!T$87)</f>
        <v>0.53719374330158964</v>
      </c>
      <c r="U160" s="337">
        <f>IF(U$87=0,0,U$87/PPA_fec!U$87)</f>
        <v>0.54193120655114568</v>
      </c>
      <c r="V160" s="337">
        <f>IF(V$87=0,0,V$87/PPA_fec!V$87)</f>
        <v>0.54193120655114546</v>
      </c>
      <c r="W160" s="337">
        <f>IF(W$87=0,0,W$87/PPA_fec!W$87)</f>
        <v>0.54193120655114557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0.71543187241309436</v>
      </c>
      <c r="C161" s="338">
        <f>IF(C$88=0,0,C$88/PPA_fec!C$88)</f>
        <v>0.70865268059794728</v>
      </c>
      <c r="D161" s="338">
        <f>IF(D$88=0,0,D$88/PPA_fec!D$88)</f>
        <v>0.71516784320477633</v>
      </c>
      <c r="E161" s="338">
        <f>IF(E$88=0,0,E$88/PPA_fec!E$88)</f>
        <v>0.73231681703382723</v>
      </c>
      <c r="F161" s="338">
        <f>IF(F$88=0,0,F$88/PPA_fec!F$88)</f>
        <v>0.85566155546738853</v>
      </c>
      <c r="G161" s="338">
        <f>IF(G$88=0,0,G$88/PPA_fec!G$88)</f>
        <v>0.85668960082694023</v>
      </c>
      <c r="H161" s="338">
        <f>IF(H$88=0,0,H$88/PPA_fec!H$88)</f>
        <v>0.87735735283345306</v>
      </c>
      <c r="I161" s="338">
        <f>IF(I$88=0,0,I$88/PPA_fec!I$88)</f>
        <v>0.879487634703912</v>
      </c>
      <c r="J161" s="338">
        <f>IF(J$88=0,0,J$88/PPA_fec!J$88)</f>
        <v>0.81899950315428338</v>
      </c>
      <c r="K161" s="338">
        <f>IF(K$88=0,0,K$88/PPA_fec!K$88)</f>
        <v>0.76554609815796459</v>
      </c>
      <c r="L161" s="338">
        <f>IF(L$88=0,0,L$88/PPA_fec!L$88)</f>
        <v>0.84195876584478524</v>
      </c>
      <c r="M161" s="338">
        <f>IF(M$88=0,0,M$88/PPA_fec!M$88)</f>
        <v>0.81333488171224377</v>
      </c>
      <c r="N161" s="338">
        <f>IF(N$88=0,0,N$88/PPA_fec!N$88)</f>
        <v>0.82980988625449892</v>
      </c>
      <c r="O161" s="338">
        <f>IF(O$88=0,0,O$88/PPA_fec!O$88)</f>
        <v>0.84015030979190197</v>
      </c>
      <c r="P161" s="338">
        <f>IF(P$88=0,0,P$88/PPA_fec!P$88)</f>
        <v>0.92445102924275169</v>
      </c>
      <c r="Q161" s="338">
        <f>IF(Q$88=0,0,Q$88/PPA_fec!Q$88)</f>
        <v>0.94049740605689447</v>
      </c>
      <c r="R161" s="338">
        <f>IF(R$88=0,0,R$88/PPA_fec!R$88)</f>
        <v>0.92605545598643424</v>
      </c>
      <c r="S161" s="338">
        <f>IF(S$88=0,0,S$88/PPA_fec!S$88)</f>
        <v>0.93106561873509308</v>
      </c>
      <c r="T161" s="338">
        <f>IF(T$88=0,0,T$88/PPA_fec!T$88)</f>
        <v>0.87313092943718495</v>
      </c>
      <c r="U161" s="338">
        <f>IF(U$88=0,0,U$88/PPA_fec!U$88)</f>
        <v>0.90794548928351604</v>
      </c>
      <c r="V161" s="338">
        <f>IF(V$88=0,0,V$88/PPA_fec!V$88)</f>
        <v>0.91357749306606706</v>
      </c>
      <c r="W161" s="338">
        <f>IF(W$88=0,0,W$88/PPA_fec!W$88)</f>
        <v>0.94363214286363362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0.63729384327584693</v>
      </c>
      <c r="C162" s="339">
        <f>IF(C$94=0,0,C$94/PPA_fec!C$94)</f>
        <v>0.63902082786922765</v>
      </c>
      <c r="D162" s="339">
        <f>IF(D$94=0,0,D$94/PPA_fec!D$94)</f>
        <v>0.63902082786922765</v>
      </c>
      <c r="E162" s="339">
        <f>IF(E$94=0,0,E$94/PPA_fec!E$94)</f>
        <v>0.6468396781654665</v>
      </c>
      <c r="F162" s="339">
        <f>IF(F$94=0,0,F$94/PPA_fec!F$94)</f>
        <v>0.6468396781654665</v>
      </c>
      <c r="G162" s="339">
        <f>IF(G$94=0,0,G$94/PPA_fec!G$94)</f>
        <v>0.65215224189094567</v>
      </c>
      <c r="H162" s="339">
        <f>IF(H$94=0,0,H$94/PPA_fec!H$94)</f>
        <v>0.65961201770185085</v>
      </c>
      <c r="I162" s="339">
        <f>IF(I$94=0,0,I$94/PPA_fec!I$94)</f>
        <v>0.66233117822329568</v>
      </c>
      <c r="J162" s="339">
        <f>IF(J$94=0,0,J$94/PPA_fec!J$94)</f>
        <v>0.66528707481166582</v>
      </c>
      <c r="K162" s="339">
        <f>IF(K$94=0,0,K$94/PPA_fec!K$94)</f>
        <v>0.66528707481166549</v>
      </c>
      <c r="L162" s="339">
        <f>IF(L$94=0,0,L$94/PPA_fec!L$94)</f>
        <v>0.66528707481166549</v>
      </c>
      <c r="M162" s="339">
        <f>IF(M$94=0,0,M$94/PPA_fec!M$94)</f>
        <v>0.67143336733049896</v>
      </c>
      <c r="N162" s="339">
        <f>IF(N$94=0,0,N$94/PPA_fec!N$94)</f>
        <v>0.67696503059744917</v>
      </c>
      <c r="O162" s="339">
        <f>IF(O$94=0,0,O$94/PPA_fec!O$94)</f>
        <v>0.67822329623890887</v>
      </c>
      <c r="P162" s="339">
        <f>IF(P$94=0,0,P$94/PPA_fec!P$94)</f>
        <v>0.68307596661501735</v>
      </c>
      <c r="Q162" s="339">
        <f>IF(Q$94=0,0,Q$94/PPA_fec!Q$94)</f>
        <v>0.68744336995351585</v>
      </c>
      <c r="R162" s="339">
        <f>IF(R$94=0,0,R$94/PPA_fec!R$94)</f>
        <v>0.69137403295816424</v>
      </c>
      <c r="S162" s="339">
        <f>IF(S$94=0,0,S$94/PPA_fec!S$94)</f>
        <v>0.69491162966234787</v>
      </c>
      <c r="T162" s="339">
        <f>IF(T$94=0,0,T$94/PPA_fec!T$94)</f>
        <v>0.69809546669611311</v>
      </c>
      <c r="U162" s="339">
        <f>IF(U$94=0,0,U$94/PPA_fec!U$94)</f>
        <v>0.7009609200265019</v>
      </c>
      <c r="V162" s="339">
        <f>IF(V$94=0,0,V$94/PPA_fec!V$94)</f>
        <v>0.70353982802385173</v>
      </c>
      <c r="W162" s="339">
        <f>IF(W$94=0,0,W$94/PPA_fec!W$94)</f>
        <v>0.70586084522146664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67.843569014925293</v>
      </c>
      <c r="C32" s="225">
        <v>74.357503849864599</v>
      </c>
      <c r="D32" s="225">
        <v>52.112528114634401</v>
      </c>
      <c r="E32" s="225">
        <v>24.670097916863838</v>
      </c>
      <c r="F32" s="225">
        <v>2.8478939073125709</v>
      </c>
      <c r="G32" s="225">
        <v>3.3900705868181511</v>
      </c>
      <c r="H32" s="225">
        <v>2.365975220845554</v>
      </c>
      <c r="I32" s="225">
        <v>3.6104373288248999</v>
      </c>
      <c r="J32" s="225">
        <v>33.215490617292787</v>
      </c>
      <c r="K32" s="225">
        <v>47.949726825609638</v>
      </c>
      <c r="L32" s="225">
        <v>64.881223439323222</v>
      </c>
      <c r="M32" s="225">
        <v>53.302520004376888</v>
      </c>
      <c r="N32" s="225">
        <v>42.773062328236321</v>
      </c>
      <c r="O32" s="225">
        <v>42.96007706426839</v>
      </c>
      <c r="P32" s="225">
        <v>26.131175744196309</v>
      </c>
      <c r="Q32" s="225">
        <v>21.459478222783591</v>
      </c>
      <c r="R32" s="225">
        <v>28.419244856487051</v>
      </c>
      <c r="S32" s="225">
        <v>33.684224195287022</v>
      </c>
      <c r="T32" s="225">
        <v>42.290026224858948</v>
      </c>
      <c r="U32" s="225">
        <v>38.647982234640587</v>
      </c>
      <c r="V32" s="225">
        <v>32.553008642245452</v>
      </c>
      <c r="W32" s="225">
        <v>30.778456020732119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0.88630613977754258</v>
      </c>
      <c r="C37" s="262">
        <v>1.1067750057346859</v>
      </c>
      <c r="D37" s="262">
        <v>0.73151713646681327</v>
      </c>
      <c r="E37" s="262">
        <v>0.56572462714438365</v>
      </c>
      <c r="F37" s="262">
        <v>6.4173234208985103E-2</v>
      </c>
      <c r="G37" s="262">
        <v>8.7417455091019267E-2</v>
      </c>
      <c r="H37" s="262">
        <v>5.3649107050761667E-2</v>
      </c>
      <c r="I37" s="262">
        <v>6.7990742994953057E-2</v>
      </c>
      <c r="J37" s="262">
        <v>0.30968657843129987</v>
      </c>
      <c r="K37" s="262">
        <v>0.62894839039990691</v>
      </c>
      <c r="L37" s="262">
        <v>0.53512199822646422</v>
      </c>
      <c r="M37" s="262">
        <v>0.64938594462605537</v>
      </c>
      <c r="N37" s="262">
        <v>0.42379959819210361</v>
      </c>
      <c r="O37" s="262">
        <v>0.44316102838361682</v>
      </c>
      <c r="P37" s="262">
        <v>0.1439407427901494</v>
      </c>
      <c r="Q37" s="262">
        <v>7.6744389468187749E-2</v>
      </c>
      <c r="R37" s="262">
        <v>0.16675034340011771</v>
      </c>
      <c r="S37" s="262">
        <v>0.17916150991008681</v>
      </c>
      <c r="T37" s="262">
        <v>0.66289515063834414</v>
      </c>
      <c r="U37" s="262">
        <v>0.49802574323420767</v>
      </c>
      <c r="V37" s="262">
        <v>0.42715624908744099</v>
      </c>
      <c r="W37" s="262">
        <v>0.26433362290012291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3.7894974474620237E-2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3.3913066687110542E-3</v>
      </c>
      <c r="T38" s="228">
        <v>5.2715345424355188E-3</v>
      </c>
      <c r="U38" s="228">
        <v>8.9553341929200763E-3</v>
      </c>
      <c r="V38" s="228">
        <v>1.2671797913226051E-2</v>
      </c>
      <c r="W38" s="228">
        <v>8.3669734970863475E-3</v>
      </c>
      <c r="DA38" s="69" t="s">
        <v>2058</v>
      </c>
    </row>
    <row r="39" spans="1:105" ht="12" customHeight="1" x14ac:dyDescent="0.25">
      <c r="A39" s="37" t="s">
        <v>162</v>
      </c>
      <c r="B39" s="228">
        <v>0.88630613977754258</v>
      </c>
      <c r="C39" s="228">
        <v>1.1067750057346859</v>
      </c>
      <c r="D39" s="228">
        <v>0.73151713646681327</v>
      </c>
      <c r="E39" s="228">
        <v>0.56572462714438365</v>
      </c>
      <c r="F39" s="228">
        <v>6.4173234208985103E-2</v>
      </c>
      <c r="G39" s="228">
        <v>8.7417455091019267E-2</v>
      </c>
      <c r="H39" s="228">
        <v>5.3649107050761667E-2</v>
      </c>
      <c r="I39" s="228">
        <v>6.7990742994953057E-2</v>
      </c>
      <c r="J39" s="228">
        <v>0.30968657843129987</v>
      </c>
      <c r="K39" s="228">
        <v>0.62894839039990691</v>
      </c>
      <c r="L39" s="228">
        <v>0.53512199822646422</v>
      </c>
      <c r="M39" s="228">
        <v>0.61149097015143516</v>
      </c>
      <c r="N39" s="228">
        <v>0.42379959819210361</v>
      </c>
      <c r="O39" s="228">
        <v>0.44316102838361682</v>
      </c>
      <c r="P39" s="228">
        <v>0.1439407427901494</v>
      </c>
      <c r="Q39" s="228">
        <v>7.6744389468187749E-2</v>
      </c>
      <c r="R39" s="228">
        <v>0.16675034340011771</v>
      </c>
      <c r="S39" s="228">
        <v>0.17577020324137579</v>
      </c>
      <c r="T39" s="228">
        <v>0.65762361609590858</v>
      </c>
      <c r="U39" s="228">
        <v>0.48907040904128768</v>
      </c>
      <c r="V39" s="228">
        <v>0.41448445117421501</v>
      </c>
      <c r="W39" s="228">
        <v>0.25596664940303648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1.9407902282651519</v>
      </c>
      <c r="C43" s="263">
        <f t="shared" si="1"/>
        <v>2.1232095317139108</v>
      </c>
      <c r="D43" s="263">
        <f t="shared" si="1"/>
        <v>1.489304666033844</v>
      </c>
      <c r="E43" s="263">
        <f t="shared" si="1"/>
        <v>0.69867748665853513</v>
      </c>
      <c r="F43" s="263">
        <f t="shared" si="1"/>
        <v>8.0687555742132974E-2</v>
      </c>
      <c r="G43" s="263">
        <f t="shared" si="1"/>
        <v>9.5729076281945866E-2</v>
      </c>
      <c r="H43" s="263">
        <f t="shared" si="1"/>
        <v>6.7023945327385287E-2</v>
      </c>
      <c r="I43" s="263">
        <f t="shared" si="1"/>
        <v>0.10267961118347679</v>
      </c>
      <c r="J43" s="263">
        <f t="shared" si="1"/>
        <v>0.95379142141627504</v>
      </c>
      <c r="K43" s="263">
        <f t="shared" si="1"/>
        <v>1.371616766237963</v>
      </c>
      <c r="L43" s="263">
        <f t="shared" si="1"/>
        <v>1.8651043895970081</v>
      </c>
      <c r="M43" s="263">
        <f t="shared" si="1"/>
        <v>1.526177798833358</v>
      </c>
      <c r="N43" s="263">
        <f t="shared" si="1"/>
        <v>1.2275148617404119</v>
      </c>
      <c r="O43" s="263">
        <f t="shared" si="1"/>
        <v>1.2323743778517331</v>
      </c>
      <c r="P43" s="263">
        <f t="shared" si="1"/>
        <v>0.75325318844655553</v>
      </c>
      <c r="Q43" s="263">
        <f t="shared" si="1"/>
        <v>0.61978938647291049</v>
      </c>
      <c r="R43" s="263">
        <f t="shared" si="1"/>
        <v>0.81891288443730281</v>
      </c>
      <c r="S43" s="263">
        <f t="shared" si="1"/>
        <v>0.97116123725730219</v>
      </c>
      <c r="T43" s="263">
        <f t="shared" si="1"/>
        <v>1.206583509397698</v>
      </c>
      <c r="U43" s="263">
        <f t="shared" si="1"/>
        <v>1.1057958403306201</v>
      </c>
      <c r="V43" s="263">
        <f t="shared" si="1"/>
        <v>0.93118412733791311</v>
      </c>
      <c r="W43" s="263">
        <f t="shared" si="1"/>
        <v>0.88446731587918859</v>
      </c>
      <c r="DA43" s="70"/>
    </row>
    <row r="44" spans="1:105" ht="12" customHeight="1" x14ac:dyDescent="0.25">
      <c r="A44" s="60" t="s">
        <v>1886</v>
      </c>
      <c r="B44" s="264">
        <v>1.9407902282651519</v>
      </c>
      <c r="C44" s="264">
        <v>2.1232095317139108</v>
      </c>
      <c r="D44" s="264">
        <v>1.489304666033844</v>
      </c>
      <c r="E44" s="264">
        <v>0.69867748665853513</v>
      </c>
      <c r="F44" s="264">
        <v>8.0687555742132974E-2</v>
      </c>
      <c r="G44" s="264">
        <v>9.5729076281945866E-2</v>
      </c>
      <c r="H44" s="264">
        <v>6.7023945327385287E-2</v>
      </c>
      <c r="I44" s="264">
        <v>0.10267961118347679</v>
      </c>
      <c r="J44" s="264">
        <v>0.95379142141627504</v>
      </c>
      <c r="K44" s="264">
        <v>1.371616766237963</v>
      </c>
      <c r="L44" s="264">
        <v>1.8651043895970081</v>
      </c>
      <c r="M44" s="264">
        <v>1.526177798833358</v>
      </c>
      <c r="N44" s="264">
        <v>1.2275148617404119</v>
      </c>
      <c r="O44" s="264">
        <v>1.2323743778517331</v>
      </c>
      <c r="P44" s="264">
        <v>0.75325318844655553</v>
      </c>
      <c r="Q44" s="264">
        <v>0.61978938647291049</v>
      </c>
      <c r="R44" s="264">
        <v>0.81891288443730281</v>
      </c>
      <c r="S44" s="264">
        <v>0.97116123725730219</v>
      </c>
      <c r="T44" s="264">
        <v>1.206583509397698</v>
      </c>
      <c r="U44" s="264">
        <v>1.1057958403306201</v>
      </c>
      <c r="V44" s="264">
        <v>0.93118412733791311</v>
      </c>
      <c r="W44" s="264">
        <v>0.88446731587918859</v>
      </c>
      <c r="DA44" s="72" t="s">
        <v>2063</v>
      </c>
    </row>
    <row r="45" spans="1:105" ht="12" customHeight="1" x14ac:dyDescent="0.25">
      <c r="A45" s="64" t="s">
        <v>30</v>
      </c>
      <c r="B45" s="231">
        <v>6.9100403476020644E-2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7.5669182610325503E-3</v>
      </c>
      <c r="U45" s="231">
        <v>4.0175436522757717E-3</v>
      </c>
      <c r="V45" s="231">
        <v>8.0459749567130031E-3</v>
      </c>
      <c r="W45" s="231">
        <v>8.0459749567193799E-3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8.3752904351741576E-3</v>
      </c>
      <c r="T47" s="231">
        <v>8.3673892175715345E-2</v>
      </c>
      <c r="U47" s="231">
        <v>0.1087800104375406</v>
      </c>
      <c r="V47" s="231">
        <v>8.3752904349817005E-3</v>
      </c>
      <c r="W47" s="231">
        <v>8.3752904349883375E-3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8.9060241000174137E-2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1.8224351891417859E-2</v>
      </c>
      <c r="T48" s="231">
        <v>8.8695287008271218E-3</v>
      </c>
      <c r="U48" s="231">
        <v>1.7855766749192609E-2</v>
      </c>
      <c r="V48" s="231">
        <v>2.68751706764651E-2</v>
      </c>
      <c r="W48" s="231">
        <v>2.719708215312466E-2</v>
      </c>
      <c r="DA48" s="73" t="s">
        <v>2067</v>
      </c>
    </row>
    <row r="49" spans="1:105" ht="12" customHeight="1" x14ac:dyDescent="0.25">
      <c r="A49" s="64" t="s">
        <v>70</v>
      </c>
      <c r="B49" s="231">
        <v>8.9697850431874587E-2</v>
      </c>
      <c r="C49" s="231">
        <v>8.9697850432428908E-2</v>
      </c>
      <c r="D49" s="231">
        <v>8.9697850431149043E-2</v>
      </c>
      <c r="E49" s="231">
        <v>8.9697850431301199E-2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8.8221913045575407E-3</v>
      </c>
      <c r="W50" s="231">
        <v>8.8221913045645351E-3</v>
      </c>
      <c r="DA50" s="73" t="s">
        <v>2069</v>
      </c>
    </row>
    <row r="51" spans="1:105" ht="12" customHeight="1" x14ac:dyDescent="0.25">
      <c r="A51" s="64" t="s">
        <v>162</v>
      </c>
      <c r="B51" s="231">
        <v>1.781991974357257</v>
      </c>
      <c r="C51" s="231">
        <v>2.0335116812814822</v>
      </c>
      <c r="D51" s="231">
        <v>1.3996068156026951</v>
      </c>
      <c r="E51" s="231">
        <v>0.60897963622723394</v>
      </c>
      <c r="F51" s="231">
        <v>8.0687555742132974E-2</v>
      </c>
      <c r="G51" s="231">
        <v>9.5729076281945866E-2</v>
      </c>
      <c r="H51" s="231">
        <v>6.7023945327385287E-2</v>
      </c>
      <c r="I51" s="231">
        <v>0.10267961118347679</v>
      </c>
      <c r="J51" s="231">
        <v>0.95379142141627504</v>
      </c>
      <c r="K51" s="231">
        <v>1.371616766237963</v>
      </c>
      <c r="L51" s="231">
        <v>1.8651043895970081</v>
      </c>
      <c r="M51" s="231">
        <v>1.4371175578331841</v>
      </c>
      <c r="N51" s="231">
        <v>1.2275148617404119</v>
      </c>
      <c r="O51" s="231">
        <v>1.2323743778517331</v>
      </c>
      <c r="P51" s="231">
        <v>0.75325318844655553</v>
      </c>
      <c r="Q51" s="231">
        <v>0.61978938647291049</v>
      </c>
      <c r="R51" s="231">
        <v>0.81891288443730281</v>
      </c>
      <c r="S51" s="231">
        <v>0.94456159493071012</v>
      </c>
      <c r="T51" s="231">
        <v>1.1064731702601229</v>
      </c>
      <c r="U51" s="231">
        <v>0.9751425194916109</v>
      </c>
      <c r="V51" s="231">
        <v>0.87906549996519578</v>
      </c>
      <c r="W51" s="231">
        <v>0.83202677702979166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58.223706847954581</v>
      </c>
      <c r="C56" s="263">
        <f t="shared" si="2"/>
        <v>63.696285951417337</v>
      </c>
      <c r="D56" s="263">
        <f t="shared" si="2"/>
        <v>44.679139981015297</v>
      </c>
      <c r="E56" s="263">
        <f t="shared" si="2"/>
        <v>20.96032459975606</v>
      </c>
      <c r="F56" s="263">
        <f t="shared" si="2"/>
        <v>2.420626672263988</v>
      </c>
      <c r="G56" s="263">
        <f t="shared" si="2"/>
        <v>2.8718722884583761</v>
      </c>
      <c r="H56" s="263">
        <f t="shared" si="2"/>
        <v>2.010718359821559</v>
      </c>
      <c r="I56" s="263">
        <f t="shared" si="2"/>
        <v>3.0803883355043018</v>
      </c>
      <c r="J56" s="263">
        <f t="shared" si="2"/>
        <v>28.613742642488258</v>
      </c>
      <c r="K56" s="263">
        <f t="shared" si="2"/>
        <v>41.148502987138912</v>
      </c>
      <c r="L56" s="263">
        <f t="shared" si="2"/>
        <v>55.953131687910243</v>
      </c>
      <c r="M56" s="263">
        <f t="shared" si="2"/>
        <v>45.785333965000753</v>
      </c>
      <c r="N56" s="263">
        <f t="shared" si="2"/>
        <v>36.825445852212383</v>
      </c>
      <c r="O56" s="263">
        <f t="shared" si="2"/>
        <v>36.971231335551977</v>
      </c>
      <c r="P56" s="263">
        <f t="shared" si="2"/>
        <v>22.59759565339666</v>
      </c>
      <c r="Q56" s="263">
        <f t="shared" si="2"/>
        <v>18.59368159418732</v>
      </c>
      <c r="R56" s="263">
        <f t="shared" si="2"/>
        <v>24.56738653311908</v>
      </c>
      <c r="S56" s="263">
        <f t="shared" si="2"/>
        <v>29.13483711771908</v>
      </c>
      <c r="T56" s="263">
        <f t="shared" si="2"/>
        <v>36.197505281930972</v>
      </c>
      <c r="U56" s="263">
        <f t="shared" si="2"/>
        <v>33.173875209918599</v>
      </c>
      <c r="V56" s="263">
        <f t="shared" si="2"/>
        <v>27.935523820137409</v>
      </c>
      <c r="W56" s="263">
        <f t="shared" si="2"/>
        <v>26.534019476375661</v>
      </c>
      <c r="DA56" s="70"/>
    </row>
    <row r="57" spans="1:105" ht="12" customHeight="1" x14ac:dyDescent="0.25">
      <c r="A57" s="60" t="s">
        <v>1901</v>
      </c>
      <c r="B57" s="264">
        <v>58.223706847954581</v>
      </c>
      <c r="C57" s="264">
        <v>63.696285951417337</v>
      </c>
      <c r="D57" s="264">
        <v>44.679139981015297</v>
      </c>
      <c r="E57" s="264">
        <v>20.96032459975606</v>
      </c>
      <c r="F57" s="264">
        <v>2.420626672263988</v>
      </c>
      <c r="G57" s="264">
        <v>2.8718722884583761</v>
      </c>
      <c r="H57" s="264">
        <v>2.010718359821559</v>
      </c>
      <c r="I57" s="264">
        <v>3.0803883355043018</v>
      </c>
      <c r="J57" s="264">
        <v>28.613742642488258</v>
      </c>
      <c r="K57" s="264">
        <v>41.148502987138912</v>
      </c>
      <c r="L57" s="264">
        <v>55.953131687910243</v>
      </c>
      <c r="M57" s="264">
        <v>45.785333965000753</v>
      </c>
      <c r="N57" s="264">
        <v>36.825445852212383</v>
      </c>
      <c r="O57" s="264">
        <v>36.971231335551977</v>
      </c>
      <c r="P57" s="264">
        <v>22.59759565339666</v>
      </c>
      <c r="Q57" s="264">
        <v>18.59368159418732</v>
      </c>
      <c r="R57" s="264">
        <v>24.56738653311908</v>
      </c>
      <c r="S57" s="264">
        <v>29.13483711771908</v>
      </c>
      <c r="T57" s="264">
        <v>36.197505281930972</v>
      </c>
      <c r="U57" s="264">
        <v>33.173875209918599</v>
      </c>
      <c r="V57" s="264">
        <v>27.935523820137409</v>
      </c>
      <c r="W57" s="264">
        <v>26.534019476375661</v>
      </c>
      <c r="DA57" s="72" t="s">
        <v>2075</v>
      </c>
    </row>
    <row r="58" spans="1:105" ht="12" customHeight="1" x14ac:dyDescent="0.25">
      <c r="A58" s="64" t="s">
        <v>30</v>
      </c>
      <c r="B58" s="231">
        <v>2.07301210428062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0.2270075478309766</v>
      </c>
      <c r="U58" s="231">
        <v>0.12052630956827309</v>
      </c>
      <c r="V58" s="231">
        <v>0.24137924870139019</v>
      </c>
      <c r="W58" s="231">
        <v>0.24137924870158139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0.25125871305522479</v>
      </c>
      <c r="T60" s="231">
        <v>2.510216765271462</v>
      </c>
      <c r="U60" s="231">
        <v>3.2634003131262181</v>
      </c>
      <c r="V60" s="231">
        <v>0.25125871304945119</v>
      </c>
      <c r="W60" s="231">
        <v>0.2512587130496502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2.671807230005224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0.54673055674253601</v>
      </c>
      <c r="T61" s="231">
        <v>0.26608586102481369</v>
      </c>
      <c r="U61" s="231">
        <v>0.53567300247577843</v>
      </c>
      <c r="V61" s="231">
        <v>0.8062551202939533</v>
      </c>
      <c r="W61" s="231">
        <v>0.81591246459373967</v>
      </c>
      <c r="DA61" s="73" t="s">
        <v>2079</v>
      </c>
    </row>
    <row r="62" spans="1:105" ht="12" customHeight="1" x14ac:dyDescent="0.25">
      <c r="A62" s="64" t="s">
        <v>70</v>
      </c>
      <c r="B62" s="231">
        <v>2.690935512956238</v>
      </c>
      <c r="C62" s="231">
        <v>2.6909355129728669</v>
      </c>
      <c r="D62" s="231">
        <v>2.690935512934471</v>
      </c>
      <c r="E62" s="231">
        <v>2.6909355129390371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0.26466573913672631</v>
      </c>
      <c r="W63" s="231">
        <v>0.26466573913693597</v>
      </c>
      <c r="DA63" s="73" t="s">
        <v>2081</v>
      </c>
    </row>
    <row r="64" spans="1:105" ht="12" customHeight="1" x14ac:dyDescent="0.25">
      <c r="A64" s="64" t="s">
        <v>162</v>
      </c>
      <c r="B64" s="231">
        <v>53.459759230717722</v>
      </c>
      <c r="C64" s="231">
        <v>61.005350438444466</v>
      </c>
      <c r="D64" s="231">
        <v>41.988204468080831</v>
      </c>
      <c r="E64" s="231">
        <v>18.269389086817021</v>
      </c>
      <c r="F64" s="231">
        <v>2.420626672263988</v>
      </c>
      <c r="G64" s="231">
        <v>2.8718722884583761</v>
      </c>
      <c r="H64" s="231">
        <v>2.010718359821559</v>
      </c>
      <c r="I64" s="231">
        <v>3.0803883355043018</v>
      </c>
      <c r="J64" s="231">
        <v>28.613742642488258</v>
      </c>
      <c r="K64" s="231">
        <v>41.148502987138912</v>
      </c>
      <c r="L64" s="231">
        <v>55.953131687910243</v>
      </c>
      <c r="M64" s="231">
        <v>43.113526734995517</v>
      </c>
      <c r="N64" s="231">
        <v>36.825445852212383</v>
      </c>
      <c r="O64" s="231">
        <v>36.971231335551977</v>
      </c>
      <c r="P64" s="231">
        <v>22.59759565339666</v>
      </c>
      <c r="Q64" s="231">
        <v>18.59368159418732</v>
      </c>
      <c r="R64" s="231">
        <v>24.56738653311908</v>
      </c>
      <c r="S64" s="231">
        <v>28.336847847921319</v>
      </c>
      <c r="T64" s="231">
        <v>33.194195107803708</v>
      </c>
      <c r="U64" s="231">
        <v>29.254275584748331</v>
      </c>
      <c r="V64" s="231">
        <v>26.371964998955889</v>
      </c>
      <c r="W64" s="231">
        <v>24.960803310893748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6.792765798928019</v>
      </c>
      <c r="C69" s="263">
        <f t="shared" si="3"/>
        <v>7.4312333609986707</v>
      </c>
      <c r="D69" s="263">
        <f t="shared" si="3"/>
        <v>5.2125663311184374</v>
      </c>
      <c r="E69" s="263">
        <f t="shared" si="3"/>
        <v>2.445371203304866</v>
      </c>
      <c r="F69" s="263">
        <f t="shared" si="3"/>
        <v>0.28240644509746449</v>
      </c>
      <c r="G69" s="263">
        <f t="shared" si="3"/>
        <v>0.33505176698680972</v>
      </c>
      <c r="H69" s="263">
        <f t="shared" si="3"/>
        <v>0.23458380864584791</v>
      </c>
      <c r="I69" s="263">
        <f t="shared" si="3"/>
        <v>0.35937863914216772</v>
      </c>
      <c r="J69" s="263">
        <f t="shared" si="3"/>
        <v>3.3382699749569542</v>
      </c>
      <c r="K69" s="263">
        <f t="shared" si="3"/>
        <v>4.8006586818328589</v>
      </c>
      <c r="L69" s="263">
        <f t="shared" si="3"/>
        <v>6.5278653635895134</v>
      </c>
      <c r="M69" s="263">
        <f t="shared" si="3"/>
        <v>5.3416222959167392</v>
      </c>
      <c r="N69" s="263">
        <f t="shared" si="3"/>
        <v>4.2963020160914311</v>
      </c>
      <c r="O69" s="263">
        <f t="shared" si="3"/>
        <v>4.3133103224810538</v>
      </c>
      <c r="P69" s="263">
        <f t="shared" si="3"/>
        <v>2.6363861595629379</v>
      </c>
      <c r="Q69" s="263">
        <f t="shared" si="3"/>
        <v>2.1692628526551818</v>
      </c>
      <c r="R69" s="263">
        <f t="shared" si="3"/>
        <v>2.8661950955305522</v>
      </c>
      <c r="S69" s="263">
        <f t="shared" si="3"/>
        <v>3.399064330400551</v>
      </c>
      <c r="T69" s="263">
        <f t="shared" si="3"/>
        <v>4.2230422828919352</v>
      </c>
      <c r="U69" s="263">
        <f t="shared" si="3"/>
        <v>3.8702854411571601</v>
      </c>
      <c r="V69" s="263">
        <f t="shared" si="3"/>
        <v>3.259144445682689</v>
      </c>
      <c r="W69" s="263">
        <f t="shared" si="3"/>
        <v>3.0956356055771539</v>
      </c>
      <c r="DA69" s="70"/>
    </row>
    <row r="70" spans="1:105" ht="12" customHeight="1" x14ac:dyDescent="0.25">
      <c r="A70" s="60" t="s">
        <v>1916</v>
      </c>
      <c r="B70" s="264">
        <v>6.792765798928019</v>
      </c>
      <c r="C70" s="264">
        <v>7.4312333609986707</v>
      </c>
      <c r="D70" s="264">
        <v>5.2125663311184374</v>
      </c>
      <c r="E70" s="264">
        <v>2.445371203304866</v>
      </c>
      <c r="F70" s="264">
        <v>0.28240644509746449</v>
      </c>
      <c r="G70" s="264">
        <v>0.33505176698680972</v>
      </c>
      <c r="H70" s="264">
        <v>0.23458380864584791</v>
      </c>
      <c r="I70" s="264">
        <v>0.35937863914216772</v>
      </c>
      <c r="J70" s="264">
        <v>3.3382699749569542</v>
      </c>
      <c r="K70" s="264">
        <v>4.8006586818328589</v>
      </c>
      <c r="L70" s="264">
        <v>6.5278653635895134</v>
      </c>
      <c r="M70" s="264">
        <v>5.3416222959167392</v>
      </c>
      <c r="N70" s="264">
        <v>4.2963020160914311</v>
      </c>
      <c r="O70" s="264">
        <v>4.3133103224810538</v>
      </c>
      <c r="P70" s="264">
        <v>2.6363861595629379</v>
      </c>
      <c r="Q70" s="264">
        <v>2.1692628526551818</v>
      </c>
      <c r="R70" s="264">
        <v>2.8661950955305522</v>
      </c>
      <c r="S70" s="264">
        <v>3.399064330400551</v>
      </c>
      <c r="T70" s="264">
        <v>4.2230422828919352</v>
      </c>
      <c r="U70" s="264">
        <v>3.8702854411571601</v>
      </c>
      <c r="V70" s="264">
        <v>3.259144445682689</v>
      </c>
      <c r="W70" s="264">
        <v>3.0956356055771539</v>
      </c>
      <c r="DA70" s="72" t="s">
        <v>2087</v>
      </c>
    </row>
    <row r="71" spans="1:105" ht="12" customHeight="1" x14ac:dyDescent="0.25">
      <c r="A71" s="64" t="s">
        <v>30</v>
      </c>
      <c r="B71" s="231">
        <v>0.24185141216607181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2.6484213913613878E-2</v>
      </c>
      <c r="U71" s="231">
        <v>1.4061402782965171E-2</v>
      </c>
      <c r="V71" s="231">
        <v>2.8160912348495451E-2</v>
      </c>
      <c r="W71" s="231">
        <v>2.816091234851777E-2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2.9313516523109491E-2</v>
      </c>
      <c r="T73" s="231">
        <v>0.29285862261500312</v>
      </c>
      <c r="U73" s="231">
        <v>0.38073003653139109</v>
      </c>
      <c r="V73" s="231">
        <v>2.9313516522435891E-2</v>
      </c>
      <c r="W73" s="231">
        <v>2.9313516522459119E-2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0.31171084350060868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6.3785231619962385E-2</v>
      </c>
      <c r="T74" s="231">
        <v>3.1043350452894861E-2</v>
      </c>
      <c r="U74" s="231">
        <v>6.2495183622174003E-2</v>
      </c>
      <c r="V74" s="231">
        <v>9.4063097367627621E-2</v>
      </c>
      <c r="W74" s="231">
        <v>9.5189787535936099E-2</v>
      </c>
      <c r="DA74" s="73" t="s">
        <v>2091</v>
      </c>
    </row>
    <row r="75" spans="1:105" ht="12" customHeight="1" x14ac:dyDescent="0.25">
      <c r="A75" s="64" t="s">
        <v>70</v>
      </c>
      <c r="B75" s="231">
        <v>0.31394247651156032</v>
      </c>
      <c r="C75" s="231">
        <v>0.31394247651350032</v>
      </c>
      <c r="D75" s="231">
        <v>0.3139424765090208</v>
      </c>
      <c r="E75" s="231">
        <v>0.31394247650955348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3.087766956595132E-2</v>
      </c>
      <c r="W76" s="231">
        <v>3.0877669565975801E-2</v>
      </c>
      <c r="DA76" s="73" t="s">
        <v>2093</v>
      </c>
    </row>
    <row r="77" spans="1:105" ht="12" customHeight="1" x14ac:dyDescent="0.25">
      <c r="A77" s="64" t="s">
        <v>162</v>
      </c>
      <c r="B77" s="231">
        <v>6.2369719102503867</v>
      </c>
      <c r="C77" s="231">
        <v>7.1172908844851701</v>
      </c>
      <c r="D77" s="231">
        <v>4.8986238546094167</v>
      </c>
      <c r="E77" s="231">
        <v>2.1314287267953129</v>
      </c>
      <c r="F77" s="231">
        <v>0.28240644509746449</v>
      </c>
      <c r="G77" s="231">
        <v>0.33505176698680972</v>
      </c>
      <c r="H77" s="231">
        <v>0.23458380864584791</v>
      </c>
      <c r="I77" s="231">
        <v>0.35937863914216772</v>
      </c>
      <c r="J77" s="231">
        <v>3.3382699749569542</v>
      </c>
      <c r="K77" s="231">
        <v>4.8006586818328589</v>
      </c>
      <c r="L77" s="231">
        <v>6.5278653635895134</v>
      </c>
      <c r="M77" s="231">
        <v>5.0299114524161306</v>
      </c>
      <c r="N77" s="231">
        <v>4.2963020160914311</v>
      </c>
      <c r="O77" s="231">
        <v>4.3133103224810538</v>
      </c>
      <c r="P77" s="231">
        <v>2.6363861595629379</v>
      </c>
      <c r="Q77" s="231">
        <v>2.1692628526551818</v>
      </c>
      <c r="R77" s="231">
        <v>2.8661950955305522</v>
      </c>
      <c r="S77" s="231">
        <v>3.3059655822574792</v>
      </c>
      <c r="T77" s="231">
        <v>3.8726560959104241</v>
      </c>
      <c r="U77" s="231">
        <v>3.4129988182206299</v>
      </c>
      <c r="V77" s="231">
        <v>3.076729249878178</v>
      </c>
      <c r="W77" s="231">
        <v>2.9120937196042651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2.7165807429737812</v>
      </c>
      <c r="C83" s="225">
        <v>3.8661919882806339</v>
      </c>
      <c r="D83" s="225">
        <v>2.330377723356893</v>
      </c>
      <c r="E83" s="225">
        <v>2.0537979222889811</v>
      </c>
      <c r="F83" s="225">
        <v>0.1310160928171612</v>
      </c>
      <c r="G83" s="225">
        <v>0.19471941334935039</v>
      </c>
      <c r="H83" s="225">
        <v>0.10803477925443999</v>
      </c>
      <c r="I83" s="225">
        <v>0.12582267135118369</v>
      </c>
      <c r="J83" s="225">
        <v>0.56231938436182571</v>
      </c>
      <c r="K83" s="225">
        <v>1.6314531728675969</v>
      </c>
      <c r="L83" s="225">
        <v>0.85675656217806639</v>
      </c>
      <c r="M83" s="225">
        <v>1.3887966371047431</v>
      </c>
      <c r="N83" s="225">
        <v>0.79980767340027015</v>
      </c>
      <c r="O83" s="225">
        <v>0.81475293748712074</v>
      </c>
      <c r="P83" s="225">
        <v>0.17411425697263519</v>
      </c>
      <c r="Q83" s="225">
        <v>9.9751778433664312E-2</v>
      </c>
      <c r="R83" s="225">
        <v>0.20858514506114051</v>
      </c>
      <c r="S83" s="225">
        <v>0.1597628062600612</v>
      </c>
      <c r="T83" s="225">
        <v>0.80994093599272832</v>
      </c>
      <c r="U83" s="225">
        <v>0.56592482228523777</v>
      </c>
      <c r="V83" s="225">
        <v>0.47424045448526653</v>
      </c>
      <c r="W83" s="225">
        <v>0.22959699599964961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2.7165807429737812</v>
      </c>
      <c r="C88" s="262">
        <v>3.8661919882806339</v>
      </c>
      <c r="D88" s="262">
        <v>2.330377723356893</v>
      </c>
      <c r="E88" s="262">
        <v>2.0537979222889811</v>
      </c>
      <c r="F88" s="262">
        <v>0.1310160928171612</v>
      </c>
      <c r="G88" s="262">
        <v>0.19471941334935039</v>
      </c>
      <c r="H88" s="262">
        <v>0.10803477925443999</v>
      </c>
      <c r="I88" s="262">
        <v>0.12582267135118369</v>
      </c>
      <c r="J88" s="262">
        <v>0.56231938436182571</v>
      </c>
      <c r="K88" s="262">
        <v>1.6314531728675969</v>
      </c>
      <c r="L88" s="262">
        <v>0.85675656217806639</v>
      </c>
      <c r="M88" s="262">
        <v>1.3887966371047431</v>
      </c>
      <c r="N88" s="262">
        <v>0.79980767340027015</v>
      </c>
      <c r="O88" s="262">
        <v>0.81475293748712074</v>
      </c>
      <c r="P88" s="262">
        <v>0.17411425697263519</v>
      </c>
      <c r="Q88" s="262">
        <v>9.9751778433664312E-2</v>
      </c>
      <c r="R88" s="262">
        <v>0.20858514506114051</v>
      </c>
      <c r="S88" s="262">
        <v>0.1597628062600612</v>
      </c>
      <c r="T88" s="262">
        <v>0.80994093599272832</v>
      </c>
      <c r="U88" s="262">
        <v>0.56592482228523777</v>
      </c>
      <c r="V88" s="262">
        <v>0.47424045448526653</v>
      </c>
      <c r="W88" s="262">
        <v>0.22959699599964961</v>
      </c>
      <c r="DA88" s="68" t="s">
        <v>2104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8.1043351105833383E-2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3.0241131064012881E-3</v>
      </c>
      <c r="T89" s="228">
        <v>6.4408852852622664E-3</v>
      </c>
      <c r="U89" s="228">
        <v>1.017627297480854E-2</v>
      </c>
      <c r="V89" s="228">
        <v>1.4068573769790741E-2</v>
      </c>
      <c r="W89" s="228">
        <v>7.2674522425985938E-3</v>
      </c>
      <c r="DA89" s="69" t="s">
        <v>2105</v>
      </c>
    </row>
    <row r="90" spans="1:105" ht="12" customHeight="1" x14ac:dyDescent="0.25">
      <c r="A90" s="37" t="s">
        <v>162</v>
      </c>
      <c r="B90" s="228">
        <v>2.7165807429737812</v>
      </c>
      <c r="C90" s="228">
        <v>3.8661919882806339</v>
      </c>
      <c r="D90" s="228">
        <v>2.330377723356893</v>
      </c>
      <c r="E90" s="228">
        <v>2.0537979222889811</v>
      </c>
      <c r="F90" s="228">
        <v>0.1310160928171612</v>
      </c>
      <c r="G90" s="228">
        <v>0.19471941334935039</v>
      </c>
      <c r="H90" s="228">
        <v>0.10803477925443999</v>
      </c>
      <c r="I90" s="228">
        <v>0.12582267135118369</v>
      </c>
      <c r="J90" s="228">
        <v>0.56231938436182571</v>
      </c>
      <c r="K90" s="228">
        <v>1.6314531728675969</v>
      </c>
      <c r="L90" s="228">
        <v>0.85675656217806639</v>
      </c>
      <c r="M90" s="228">
        <v>1.3077532859989101</v>
      </c>
      <c r="N90" s="228">
        <v>0.79980767340027015</v>
      </c>
      <c r="O90" s="228">
        <v>0.81475293748712074</v>
      </c>
      <c r="P90" s="228">
        <v>0.17411425697263519</v>
      </c>
      <c r="Q90" s="228">
        <v>9.9751778433664312E-2</v>
      </c>
      <c r="R90" s="228">
        <v>0.20858514506114051</v>
      </c>
      <c r="S90" s="228">
        <v>0.1567386931536599</v>
      </c>
      <c r="T90" s="228">
        <v>0.803500050707466</v>
      </c>
      <c r="U90" s="228">
        <v>0.55574854931042927</v>
      </c>
      <c r="V90" s="228">
        <v>0.46017188071547582</v>
      </c>
      <c r="W90" s="228">
        <v>0.22232954375705111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0.99999999999999978</v>
      </c>
      <c r="E110" s="234">
        <f t="shared" si="15"/>
        <v>1.0000000000000002</v>
      </c>
      <c r="F110" s="234">
        <f t="shared" si="15"/>
        <v>0.99999999999999978</v>
      </c>
      <c r="G110" s="234">
        <f t="shared" si="15"/>
        <v>1</v>
      </c>
      <c r="H110" s="234">
        <f t="shared" si="15"/>
        <v>0.99999999999999989</v>
      </c>
      <c r="I110" s="234">
        <f t="shared" si="15"/>
        <v>0.99999999999999989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1.0000000000000004</v>
      </c>
      <c r="N110" s="234">
        <f t="shared" si="15"/>
        <v>1.0000000000000002</v>
      </c>
      <c r="O110" s="234">
        <f t="shared" si="15"/>
        <v>0.99999999999999978</v>
      </c>
      <c r="P110" s="234">
        <f t="shared" si="15"/>
        <v>0.99999999999999978</v>
      </c>
      <c r="Q110" s="234">
        <f t="shared" si="15"/>
        <v>1.0000000000000004</v>
      </c>
      <c r="R110" s="234">
        <f t="shared" si="15"/>
        <v>1.0000000000000002</v>
      </c>
      <c r="S110" s="234">
        <f t="shared" si="15"/>
        <v>1</v>
      </c>
      <c r="T110" s="234">
        <f t="shared" si="15"/>
        <v>1</v>
      </c>
      <c r="U110" s="234">
        <f t="shared" si="15"/>
        <v>1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1.3063966896885378E-2</v>
      </c>
      <c r="C115" s="302">
        <f t="shared" si="20"/>
        <v>1.488450994763592E-2</v>
      </c>
      <c r="D115" s="302">
        <f t="shared" si="20"/>
        <v>1.403726057691272E-2</v>
      </c>
      <c r="E115" s="302">
        <f t="shared" si="20"/>
        <v>2.2931592288398216E-2</v>
      </c>
      <c r="F115" s="302">
        <f t="shared" si="20"/>
        <v>2.2533576143481584E-2</v>
      </c>
      <c r="G115" s="302">
        <f t="shared" si="20"/>
        <v>2.5786322984226548E-2</v>
      </c>
      <c r="H115" s="302">
        <f t="shared" si="20"/>
        <v>2.2675261591111891E-2</v>
      </c>
      <c r="I115" s="302">
        <f t="shared" si="20"/>
        <v>1.8831719485096897E-2</v>
      </c>
      <c r="J115" s="302">
        <f t="shared" si="20"/>
        <v>9.3235587575536093E-3</v>
      </c>
      <c r="K115" s="302">
        <f t="shared" si="20"/>
        <v>1.3116829480329587E-2</v>
      </c>
      <c r="L115" s="302">
        <f t="shared" si="20"/>
        <v>8.2477174421180435E-3</v>
      </c>
      <c r="M115" s="302">
        <f t="shared" si="20"/>
        <v>1.2183025203550069E-2</v>
      </c>
      <c r="N115" s="302">
        <f t="shared" si="20"/>
        <v>9.9080957762599908E-3</v>
      </c>
      <c r="O115" s="302">
        <f t="shared" si="20"/>
        <v>1.0315647891428284E-2</v>
      </c>
      <c r="P115" s="302">
        <f t="shared" si="20"/>
        <v>5.508391363604005E-3</v>
      </c>
      <c r="Q115" s="302">
        <f t="shared" si="20"/>
        <v>3.5762467601242981E-3</v>
      </c>
      <c r="R115" s="302">
        <f t="shared" si="20"/>
        <v>5.8675149266696593E-3</v>
      </c>
      <c r="S115" s="302">
        <f t="shared" si="20"/>
        <v>5.3188551670771281E-3</v>
      </c>
      <c r="T115" s="302">
        <f t="shared" si="20"/>
        <v>1.5674976106982898E-2</v>
      </c>
      <c r="U115" s="302">
        <f t="shared" si="20"/>
        <v>1.2886202964247433E-2</v>
      </c>
      <c r="V115" s="302">
        <f t="shared" si="20"/>
        <v>1.312186697647055E-2</v>
      </c>
      <c r="W115" s="302">
        <f t="shared" si="20"/>
        <v>8.5882678040142737E-3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2.8606841539220711E-2</v>
      </c>
      <c r="C116" s="303">
        <f t="shared" si="21"/>
        <v>2.8554072175430847E-2</v>
      </c>
      <c r="D116" s="303">
        <f t="shared" si="21"/>
        <v>2.8578630128205447E-2</v>
      </c>
      <c r="E116" s="303">
        <f t="shared" si="21"/>
        <v>2.8320823411930495E-2</v>
      </c>
      <c r="F116" s="303">
        <f t="shared" si="21"/>
        <v>2.833236011178316E-2</v>
      </c>
      <c r="G116" s="303">
        <f t="shared" si="21"/>
        <v>2.8238077594660106E-2</v>
      </c>
      <c r="H116" s="303">
        <f t="shared" si="21"/>
        <v>2.8328253287214149E-2</v>
      </c>
      <c r="I116" s="303">
        <f t="shared" si="21"/>
        <v>2.8439660304779821E-2</v>
      </c>
      <c r="J116" s="303">
        <f t="shared" si="21"/>
        <v>2.8715259166447724E-2</v>
      </c>
      <c r="K116" s="303">
        <f t="shared" si="21"/>
        <v>2.8605309290425224E-2</v>
      </c>
      <c r="L116" s="303">
        <f t="shared" si="21"/>
        <v>2.874644297269224E-2</v>
      </c>
      <c r="M116" s="303">
        <f t="shared" si="21"/>
        <v>2.8632376081056531E-2</v>
      </c>
      <c r="N116" s="303">
        <f t="shared" si="21"/>
        <v>2.8698316064456227E-2</v>
      </c>
      <c r="O116" s="303">
        <f t="shared" si="21"/>
        <v>2.8686502959668757E-2</v>
      </c>
      <c r="P116" s="303">
        <f t="shared" si="21"/>
        <v>2.8825843728591195E-2</v>
      </c>
      <c r="Q116" s="303">
        <f t="shared" si="21"/>
        <v>2.8881847919996408E-2</v>
      </c>
      <c r="R116" s="303">
        <f t="shared" si="21"/>
        <v>2.8815434349951617E-2</v>
      </c>
      <c r="S116" s="303">
        <f t="shared" si="21"/>
        <v>2.883133753138906E-2</v>
      </c>
      <c r="T116" s="303">
        <f t="shared" si="21"/>
        <v>2.8531160112841059E-2</v>
      </c>
      <c r="U116" s="303">
        <f t="shared" si="21"/>
        <v>2.8611994116978345E-2</v>
      </c>
      <c r="V116" s="303">
        <f t="shared" si="21"/>
        <v>2.8605163276044326E-2</v>
      </c>
      <c r="W116" s="303">
        <f t="shared" si="21"/>
        <v>2.8736571947709743E-2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2.8606841539220711E-2</v>
      </c>
      <c r="C117" s="304">
        <f t="shared" si="22"/>
        <v>2.8554072175430847E-2</v>
      </c>
      <c r="D117" s="304">
        <f t="shared" si="22"/>
        <v>2.8578630128205447E-2</v>
      </c>
      <c r="E117" s="304">
        <f t="shared" si="22"/>
        <v>2.8320823411930495E-2</v>
      </c>
      <c r="F117" s="304">
        <f t="shared" si="22"/>
        <v>2.833236011178316E-2</v>
      </c>
      <c r="G117" s="304">
        <f t="shared" si="22"/>
        <v>2.8238077594660106E-2</v>
      </c>
      <c r="H117" s="304">
        <f t="shared" si="22"/>
        <v>2.8328253287214149E-2</v>
      </c>
      <c r="I117" s="304">
        <f t="shared" si="22"/>
        <v>2.8439660304779821E-2</v>
      </c>
      <c r="J117" s="304">
        <f t="shared" si="22"/>
        <v>2.8715259166447724E-2</v>
      </c>
      <c r="K117" s="304">
        <f t="shared" si="22"/>
        <v>2.8605309290425224E-2</v>
      </c>
      <c r="L117" s="304">
        <f t="shared" si="22"/>
        <v>2.874644297269224E-2</v>
      </c>
      <c r="M117" s="304">
        <f t="shared" si="22"/>
        <v>2.8632376081056531E-2</v>
      </c>
      <c r="N117" s="304">
        <f t="shared" si="22"/>
        <v>2.8698316064456227E-2</v>
      </c>
      <c r="O117" s="304">
        <f t="shared" si="22"/>
        <v>2.8686502959668757E-2</v>
      </c>
      <c r="P117" s="304">
        <f t="shared" si="22"/>
        <v>2.8825843728591195E-2</v>
      </c>
      <c r="Q117" s="304">
        <f t="shared" si="22"/>
        <v>2.8881847919996408E-2</v>
      </c>
      <c r="R117" s="304">
        <f t="shared" si="22"/>
        <v>2.8815434349951617E-2</v>
      </c>
      <c r="S117" s="304">
        <f t="shared" si="22"/>
        <v>2.883133753138906E-2</v>
      </c>
      <c r="T117" s="304">
        <f t="shared" si="22"/>
        <v>2.8531160112841059E-2</v>
      </c>
      <c r="U117" s="304">
        <f t="shared" si="22"/>
        <v>2.8611994116978345E-2</v>
      </c>
      <c r="V117" s="304">
        <f t="shared" si="22"/>
        <v>2.8605163276044326E-2</v>
      </c>
      <c r="W117" s="304">
        <f t="shared" si="22"/>
        <v>2.8736571947709743E-2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0.85820524617662164</v>
      </c>
      <c r="C119" s="303">
        <f t="shared" si="24"/>
        <v>0.85662216526292556</v>
      </c>
      <c r="D119" s="303">
        <f t="shared" si="24"/>
        <v>0.85735890384616287</v>
      </c>
      <c r="E119" s="303">
        <f t="shared" si="24"/>
        <v>0.8496247023579151</v>
      </c>
      <c r="F119" s="303">
        <f t="shared" si="24"/>
        <v>0.8499708033534944</v>
      </c>
      <c r="G119" s="303">
        <f t="shared" si="24"/>
        <v>0.84714232783980314</v>
      </c>
      <c r="H119" s="303">
        <f t="shared" si="24"/>
        <v>0.84984759861642467</v>
      </c>
      <c r="I119" s="303">
        <f t="shared" si="24"/>
        <v>0.85318980914339404</v>
      </c>
      <c r="J119" s="303">
        <f t="shared" si="24"/>
        <v>0.8614577749934319</v>
      </c>
      <c r="K119" s="303">
        <f t="shared" si="24"/>
        <v>0.85815927871275721</v>
      </c>
      <c r="L119" s="303">
        <f t="shared" si="24"/>
        <v>0.86239328918076719</v>
      </c>
      <c r="M119" s="303">
        <f t="shared" si="24"/>
        <v>0.85897128243169618</v>
      </c>
      <c r="N119" s="303">
        <f t="shared" si="24"/>
        <v>0.86094948193368748</v>
      </c>
      <c r="O119" s="303">
        <f t="shared" si="24"/>
        <v>0.86059508879006241</v>
      </c>
      <c r="P119" s="303">
        <f t="shared" si="24"/>
        <v>0.8647753118577356</v>
      </c>
      <c r="Q119" s="303">
        <f t="shared" si="24"/>
        <v>0.86645543759989252</v>
      </c>
      <c r="R119" s="303">
        <f t="shared" si="24"/>
        <v>0.86446303049854845</v>
      </c>
      <c r="S119" s="303">
        <f t="shared" si="24"/>
        <v>0.86494012594167224</v>
      </c>
      <c r="T119" s="303">
        <f t="shared" si="24"/>
        <v>0.85593480338523253</v>
      </c>
      <c r="U119" s="303">
        <f t="shared" si="24"/>
        <v>0.85835982350935025</v>
      </c>
      <c r="V119" s="303">
        <f t="shared" si="24"/>
        <v>0.85815489828133018</v>
      </c>
      <c r="W119" s="303">
        <f t="shared" si="24"/>
        <v>0.86209715843129231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0.85820524617662164</v>
      </c>
      <c r="C120" s="304">
        <f t="shared" si="25"/>
        <v>0.85662216526292556</v>
      </c>
      <c r="D120" s="304">
        <f t="shared" si="25"/>
        <v>0.85735890384616287</v>
      </c>
      <c r="E120" s="304">
        <f t="shared" si="25"/>
        <v>0.8496247023579151</v>
      </c>
      <c r="F120" s="304">
        <f t="shared" si="25"/>
        <v>0.8499708033534944</v>
      </c>
      <c r="G120" s="304">
        <f t="shared" si="25"/>
        <v>0.84714232783980314</v>
      </c>
      <c r="H120" s="304">
        <f t="shared" si="25"/>
        <v>0.84984759861642467</v>
      </c>
      <c r="I120" s="304">
        <f t="shared" si="25"/>
        <v>0.85318980914339404</v>
      </c>
      <c r="J120" s="304">
        <f t="shared" si="25"/>
        <v>0.8614577749934319</v>
      </c>
      <c r="K120" s="304">
        <f t="shared" si="25"/>
        <v>0.85815927871275721</v>
      </c>
      <c r="L120" s="304">
        <f t="shared" si="25"/>
        <v>0.86239328918076719</v>
      </c>
      <c r="M120" s="304">
        <f t="shared" si="25"/>
        <v>0.85897128243169618</v>
      </c>
      <c r="N120" s="304">
        <f t="shared" si="25"/>
        <v>0.86094948193368748</v>
      </c>
      <c r="O120" s="304">
        <f t="shared" si="25"/>
        <v>0.86059508879006241</v>
      </c>
      <c r="P120" s="304">
        <f t="shared" si="25"/>
        <v>0.8647753118577356</v>
      </c>
      <c r="Q120" s="304">
        <f t="shared" si="25"/>
        <v>0.86645543759989252</v>
      </c>
      <c r="R120" s="304">
        <f t="shared" si="25"/>
        <v>0.86446303049854845</v>
      </c>
      <c r="S120" s="304">
        <f t="shared" si="25"/>
        <v>0.86494012594167224</v>
      </c>
      <c r="T120" s="304">
        <f t="shared" si="25"/>
        <v>0.85593480338523253</v>
      </c>
      <c r="U120" s="304">
        <f t="shared" si="25"/>
        <v>0.85835982350935025</v>
      </c>
      <c r="V120" s="304">
        <f t="shared" si="25"/>
        <v>0.85815489828133018</v>
      </c>
      <c r="W120" s="304">
        <f t="shared" si="25"/>
        <v>0.86209715843129231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0.10012394538727229</v>
      </c>
      <c r="C122" s="303">
        <f t="shared" si="27"/>
        <v>9.9939252614007726E-2</v>
      </c>
      <c r="D122" s="303">
        <f t="shared" si="27"/>
        <v>0.10002520544871873</v>
      </c>
      <c r="E122" s="303">
        <f t="shared" si="27"/>
        <v>9.9122881941756447E-2</v>
      </c>
      <c r="F122" s="303">
        <f t="shared" si="27"/>
        <v>9.9163260391240737E-2</v>
      </c>
      <c r="G122" s="303">
        <f t="shared" si="27"/>
        <v>9.8833271581310125E-2</v>
      </c>
      <c r="H122" s="303">
        <f t="shared" si="27"/>
        <v>9.9148886505249265E-2</v>
      </c>
      <c r="I122" s="303">
        <f t="shared" si="27"/>
        <v>9.9538811066729085E-2</v>
      </c>
      <c r="J122" s="303">
        <f t="shared" si="27"/>
        <v>0.10050340708256678</v>
      </c>
      <c r="K122" s="303">
        <f t="shared" si="27"/>
        <v>0.10011858251648804</v>
      </c>
      <c r="L122" s="303">
        <f t="shared" si="27"/>
        <v>0.10061255040442262</v>
      </c>
      <c r="M122" s="303">
        <f t="shared" si="27"/>
        <v>0.10021331628369759</v>
      </c>
      <c r="N122" s="303">
        <f t="shared" si="27"/>
        <v>0.10044410622559655</v>
      </c>
      <c r="O122" s="303">
        <f t="shared" si="27"/>
        <v>0.10040276035884037</v>
      </c>
      <c r="P122" s="303">
        <f t="shared" si="27"/>
        <v>0.10089045305006894</v>
      </c>
      <c r="Q122" s="303">
        <f t="shared" si="27"/>
        <v>0.10108646771998719</v>
      </c>
      <c r="R122" s="303">
        <f t="shared" si="27"/>
        <v>0.10085402022483039</v>
      </c>
      <c r="S122" s="303">
        <f t="shared" si="27"/>
        <v>0.10090968135986152</v>
      </c>
      <c r="T122" s="303">
        <f t="shared" si="27"/>
        <v>9.9859060394943522E-2</v>
      </c>
      <c r="U122" s="303">
        <f t="shared" si="27"/>
        <v>0.10014197940942395</v>
      </c>
      <c r="V122" s="303">
        <f t="shared" si="27"/>
        <v>0.10011807146615492</v>
      </c>
      <c r="W122" s="303">
        <f t="shared" si="27"/>
        <v>0.1005780018169839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0.10012394538727229</v>
      </c>
      <c r="C123" s="304">
        <f t="shared" si="28"/>
        <v>9.9939252614007726E-2</v>
      </c>
      <c r="D123" s="304">
        <f t="shared" si="28"/>
        <v>0.10002520544871873</v>
      </c>
      <c r="E123" s="304">
        <f t="shared" si="28"/>
        <v>9.9122881941756447E-2</v>
      </c>
      <c r="F123" s="304">
        <f t="shared" si="28"/>
        <v>9.9163260391240737E-2</v>
      </c>
      <c r="G123" s="304">
        <f t="shared" si="28"/>
        <v>9.8833271581310125E-2</v>
      </c>
      <c r="H123" s="304">
        <f t="shared" si="28"/>
        <v>9.9148886505249265E-2</v>
      </c>
      <c r="I123" s="304">
        <f t="shared" si="28"/>
        <v>9.9538811066729085E-2</v>
      </c>
      <c r="J123" s="304">
        <f t="shared" si="28"/>
        <v>0.10050340708256678</v>
      </c>
      <c r="K123" s="304">
        <f t="shared" si="28"/>
        <v>0.10011858251648804</v>
      </c>
      <c r="L123" s="304">
        <f t="shared" si="28"/>
        <v>0.10061255040442262</v>
      </c>
      <c r="M123" s="304">
        <f t="shared" si="28"/>
        <v>0.10021331628369759</v>
      </c>
      <c r="N123" s="304">
        <f t="shared" si="28"/>
        <v>0.10044410622559655</v>
      </c>
      <c r="O123" s="304">
        <f t="shared" si="28"/>
        <v>0.10040276035884037</v>
      </c>
      <c r="P123" s="304">
        <f t="shared" si="28"/>
        <v>0.10089045305006894</v>
      </c>
      <c r="Q123" s="304">
        <f t="shared" si="28"/>
        <v>0.10108646771998719</v>
      </c>
      <c r="R123" s="304">
        <f t="shared" si="28"/>
        <v>0.10085402022483039</v>
      </c>
      <c r="S123" s="304">
        <f t="shared" si="28"/>
        <v>0.10090968135986152</v>
      </c>
      <c r="T123" s="304">
        <f t="shared" si="28"/>
        <v>9.9859060394943522E-2</v>
      </c>
      <c r="U123" s="304">
        <f t="shared" si="28"/>
        <v>0.10014197940942395</v>
      </c>
      <c r="V123" s="304">
        <f t="shared" si="28"/>
        <v>0.10011807146615492</v>
      </c>
      <c r="W123" s="304">
        <f t="shared" si="28"/>
        <v>0.1005780018169839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1.8711855942379465</v>
      </c>
      <c r="C146" s="322">
        <f>IF(C$32=0,0,C$32/PPA_fec!C$32)</f>
        <v>1.7344041447489984</v>
      </c>
      <c r="D146" s="322">
        <f>IF(D$32=0,0,D$32/PPA_fec!D$32)</f>
        <v>1.7597187834436947</v>
      </c>
      <c r="E146" s="322">
        <f>IF(E$32=0,0,E$32/PPA_fec!E$32)</f>
        <v>0.923341079059249</v>
      </c>
      <c r="F146" s="322">
        <f>IF(F$32=0,0,F$32/PPA_fec!F$32)</f>
        <v>0.15157402789010929</v>
      </c>
      <c r="G146" s="322">
        <f>IF(G$32=0,0,G$32/PPA_fec!G$32)</f>
        <v>0.1638586153779768</v>
      </c>
      <c r="H146" s="322">
        <f>IF(H$32=0,0,H$32/PPA_fec!H$32)</f>
        <v>0.11257941185442481</v>
      </c>
      <c r="I146" s="322">
        <f>IF(I$32=0,0,I$32/PPA_fec!I$32)</f>
        <v>0.16153277096032839</v>
      </c>
      <c r="J146" s="322">
        <f>IF(J$32=0,0,J$32/PPA_fec!J$32)</f>
        <v>1.5832886109884308</v>
      </c>
      <c r="K146" s="322">
        <f>IF(K$32=0,0,K$32/PPA_fec!K$32)</f>
        <v>1.657236021644561</v>
      </c>
      <c r="L146" s="322">
        <f>IF(L$32=0,0,L$32/PPA_fec!L$32)</f>
        <v>1.3930927255530281</v>
      </c>
      <c r="M146" s="322">
        <f>IF(M$32=0,0,M$32/PPA_fec!M$32)</f>
        <v>1.4213854757131796</v>
      </c>
      <c r="N146" s="322">
        <f>IF(N$32=0,0,N$32/PPA_fec!N$32)</f>
        <v>1.5537977157154041</v>
      </c>
      <c r="O146" s="322">
        <f>IF(O$32=0,0,O$32/PPA_fec!O$32)</f>
        <v>1.3447998274316157</v>
      </c>
      <c r="P146" s="322">
        <f>IF(P$32=0,0,P$32/PPA_fec!P$32)</f>
        <v>1.0039108771148522</v>
      </c>
      <c r="Q146" s="322">
        <f>IF(Q$32=0,0,Q$32/PPA_fec!Q$32)</f>
        <v>0.94317098435305069</v>
      </c>
      <c r="R146" s="322">
        <f>IF(R$32=0,0,R$32/PPA_fec!R$32)</f>
        <v>1.0600039195028892</v>
      </c>
      <c r="S146" s="322">
        <f>IF(S$32=0,0,S$32/PPA_fec!S$32)</f>
        <v>1.0037661922524943</v>
      </c>
      <c r="T146" s="322">
        <f>IF(T$32=0,0,T$32/PPA_fec!T$32)</f>
        <v>0.87924848763686236</v>
      </c>
      <c r="U146" s="322">
        <f>IF(U$32=0,0,U$32/PPA_fec!U$32)</f>
        <v>0.79806819286936048</v>
      </c>
      <c r="V146" s="322">
        <f>IF(V$32=0,0,V$32/PPA_fec!V$32)</f>
        <v>0.73118669022811822</v>
      </c>
      <c r="W146" s="322">
        <f>IF(W$32=0,0,W$32/PPA_fec!W$32)</f>
        <v>0.65021018878225112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2.0029925273977143</v>
      </c>
      <c r="C151" s="277">
        <f>IF(C$37=0,0,C$37/PPA_fec!C$37)</f>
        <v>2.1232216464426155</v>
      </c>
      <c r="D151" s="277">
        <f>IF(D$37=0,0,D$37/PPA_fec!D$37)</f>
        <v>2.0333708310609198</v>
      </c>
      <c r="E151" s="277">
        <f>IF(E$37=0,0,E$37/PPA_fec!E$37)</f>
        <v>1.9189480818739404</v>
      </c>
      <c r="F151" s="277">
        <f>IF(F$37=0,0,F$37/PPA_fec!F$37)</f>
        <v>0.23845877741227614</v>
      </c>
      <c r="G151" s="277">
        <f>IF(G$37=0,0,G$37/PPA_fec!G$37)</f>
        <v>0.31953335785152809</v>
      </c>
      <c r="H151" s="277">
        <f>IF(H$37=0,0,H$37/PPA_fec!H$37)</f>
        <v>0.17514634381842195</v>
      </c>
      <c r="I151" s="277">
        <f>IF(I$37=0,0,I$37/PPA_fec!I$37)</f>
        <v>0.19410573604631268</v>
      </c>
      <c r="J151" s="277">
        <f>IF(J$37=0,0,J$37/PPA_fec!J$37)</f>
        <v>1.0473578146951574</v>
      </c>
      <c r="K151" s="277">
        <f>IF(K$37=0,0,K$37/PPA_fec!K$37)</f>
        <v>1.7554308659767766</v>
      </c>
      <c r="L151" s="277">
        <f>IF(L$37=0,0,L$37/PPA_fec!L$37)</f>
        <v>0.74322685821895973</v>
      </c>
      <c r="M151" s="277">
        <f>IF(M$37=0,0,M$37/PPA_fec!M$37)</f>
        <v>1.3232127576062067</v>
      </c>
      <c r="N151" s="277">
        <f>IF(N$37=0,0,N$37/PPA_fec!N$37)</f>
        <v>1.1138177828023923</v>
      </c>
      <c r="O151" s="277">
        <f>IF(O$37=0,0,O$37/PPA_fec!O$37)</f>
        <v>0.97945549158398792</v>
      </c>
      <c r="P151" s="277">
        <f>IF(P$37=0,0,P$37/PPA_fec!P$37)</f>
        <v>0.27034281977102204</v>
      </c>
      <c r="Q151" s="277">
        <f>IF(Q$37=0,0,Q$37/PPA_fec!Q$37)</f>
        <v>0.13687454262732696</v>
      </c>
      <c r="R151" s="277">
        <f>IF(R$37=0,0,R$37/PPA_fec!R$37)</f>
        <v>0.3174477687700456</v>
      </c>
      <c r="S151" s="277">
        <f>IF(S$37=0,0,S$37/PPA_fec!S$37)</f>
        <v>0.25451183706728014</v>
      </c>
      <c r="T151" s="277">
        <f>IF(T$37=0,0,T$37/PPA_fec!T$37)</f>
        <v>1.0224734534258753</v>
      </c>
      <c r="U151" s="277">
        <f>IF(U$37=0,0,U$37/PPA_fec!U$37)</f>
        <v>0.68827352505159822</v>
      </c>
      <c r="V151" s="277">
        <f>IF(V$37=0,0,V$37/PPA_fec!V$37)</f>
        <v>0.62253127894391236</v>
      </c>
      <c r="W151" s="277">
        <f>IF(W$37=0,0,W$37/PPA_fec!W$37)</f>
        <v>0.28789115990525349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0.98254166110641838</v>
      </c>
      <c r="C152" s="278">
        <f>IF(C$43=0,0,C$43/PPA_fec!C$43)</f>
        <v>1.0010878926002849</v>
      </c>
      <c r="D152" s="278">
        <f>IF(D$43=0,0,D$43/PPA_fec!D$43)</f>
        <v>0.94925265795296854</v>
      </c>
      <c r="E152" s="278">
        <f>IF(E$43=0,0,E$43/PPA_fec!E$43)</f>
        <v>0.52994010077242359</v>
      </c>
      <c r="F152" s="278">
        <f>IF(F$43=0,0,F$43/PPA_fec!F$43)</f>
        <v>5.8963299248977738E-2</v>
      </c>
      <c r="G152" s="278">
        <f>IF(G$43=0,0,G$43/PPA_fec!G$43)</f>
        <v>6.7178826621773408E-2</v>
      </c>
      <c r="H152" s="278">
        <f>IF(H$43=0,0,H$43/PPA_fec!H$43)</f>
        <v>4.3442134680386449E-2</v>
      </c>
      <c r="I152" s="278">
        <f>IF(I$43=0,0,I$43/PPA_fec!I$43)</f>
        <v>5.9093900397190306E-2</v>
      </c>
      <c r="J152" s="278">
        <f>IF(J$43=0,0,J$43/PPA_fec!J$43)</f>
        <v>0.56272486087169848</v>
      </c>
      <c r="K152" s="278">
        <f>IF(K$43=0,0,K$43/PPA_fec!K$43)</f>
        <v>0.76733270557311239</v>
      </c>
      <c r="L152" s="278">
        <f>IF(L$43=0,0,L$43/PPA_fec!L$43)</f>
        <v>0.45183586106925644</v>
      </c>
      <c r="M152" s="278">
        <f>IF(M$43=0,0,M$43/PPA_fec!M$43)</f>
        <v>0.57009861732458167</v>
      </c>
      <c r="N152" s="278">
        <f>IF(N$43=0,0,N$43/PPA_fec!N$43)</f>
        <v>0.56836182083014553</v>
      </c>
      <c r="O152" s="278">
        <f>IF(O$43=0,0,O$43/PPA_fec!O$43)</f>
        <v>0.48309221806481517</v>
      </c>
      <c r="P152" s="278">
        <f>IF(P$43=0,0,P$43/PPA_fec!P$43)</f>
        <v>0.26626646496574696</v>
      </c>
      <c r="Q152" s="278">
        <f>IF(Q$43=0,0,Q$43/PPA_fec!Q$43)</f>
        <v>0.22044807113341705</v>
      </c>
      <c r="R152" s="278">
        <f>IF(R$43=0,0,R$43/PPA_fec!R$43)</f>
        <v>0.28881725826158244</v>
      </c>
      <c r="S152" s="278">
        <f>IF(S$43=0,0,S$43/PPA_fec!S$43)</f>
        <v>0.25887235843895895</v>
      </c>
      <c r="T152" s="278">
        <f>IF(T$43=0,0,T$43/PPA_fec!T$43)</f>
        <v>0.34869226173116641</v>
      </c>
      <c r="U152" s="278">
        <f>IF(U$43=0,0,U$43/PPA_fec!U$43)</f>
        <v>0.2862663294418778</v>
      </c>
      <c r="V152" s="278">
        <f>IF(V$43=0,0,V$43/PPA_fec!V$43)</f>
        <v>0.25517204819856731</v>
      </c>
      <c r="W152" s="278">
        <f>IF(W$43=0,0,W$43/PPA_fec!W$43)</f>
        <v>0.1912839083890733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2.0827363162559012</v>
      </c>
      <c r="C153" s="278">
        <f>IF(C$56=0,0,C$56/PPA_fec!C$56)</f>
        <v>1.9184503783657403</v>
      </c>
      <c r="D153" s="278">
        <f>IF(D$56=0,0,D$56/PPA_fec!D$56)</f>
        <v>1.9540521757884881</v>
      </c>
      <c r="E153" s="278">
        <f>IF(E$56=0,0,E$56/PPA_fec!E$56)</f>
        <v>1.0115620372279714</v>
      </c>
      <c r="F153" s="278">
        <f>IF(F$56=0,0,F$56/PPA_fec!F$56)</f>
        <v>0.17023153025970561</v>
      </c>
      <c r="G153" s="278">
        <f>IF(G$56=0,0,G$56/PPA_fec!G$56)</f>
        <v>0.1825386017663406</v>
      </c>
      <c r="H153" s="278">
        <f>IF(H$56=0,0,H$56/PPA_fec!H$56)</f>
        <v>0.12652122344219571</v>
      </c>
      <c r="I153" s="278">
        <f>IF(I$56=0,0,I$56/PPA_fec!I$56)</f>
        <v>0.18319177890766486</v>
      </c>
      <c r="J153" s="278">
        <f>IF(J$56=0,0,J$56/PPA_fec!J$56)</f>
        <v>1.8145527178773952</v>
      </c>
      <c r="K153" s="278">
        <f>IF(K$56=0,0,K$56/PPA_fec!K$56)</f>
        <v>1.8566992885199503</v>
      </c>
      <c r="L153" s="278">
        <f>IF(L$56=0,0,L$56/PPA_fec!L$56)</f>
        <v>1.6122119736573757</v>
      </c>
      <c r="M153" s="278">
        <f>IF(M$56=0,0,M$56/PPA_fec!M$56)</f>
        <v>1.6088478042287155</v>
      </c>
      <c r="N153" s="278">
        <f>IF(N$56=0,0,N$56/PPA_fec!N$56)</f>
        <v>1.77541988116376</v>
      </c>
      <c r="O153" s="278">
        <f>IF(O$56=0,0,O$56/PPA_fec!O$56)</f>
        <v>1.5385205601005265</v>
      </c>
      <c r="P153" s="278">
        <f>IF(P$56=0,0,P$56/PPA_fec!P$56)</f>
        <v>1.1937333162559334</v>
      </c>
      <c r="Q153" s="278">
        <f>IF(Q$56=0,0,Q$56/PPA_fec!Q$56)</f>
        <v>1.1453097413014279</v>
      </c>
      <c r="R153" s="278">
        <f>IF(R$56=0,0,R$56/PPA_fec!R$56)</f>
        <v>1.2552589359484996</v>
      </c>
      <c r="S153" s="278">
        <f>IF(S$56=0,0,S$56/PPA_fec!S$56)</f>
        <v>1.1979960016228355</v>
      </c>
      <c r="T153" s="278">
        <f>IF(T$56=0,0,T$56/PPA_fec!T$56)</f>
        <v>0.99263704659518115</v>
      </c>
      <c r="U153" s="278">
        <f>IF(U$56=0,0,U$56/PPA_fec!U$56)</f>
        <v>0.9114253419614512</v>
      </c>
      <c r="V153" s="278">
        <f>IF(V$56=0,0,V$56/PPA_fec!V$56)</f>
        <v>0.83695793496516946</v>
      </c>
      <c r="W153" s="278">
        <f>IF(W$56=0,0,W$56/PPA_fec!W$56)</f>
        <v>0.76202436389619232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1.8413140288717267</v>
      </c>
      <c r="C154" s="279">
        <f>IF(C$69=0,0,C$69/PPA_fec!C$69)</f>
        <v>1.6764314238202385</v>
      </c>
      <c r="D154" s="279">
        <f>IF(D$69=0,0,D$69/PPA_fec!D$69)</f>
        <v>1.7214897392447224</v>
      </c>
      <c r="E154" s="279">
        <f>IF(E$69=0,0,E$69/PPA_fec!E$69)</f>
        <v>0.88376907688321216</v>
      </c>
      <c r="F154" s="279">
        <f>IF(F$69=0,0,F$69/PPA_fec!F$69)</f>
        <v>0.15739226784205798</v>
      </c>
      <c r="G154" s="279">
        <f>IF(G$69=0,0,G$69/PPA_fec!G$69)</f>
        <v>0.16709978443278853</v>
      </c>
      <c r="H154" s="279">
        <f>IF(H$69=0,0,H$69/PPA_fec!H$69)</f>
        <v>0.11715116983293536</v>
      </c>
      <c r="I154" s="279">
        <f>IF(I$69=0,0,I$69/PPA_fec!I$69)</f>
        <v>0.17152612782039825</v>
      </c>
      <c r="J154" s="279">
        <f>IF(J$69=0,0,J$69/PPA_fec!J$69)</f>
        <v>1.7126238808445231</v>
      </c>
      <c r="K154" s="279">
        <f>IF(K$69=0,0,K$69/PPA_fec!K$69)</f>
        <v>1.6702984149069591</v>
      </c>
      <c r="L154" s="279">
        <f>IF(L$69=0,0,L$69/PPA_fec!L$69)</f>
        <v>1.5540249900439946</v>
      </c>
      <c r="M154" s="279">
        <f>IF(M$69=0,0,M$69/PPA_fec!M$69)</f>
        <v>1.4820925908508464</v>
      </c>
      <c r="N154" s="279">
        <f>IF(N$69=0,0,N$69/PPA_fec!N$69)</f>
        <v>1.6654563697626878</v>
      </c>
      <c r="O154" s="279">
        <f>IF(O$69=0,0,O$69/PPA_fec!O$69)</f>
        <v>1.4485230529549744</v>
      </c>
      <c r="P154" s="279">
        <f>IF(P$69=0,0,P$69/PPA_fec!P$69)</f>
        <v>1.2193270501182485</v>
      </c>
      <c r="Q154" s="279">
        <f>IF(Q$69=0,0,Q$69/PPA_fec!Q$69)</f>
        <v>1.2266973631081348</v>
      </c>
      <c r="R154" s="279">
        <f>IF(R$69=0,0,R$69/PPA_fec!R$69)</f>
        <v>1.2708553366118527</v>
      </c>
      <c r="S154" s="279">
        <f>IF(S$69=0,0,S$69/PPA_fec!S$69)</f>
        <v>1.2354027652838451</v>
      </c>
      <c r="T154" s="279">
        <f>IF(T$69=0,0,T$69/PPA_fec!T$69)</f>
        <v>0.91571132410134026</v>
      </c>
      <c r="U154" s="279">
        <f>IF(U$69=0,0,U$69/PPA_fec!U$69)</f>
        <v>0.85791440426690213</v>
      </c>
      <c r="V154" s="279">
        <f>IF(V$69=0,0,V$69/PPA_fec!V$69)</f>
        <v>0.79241073468327849</v>
      </c>
      <c r="W154" s="279">
        <f>IF(W$69=0,0,W$69/PPA_fec!W$69)</f>
        <v>0.75350771661571236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0.48690444630648244</v>
      </c>
      <c r="C156" s="322">
        <f>IF(C$83=0,0,C$83/PPA_fec!C$83)</f>
        <v>0.5860327149109803</v>
      </c>
      <c r="D156" s="322">
        <f>IF(D$83=0,0,D$83/PPA_fec!D$83)</f>
        <v>0.51137605842597955</v>
      </c>
      <c r="E156" s="322">
        <f>IF(E$83=0,0,E$83/PPA_fec!E$83)</f>
        <v>0.49953041743962012</v>
      </c>
      <c r="F156" s="322">
        <f>IF(F$83=0,0,F$83/PPA_fec!F$83)</f>
        <v>4.531464403186819E-2</v>
      </c>
      <c r="G156" s="322">
        <f>IF(G$83=0,0,G$83/PPA_fec!G$83)</f>
        <v>6.1162148950696785E-2</v>
      </c>
      <c r="H156" s="322">
        <f>IF(H$83=0,0,H$83/PPA_fec!H$83)</f>
        <v>3.3406064583118018E-2</v>
      </c>
      <c r="I156" s="322">
        <f>IF(I$83=0,0,I$83/PPA_fec!I$83)</f>
        <v>3.6582440740580147E-2</v>
      </c>
      <c r="J156" s="322">
        <f>IF(J$83=0,0,J$83/PPA_fec!J$83)</f>
        <v>0.17418686983429818</v>
      </c>
      <c r="K156" s="322">
        <f>IF(K$83=0,0,K$83/PPA_fec!K$83)</f>
        <v>0.36642558009770992</v>
      </c>
      <c r="L156" s="322">
        <f>IF(L$83=0,0,L$83/PPA_fec!L$83)</f>
        <v>0.11954498924882037</v>
      </c>
      <c r="M156" s="322">
        <f>IF(M$83=0,0,M$83/PPA_fec!M$83)</f>
        <v>0.24066654963861767</v>
      </c>
      <c r="N156" s="322">
        <f>IF(N$83=0,0,N$83/PPA_fec!N$83)</f>
        <v>0.18880897930378782</v>
      </c>
      <c r="O156" s="322">
        <f>IF(O$83=0,0,O$83/PPA_fec!O$83)</f>
        <v>0.16574157893352243</v>
      </c>
      <c r="P156" s="322">
        <f>IF(P$83=0,0,P$83/PPA_fec!P$83)</f>
        <v>4.3469384084259342E-2</v>
      </c>
      <c r="Q156" s="322">
        <f>IF(Q$83=0,0,Q$83/PPA_fec!Q$83)</f>
        <v>2.2345679290854251E-2</v>
      </c>
      <c r="R156" s="322">
        <f>IF(R$83=0,0,R$83/PPA_fec!R$83)</f>
        <v>5.0773504961743224E-2</v>
      </c>
      <c r="S156" s="322">
        <f>IF(S$83=0,0,S$83/PPA_fec!S$83)</f>
        <v>4.0539085893916631E-2</v>
      </c>
      <c r="T156" s="322">
        <f>IF(T$83=0,0,T$83/PPA_fec!T$83)</f>
        <v>0.18839226171190862</v>
      </c>
      <c r="U156" s="322">
        <f>IF(U$83=0,0,U$83/PPA_fec!U$83)</f>
        <v>0.12150841261250429</v>
      </c>
      <c r="V156" s="322">
        <f>IF(V$83=0,0,V$83/PPA_fec!V$83)</f>
        <v>0.10909615026587439</v>
      </c>
      <c r="W156" s="322">
        <f>IF(W$83=0,0,W$83/PPA_fec!W$83)</f>
        <v>4.9676023725906078E-2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2.0029925273977147</v>
      </c>
      <c r="C161" s="334">
        <f>IF(C$88=0,0,C$88/PPA_fec!C$88)</f>
        <v>2.123221646442615</v>
      </c>
      <c r="D161" s="334">
        <f>IF(D$88=0,0,D$88/PPA_fec!D$88)</f>
        <v>2.0333708310609202</v>
      </c>
      <c r="E161" s="334">
        <f>IF(E$88=0,0,E$88/PPA_fec!E$88)</f>
        <v>1.9189480818739402</v>
      </c>
      <c r="F161" s="334">
        <f>IF(F$88=0,0,F$88/PPA_fec!F$88)</f>
        <v>0.23845877741227611</v>
      </c>
      <c r="G161" s="334">
        <f>IF(G$88=0,0,G$88/PPA_fec!G$88)</f>
        <v>0.31953335785152803</v>
      </c>
      <c r="H161" s="334">
        <f>IF(H$88=0,0,H$88/PPA_fec!H$88)</f>
        <v>0.17514634381842201</v>
      </c>
      <c r="I161" s="334">
        <f>IF(I$88=0,0,I$88/PPA_fec!I$88)</f>
        <v>0.19410573604631262</v>
      </c>
      <c r="J161" s="334">
        <f>IF(J$88=0,0,J$88/PPA_fec!J$88)</f>
        <v>1.0473578146951581</v>
      </c>
      <c r="K161" s="334">
        <f>IF(K$88=0,0,K$88/PPA_fec!K$88)</f>
        <v>1.755430865976777</v>
      </c>
      <c r="L161" s="334">
        <f>IF(L$88=0,0,L$88/PPA_fec!L$88)</f>
        <v>0.74322685821895984</v>
      </c>
      <c r="M161" s="334">
        <f>IF(M$88=0,0,M$88/PPA_fec!M$88)</f>
        <v>1.3232127576062065</v>
      </c>
      <c r="N161" s="334">
        <f>IF(N$88=0,0,N$88/PPA_fec!N$88)</f>
        <v>1.1138177828023919</v>
      </c>
      <c r="O161" s="334">
        <f>IF(O$88=0,0,O$88/PPA_fec!O$88)</f>
        <v>0.97945549158398759</v>
      </c>
      <c r="P161" s="334">
        <f>IF(P$88=0,0,P$88/PPA_fec!P$88)</f>
        <v>0.27034281977102209</v>
      </c>
      <c r="Q161" s="334">
        <f>IF(Q$88=0,0,Q$88/PPA_fec!Q$88)</f>
        <v>0.13687454262732696</v>
      </c>
      <c r="R161" s="334">
        <f>IF(R$88=0,0,R$88/PPA_fec!R$88)</f>
        <v>0.31744776877004571</v>
      </c>
      <c r="S161" s="334">
        <f>IF(S$88=0,0,S$88/PPA_fec!S$88)</f>
        <v>0.25451183706728014</v>
      </c>
      <c r="T161" s="334">
        <f>IF(T$88=0,0,T$88/PPA_fec!T$88)</f>
        <v>1.0224734534258753</v>
      </c>
      <c r="U161" s="334">
        <f>IF(U$88=0,0,U$88/PPA_fec!U$88)</f>
        <v>0.68827352505159844</v>
      </c>
      <c r="V161" s="334">
        <f>IF(V$88=0,0,V$88/PPA_fec!V$88)</f>
        <v>0.62253127894391269</v>
      </c>
      <c r="W161" s="334">
        <f>IF(W$88=0,0,W$88/PPA_fec!W$88)</f>
        <v>0.28789115990525327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872.33412322274876</v>
      </c>
      <c r="C3" s="205">
        <v>910.39838918452483</v>
      </c>
      <c r="D3" s="205">
        <v>875.95622527667047</v>
      </c>
      <c r="E3" s="205">
        <v>934.48747712981037</v>
      </c>
      <c r="F3" s="205">
        <v>972.07184491938949</v>
      </c>
      <c r="G3" s="205">
        <v>1022.4687933425801</v>
      </c>
      <c r="H3" s="205">
        <v>1034.1277804563399</v>
      </c>
      <c r="I3" s="205">
        <v>1160.663650075415</v>
      </c>
      <c r="J3" s="205">
        <v>1100.2189435697701</v>
      </c>
      <c r="K3" s="205">
        <v>1226.6382911284929</v>
      </c>
      <c r="L3" s="205">
        <v>1252.671088032419</v>
      </c>
      <c r="M3" s="205">
        <v>1350.1852804400539</v>
      </c>
      <c r="N3" s="205">
        <v>1398.059437358882</v>
      </c>
      <c r="O3" s="205">
        <v>1468.9673139742281</v>
      </c>
      <c r="P3" s="205">
        <v>1470.717175138991</v>
      </c>
      <c r="Q3" s="205">
        <v>1440.4</v>
      </c>
      <c r="R3" s="205">
        <v>1417.2150202923681</v>
      </c>
      <c r="S3" s="205">
        <v>1441.5659400467589</v>
      </c>
      <c r="T3" s="205">
        <v>1413.955952609319</v>
      </c>
      <c r="U3" s="205">
        <v>1437.427732811527</v>
      </c>
      <c r="V3" s="205">
        <v>1423.7587721600951</v>
      </c>
      <c r="W3" s="205">
        <v>1367.4742420751179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1313.588909169948</v>
      </c>
      <c r="C5" s="205">
        <v>1162.853293687722</v>
      </c>
      <c r="D5" s="205">
        <v>1244.2578783947599</v>
      </c>
      <c r="E5" s="205">
        <v>1271.5141769794</v>
      </c>
      <c r="F5" s="205">
        <v>1238.886293205273</v>
      </c>
      <c r="G5" s="205">
        <v>1349.4877260991279</v>
      </c>
      <c r="H5" s="205">
        <v>1438.9183372811169</v>
      </c>
      <c r="I5" s="205">
        <v>1538.505975008871</v>
      </c>
      <c r="J5" s="205">
        <v>1374.7712626924581</v>
      </c>
      <c r="K5" s="205">
        <v>1367.454067483078</v>
      </c>
      <c r="L5" s="205">
        <v>1425.04250046587</v>
      </c>
      <c r="M5" s="205">
        <v>1533.0469010466211</v>
      </c>
      <c r="N5" s="205">
        <v>1546.0801733335541</v>
      </c>
      <c r="O5" s="205">
        <v>1593.525760163649</v>
      </c>
      <c r="P5" s="205">
        <v>1570.519606482035</v>
      </c>
      <c r="Q5" s="205">
        <v>1605.4521859579511</v>
      </c>
      <c r="R5" s="205">
        <v>1631.1483060446581</v>
      </c>
      <c r="S5" s="205">
        <v>1656.265475672486</v>
      </c>
      <c r="T5" s="205">
        <v>1630.105517351034</v>
      </c>
      <c r="U5" s="205">
        <v>1560.0846209084091</v>
      </c>
      <c r="V5" s="205">
        <v>1612.5688163084931</v>
      </c>
      <c r="W5" s="205">
        <v>1543.046994479203</v>
      </c>
      <c r="DA5" s="112" t="s">
        <v>2113</v>
      </c>
    </row>
    <row r="6" spans="1:105" ht="12" customHeight="1" x14ac:dyDescent="0.25">
      <c r="A6" s="154" t="s">
        <v>2114</v>
      </c>
      <c r="B6" s="340">
        <v>1641.9861364624351</v>
      </c>
      <c r="C6" s="340">
        <v>1559.886829639313</v>
      </c>
      <c r="D6" s="340">
        <v>1477.7875228161911</v>
      </c>
      <c r="E6" s="340">
        <v>1477.7875228161911</v>
      </c>
      <c r="F6" s="340">
        <v>1395.6882159930699</v>
      </c>
      <c r="G6" s="340">
        <v>1477.7875228161911</v>
      </c>
      <c r="H6" s="340">
        <v>1559.886829639313</v>
      </c>
      <c r="I6" s="340">
        <v>1641.9861364624351</v>
      </c>
      <c r="J6" s="340">
        <v>1641.9861364624351</v>
      </c>
      <c r="K6" s="340">
        <v>1559.886829639313</v>
      </c>
      <c r="L6" s="340">
        <v>1559.886829639313</v>
      </c>
      <c r="M6" s="340">
        <v>1641.9861364624351</v>
      </c>
      <c r="N6" s="340">
        <v>1641.9861364624351</v>
      </c>
      <c r="O6" s="340">
        <v>1724.085443285556</v>
      </c>
      <c r="P6" s="340">
        <v>1724.085443285556</v>
      </c>
      <c r="Q6" s="340">
        <v>1724.085443285556</v>
      </c>
      <c r="R6" s="340">
        <v>1724.085443285556</v>
      </c>
      <c r="S6" s="340">
        <v>1806.1847501086779</v>
      </c>
      <c r="T6" s="340">
        <v>1724.085443285556</v>
      </c>
      <c r="U6" s="340">
        <v>1724.085443285556</v>
      </c>
      <c r="V6" s="340">
        <v>1724.085443285556</v>
      </c>
      <c r="W6" s="340">
        <v>1641.9861364624351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82.099306823121736</v>
      </c>
      <c r="H7" s="342">
        <v>164.1986136462435</v>
      </c>
      <c r="I7" s="342">
        <v>164.1986136462435</v>
      </c>
      <c r="J7" s="342">
        <v>0</v>
      </c>
      <c r="K7" s="342">
        <v>0</v>
      </c>
      <c r="L7" s="342">
        <v>82.099306823121736</v>
      </c>
      <c r="M7" s="342">
        <v>82.099306823121736</v>
      </c>
      <c r="N7" s="342">
        <v>82.099306823121736</v>
      </c>
      <c r="O7" s="342">
        <v>164.1986136462435</v>
      </c>
      <c r="P7" s="342">
        <v>82.099306823121736</v>
      </c>
      <c r="Q7" s="342">
        <v>0</v>
      </c>
      <c r="R7" s="342">
        <v>82.099306823121736</v>
      </c>
      <c r="S7" s="342">
        <v>82.099306823121736</v>
      </c>
      <c r="T7" s="342">
        <v>0</v>
      </c>
      <c r="U7" s="342">
        <v>82.099306823121736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82.099306823122106</v>
      </c>
      <c r="D8" s="344">
        <f t="shared" si="0"/>
        <v>82.099306823121879</v>
      </c>
      <c r="E8" s="344">
        <f t="shared" si="0"/>
        <v>0</v>
      </c>
      <c r="F8" s="344">
        <f t="shared" si="0"/>
        <v>82.099306823121196</v>
      </c>
      <c r="G8" s="344">
        <f t="shared" si="0"/>
        <v>0</v>
      </c>
      <c r="H8" s="344">
        <f t="shared" si="0"/>
        <v>82.099306823121651</v>
      </c>
      <c r="I8" s="344">
        <f t="shared" si="0"/>
        <v>82.099306823121424</v>
      </c>
      <c r="J8" s="344">
        <f t="shared" si="0"/>
        <v>0</v>
      </c>
      <c r="K8" s="344">
        <f t="shared" si="0"/>
        <v>82.099306823122106</v>
      </c>
      <c r="L8" s="344">
        <f t="shared" si="0"/>
        <v>82.099306823121651</v>
      </c>
      <c r="M8" s="344">
        <f t="shared" si="0"/>
        <v>0</v>
      </c>
      <c r="N8" s="344">
        <f t="shared" si="0"/>
        <v>82.099306823121651</v>
      </c>
      <c r="O8" s="344">
        <f t="shared" si="0"/>
        <v>82.099306823122561</v>
      </c>
      <c r="P8" s="344">
        <f t="shared" si="0"/>
        <v>82.099306823121651</v>
      </c>
      <c r="Q8" s="344">
        <f t="shared" si="0"/>
        <v>0</v>
      </c>
      <c r="R8" s="344">
        <f t="shared" si="0"/>
        <v>82.099306823121651</v>
      </c>
      <c r="S8" s="344">
        <f t="shared" si="0"/>
        <v>0</v>
      </c>
      <c r="T8" s="344">
        <f t="shared" si="0"/>
        <v>82.099306823121879</v>
      </c>
      <c r="U8" s="344">
        <f t="shared" si="0"/>
        <v>82.099306823121651</v>
      </c>
      <c r="V8" s="344">
        <f t="shared" si="0"/>
        <v>0</v>
      </c>
      <c r="W8" s="344">
        <f t="shared" si="0"/>
        <v>82.099306823120969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328.39722729248706</v>
      </c>
      <c r="C9" s="345">
        <f t="shared" si="1"/>
        <v>397.03353595159092</v>
      </c>
      <c r="D9" s="345">
        <f t="shared" si="1"/>
        <v>233.52964442143116</v>
      </c>
      <c r="E9" s="345">
        <f t="shared" si="1"/>
        <v>206.27334583679112</v>
      </c>
      <c r="F9" s="345">
        <f t="shared" si="1"/>
        <v>156.80192278779691</v>
      </c>
      <c r="G9" s="345">
        <f t="shared" si="1"/>
        <v>128.29979671706315</v>
      </c>
      <c r="H9" s="345">
        <f t="shared" si="1"/>
        <v>120.96849235819604</v>
      </c>
      <c r="I9" s="345">
        <f t="shared" si="1"/>
        <v>103.48016145356405</v>
      </c>
      <c r="J9" s="345">
        <f t="shared" si="1"/>
        <v>267.21487376997698</v>
      </c>
      <c r="K9" s="345">
        <f t="shared" si="1"/>
        <v>192.43276215623496</v>
      </c>
      <c r="L9" s="345">
        <f t="shared" si="1"/>
        <v>134.84432917344293</v>
      </c>
      <c r="M9" s="345">
        <f t="shared" si="1"/>
        <v>108.93923541581398</v>
      </c>
      <c r="N9" s="345">
        <f t="shared" si="1"/>
        <v>95.905963128881012</v>
      </c>
      <c r="O9" s="345">
        <f t="shared" si="1"/>
        <v>130.55968312190703</v>
      </c>
      <c r="P9" s="345">
        <f t="shared" si="1"/>
        <v>153.56583680352105</v>
      </c>
      <c r="Q9" s="345">
        <f t="shared" si="1"/>
        <v>118.63325732760495</v>
      </c>
      <c r="R9" s="345">
        <f t="shared" si="1"/>
        <v>92.937137240897982</v>
      </c>
      <c r="S9" s="345">
        <f t="shared" si="1"/>
        <v>149.91927443619193</v>
      </c>
      <c r="T9" s="345">
        <f t="shared" si="1"/>
        <v>93.979925934522043</v>
      </c>
      <c r="U9" s="345">
        <f t="shared" si="1"/>
        <v>164.00082237714696</v>
      </c>
      <c r="V9" s="345">
        <f t="shared" si="1"/>
        <v>111.51662697706297</v>
      </c>
      <c r="W9" s="345">
        <f t="shared" si="1"/>
        <v>98.939141983232048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173.02639724849519</v>
      </c>
      <c r="C12" s="212">
        <v>153.90154772141011</v>
      </c>
      <c r="D12" s="212">
        <v>167.64350816852959</v>
      </c>
      <c r="E12" s="212">
        <v>172.38873602751499</v>
      </c>
      <c r="F12" s="212">
        <v>164.8057609630267</v>
      </c>
      <c r="G12" s="212">
        <v>173.20034393809121</v>
      </c>
      <c r="H12" s="212">
        <v>177.7169389509888</v>
      </c>
      <c r="I12" s="212">
        <v>189.18865004299229</v>
      </c>
      <c r="J12" s="212">
        <v>168.30146173688729</v>
      </c>
      <c r="K12" s="212">
        <v>160.95047291487529</v>
      </c>
      <c r="L12" s="212">
        <v>171.99561478933791</v>
      </c>
      <c r="M12" s="212">
        <v>184.30361134995701</v>
      </c>
      <c r="N12" s="212">
        <v>187.26818572656919</v>
      </c>
      <c r="O12" s="212">
        <v>189.6950128976784</v>
      </c>
      <c r="P12" s="212">
        <v>184.46216680997421</v>
      </c>
      <c r="Q12" s="212">
        <v>185.3270851246775</v>
      </c>
      <c r="R12" s="212">
        <v>190.82304385210659</v>
      </c>
      <c r="S12" s="212">
        <v>194.17454858125541</v>
      </c>
      <c r="T12" s="212">
        <v>193.05282629863109</v>
      </c>
      <c r="U12" s="212">
        <v>180.472750383716</v>
      </c>
      <c r="V12" s="212">
        <v>189.03863964601291</v>
      </c>
      <c r="W12" s="212">
        <v>194.02144789959999</v>
      </c>
      <c r="DA12" s="109" t="s">
        <v>2120</v>
      </c>
    </row>
    <row r="13" spans="1:105" ht="12" customHeight="1" x14ac:dyDescent="0.25">
      <c r="A13" s="24" t="s">
        <v>30</v>
      </c>
      <c r="B13" s="215">
        <v>4.5992261392949274</v>
      </c>
      <c r="C13" s="215">
        <v>3.1840928632846088</v>
      </c>
      <c r="D13" s="215">
        <v>3.726397248495271</v>
      </c>
      <c r="E13" s="215">
        <v>3.1840928632846088</v>
      </c>
      <c r="F13" s="215">
        <v>2.6417884780739471</v>
      </c>
      <c r="G13" s="215">
        <v>2.4842648323301799</v>
      </c>
      <c r="H13" s="215">
        <v>2.4842648323301799</v>
      </c>
      <c r="I13" s="215">
        <v>2.4842648323301799</v>
      </c>
      <c r="J13" s="215">
        <v>1.24213241616509</v>
      </c>
      <c r="K13" s="215">
        <v>1.9996560619088559</v>
      </c>
      <c r="L13" s="215">
        <v>1.717282889079965</v>
      </c>
      <c r="M13" s="215">
        <v>2.9172828890799649</v>
      </c>
      <c r="N13" s="215">
        <v>2.9172828890799649</v>
      </c>
      <c r="O13" s="215">
        <v>2.817454858125537</v>
      </c>
      <c r="P13" s="215">
        <v>2.9172828890799649</v>
      </c>
      <c r="Q13" s="215">
        <v>2.2174548581255369</v>
      </c>
      <c r="R13" s="215">
        <v>2.3172828890799648</v>
      </c>
      <c r="S13" s="215">
        <v>2.6604471195184871</v>
      </c>
      <c r="T13" s="215">
        <v>2.242476354256234</v>
      </c>
      <c r="U13" s="215">
        <v>1.7748065348237321</v>
      </c>
      <c r="V13" s="215">
        <v>2.3195184866723988</v>
      </c>
      <c r="W13" s="215">
        <v>1.8196044711951851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44.731298366294062</v>
      </c>
      <c r="C14" s="206">
        <f t="shared" si="2"/>
        <v>30.979277730008604</v>
      </c>
      <c r="D14" s="206">
        <f t="shared" si="2"/>
        <v>19.386672398968187</v>
      </c>
      <c r="E14" s="206">
        <f t="shared" si="2"/>
        <v>19.60825451418744</v>
      </c>
      <c r="F14" s="206">
        <f t="shared" si="2"/>
        <v>18.653396388650037</v>
      </c>
      <c r="G14" s="206">
        <f t="shared" si="2"/>
        <v>19.163542562338776</v>
      </c>
      <c r="H14" s="206">
        <f t="shared" si="2"/>
        <v>18.229664660361134</v>
      </c>
      <c r="I14" s="206">
        <f t="shared" si="2"/>
        <v>17.169217540842645</v>
      </c>
      <c r="J14" s="206">
        <f t="shared" si="2"/>
        <v>13.190025795356835</v>
      </c>
      <c r="K14" s="206">
        <f t="shared" si="2"/>
        <v>13.261994840928633</v>
      </c>
      <c r="L14" s="206">
        <f t="shared" si="2"/>
        <v>13.220378331900257</v>
      </c>
      <c r="M14" s="206">
        <f t="shared" si="2"/>
        <v>14.170335339638866</v>
      </c>
      <c r="N14" s="206">
        <f t="shared" si="2"/>
        <v>14.323645743766122</v>
      </c>
      <c r="O14" s="206">
        <f t="shared" si="2"/>
        <v>12.350472914875322</v>
      </c>
      <c r="P14" s="206">
        <f t="shared" si="2"/>
        <v>12.069475494411007</v>
      </c>
      <c r="Q14" s="206">
        <f t="shared" si="2"/>
        <v>15.119776440240756</v>
      </c>
      <c r="R14" s="206">
        <f t="shared" si="2"/>
        <v>14.129148753224419</v>
      </c>
      <c r="S14" s="206">
        <f t="shared" si="2"/>
        <v>14.288907996560619</v>
      </c>
      <c r="T14" s="206">
        <f t="shared" si="2"/>
        <v>10.977987962166811</v>
      </c>
      <c r="U14" s="206">
        <f t="shared" si="2"/>
        <v>12.380911435941529</v>
      </c>
      <c r="V14" s="206">
        <f t="shared" si="2"/>
        <v>12.223817712811694</v>
      </c>
      <c r="W14" s="206">
        <f t="shared" si="2"/>
        <v>11.26663800515907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2.219346517626827</v>
      </c>
      <c r="C16" s="206">
        <v>1.109716251074806</v>
      </c>
      <c r="D16" s="206">
        <v>1.109716251074806</v>
      </c>
      <c r="E16" s="206">
        <v>2.219346517626827</v>
      </c>
      <c r="F16" s="206">
        <v>2.219346517626827</v>
      </c>
      <c r="G16" s="206">
        <v>4.438693035253654</v>
      </c>
      <c r="H16" s="206">
        <v>5.5484092863284609</v>
      </c>
      <c r="I16" s="206">
        <v>5.5435941530524504</v>
      </c>
      <c r="J16" s="206">
        <v>4.4349097162510747</v>
      </c>
      <c r="K16" s="206">
        <v>4.4349097162510747</v>
      </c>
      <c r="L16" s="206">
        <v>4.4349097162510747</v>
      </c>
      <c r="M16" s="206">
        <v>4.4349097162510747</v>
      </c>
      <c r="N16" s="206">
        <v>5.5435941530524504</v>
      </c>
      <c r="O16" s="206">
        <v>5.5435941530524504</v>
      </c>
      <c r="P16" s="206">
        <v>3.3261392949269131</v>
      </c>
      <c r="Q16" s="206">
        <v>5.4636285468615648</v>
      </c>
      <c r="R16" s="206">
        <v>5.4636285468615648</v>
      </c>
      <c r="S16" s="206">
        <v>5.1402407566638004</v>
      </c>
      <c r="T16" s="206">
        <v>4.1523645743766124</v>
      </c>
      <c r="U16" s="206">
        <v>3.824505588993981</v>
      </c>
      <c r="V16" s="206">
        <v>2.9529664660361141</v>
      </c>
      <c r="W16" s="206">
        <v>3.390369733447979</v>
      </c>
      <c r="DA16" s="71" t="s">
        <v>2123</v>
      </c>
    </row>
    <row r="17" spans="1:105" ht="12" customHeight="1" x14ac:dyDescent="0.25">
      <c r="A17" s="18" t="s">
        <v>69</v>
      </c>
      <c r="B17" s="206">
        <v>6.1306964746345649</v>
      </c>
      <c r="C17" s="206">
        <v>4.0871023215821154</v>
      </c>
      <c r="D17" s="206">
        <v>2.04359415305245</v>
      </c>
      <c r="E17" s="206">
        <v>3.065348237317282</v>
      </c>
      <c r="F17" s="206">
        <v>3.065348237317282</v>
      </c>
      <c r="G17" s="206">
        <v>6.1306964746345649</v>
      </c>
      <c r="H17" s="206">
        <v>4.0871023215821154</v>
      </c>
      <c r="I17" s="206">
        <v>2.0574376612209799</v>
      </c>
      <c r="J17" s="206">
        <v>2.0574376612209799</v>
      </c>
      <c r="K17" s="206">
        <v>3.086156491831471</v>
      </c>
      <c r="L17" s="206">
        <v>3.086156491831471</v>
      </c>
      <c r="M17" s="206">
        <v>3.086156491831471</v>
      </c>
      <c r="N17" s="206">
        <v>3.086156491831471</v>
      </c>
      <c r="O17" s="206">
        <v>2.0574376612209799</v>
      </c>
      <c r="P17" s="206">
        <v>3.086156491831471</v>
      </c>
      <c r="Q17" s="206">
        <v>3.0711092003439382</v>
      </c>
      <c r="R17" s="206">
        <v>2.0473774720550302</v>
      </c>
      <c r="S17" s="206">
        <v>2.0473774720550302</v>
      </c>
      <c r="T17" s="206">
        <v>2.5592433361994842</v>
      </c>
      <c r="U17" s="206">
        <v>2.866380051590713</v>
      </c>
      <c r="V17" s="206">
        <v>3.2796216680997419</v>
      </c>
      <c r="W17" s="206">
        <v>3.7920894239036969</v>
      </c>
      <c r="DA17" s="71" t="s">
        <v>2124</v>
      </c>
    </row>
    <row r="18" spans="1:105" ht="12" customHeight="1" x14ac:dyDescent="0.25">
      <c r="A18" s="18" t="s">
        <v>70</v>
      </c>
      <c r="B18" s="206">
        <v>35.331556319862422</v>
      </c>
      <c r="C18" s="206">
        <v>25.782459157351681</v>
      </c>
      <c r="D18" s="206">
        <v>16.23336199484093</v>
      </c>
      <c r="E18" s="206">
        <v>14.323559759243331</v>
      </c>
      <c r="F18" s="206">
        <v>13.36870163370593</v>
      </c>
      <c r="G18" s="206">
        <v>8.5941530524505581</v>
      </c>
      <c r="H18" s="206">
        <v>8.5941530524505581</v>
      </c>
      <c r="I18" s="206">
        <v>9.568185726569217</v>
      </c>
      <c r="J18" s="206">
        <v>6.6976784178847808</v>
      </c>
      <c r="K18" s="206">
        <v>5.7409286328460869</v>
      </c>
      <c r="L18" s="206">
        <v>5.6993121238177116</v>
      </c>
      <c r="M18" s="206">
        <v>6.6492691315563199</v>
      </c>
      <c r="N18" s="206">
        <v>5.6938950988822006</v>
      </c>
      <c r="O18" s="206">
        <v>4.7494411006018913</v>
      </c>
      <c r="P18" s="206">
        <v>5.6571797076526229</v>
      </c>
      <c r="Q18" s="206">
        <v>6.5850386930352531</v>
      </c>
      <c r="R18" s="206">
        <v>6.6181427343078241</v>
      </c>
      <c r="S18" s="206">
        <v>7.1012897678417879</v>
      </c>
      <c r="T18" s="206">
        <v>4.2663800515907138</v>
      </c>
      <c r="U18" s="206">
        <v>5.6900257953568349</v>
      </c>
      <c r="V18" s="206">
        <v>5.9912295786758376</v>
      </c>
      <c r="W18" s="206">
        <v>4.0841788478073946</v>
      </c>
      <c r="DA18" s="71" t="s">
        <v>2125</v>
      </c>
    </row>
    <row r="19" spans="1:105" ht="12" customHeight="1" x14ac:dyDescent="0.25">
      <c r="A19" s="18" t="s">
        <v>34</v>
      </c>
      <c r="B19" s="206">
        <v>1.0496990541702489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69.368013757523642</v>
      </c>
      <c r="C20" s="206">
        <f t="shared" si="3"/>
        <v>68.916595012897673</v>
      </c>
      <c r="D20" s="206">
        <f t="shared" si="3"/>
        <v>90.541702493551156</v>
      </c>
      <c r="E20" s="206">
        <f t="shared" si="3"/>
        <v>96.152192605331038</v>
      </c>
      <c r="F20" s="206">
        <f t="shared" si="3"/>
        <v>88.628546861564914</v>
      </c>
      <c r="G20" s="206">
        <f t="shared" si="3"/>
        <v>88.220120378331899</v>
      </c>
      <c r="H20" s="206">
        <f t="shared" si="3"/>
        <v>92.304385210662076</v>
      </c>
      <c r="I20" s="206">
        <f t="shared" si="3"/>
        <v>100.6233877901978</v>
      </c>
      <c r="J20" s="206">
        <f t="shared" si="3"/>
        <v>93.895098882201196</v>
      </c>
      <c r="K20" s="206">
        <f t="shared" si="3"/>
        <v>87.037833190025793</v>
      </c>
      <c r="L20" s="206">
        <f t="shared" si="3"/>
        <v>95.722269991401546</v>
      </c>
      <c r="M20" s="206">
        <f t="shared" si="3"/>
        <v>102.6225279449699</v>
      </c>
      <c r="N20" s="206">
        <f t="shared" si="3"/>
        <v>105.6104901117799</v>
      </c>
      <c r="O20" s="206">
        <f t="shared" si="3"/>
        <v>99.978503869303523</v>
      </c>
      <c r="P20" s="206">
        <f t="shared" si="3"/>
        <v>85.597592433361996</v>
      </c>
      <c r="Q20" s="206">
        <f t="shared" si="3"/>
        <v>80.696474634565774</v>
      </c>
      <c r="R20" s="206">
        <f t="shared" si="3"/>
        <v>83.963886500429922</v>
      </c>
      <c r="S20" s="206">
        <f t="shared" si="3"/>
        <v>83.040584694754941</v>
      </c>
      <c r="T20" s="206">
        <f t="shared" si="3"/>
        <v>91.142992261392934</v>
      </c>
      <c r="U20" s="206">
        <f t="shared" si="3"/>
        <v>81.493465176268273</v>
      </c>
      <c r="V20" s="206">
        <f t="shared" si="3"/>
        <v>84.457351676698195</v>
      </c>
      <c r="W20" s="206">
        <f t="shared" si="3"/>
        <v>84.436715391229569</v>
      </c>
      <c r="DA20" s="71"/>
    </row>
    <row r="21" spans="1:105" ht="12" customHeight="1" x14ac:dyDescent="0.25">
      <c r="A21" s="18" t="s">
        <v>72</v>
      </c>
      <c r="B21" s="206">
        <v>69.368013757523642</v>
      </c>
      <c r="C21" s="206">
        <v>68.916595012897673</v>
      </c>
      <c r="D21" s="206">
        <v>90.541702493551156</v>
      </c>
      <c r="E21" s="206">
        <v>96.152192605331038</v>
      </c>
      <c r="F21" s="206">
        <v>88.628546861564914</v>
      </c>
      <c r="G21" s="206">
        <v>88.220120378331899</v>
      </c>
      <c r="H21" s="206">
        <v>92.304385210662076</v>
      </c>
      <c r="I21" s="206">
        <v>100.6233877901978</v>
      </c>
      <c r="J21" s="206">
        <v>93.895098882201196</v>
      </c>
      <c r="K21" s="206">
        <v>87.037833190025793</v>
      </c>
      <c r="L21" s="206">
        <v>95.722269991401546</v>
      </c>
      <c r="M21" s="206">
        <v>102.6225279449699</v>
      </c>
      <c r="N21" s="206">
        <v>105.6104901117799</v>
      </c>
      <c r="O21" s="206">
        <v>99.978503869303523</v>
      </c>
      <c r="P21" s="206">
        <v>85.597592433361996</v>
      </c>
      <c r="Q21" s="206">
        <v>80.696474634565774</v>
      </c>
      <c r="R21" s="206">
        <v>83.963886500429922</v>
      </c>
      <c r="S21" s="206">
        <v>83.040584694754941</v>
      </c>
      <c r="T21" s="206">
        <v>91.142992261392934</v>
      </c>
      <c r="U21" s="206">
        <v>81.493465176268273</v>
      </c>
      <c r="V21" s="206">
        <v>84.457351676698195</v>
      </c>
      <c r="W21" s="206">
        <v>84.436715391229569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1.791315563198624</v>
      </c>
      <c r="C23" s="206">
        <f t="shared" si="4"/>
        <v>1.026999140154772</v>
      </c>
      <c r="D23" s="206">
        <f t="shared" si="4"/>
        <v>1.1703353396388649</v>
      </c>
      <c r="E23" s="206">
        <f t="shared" si="4"/>
        <v>1.7196904557179711</v>
      </c>
      <c r="F23" s="206">
        <f t="shared" si="4"/>
        <v>2.6750644883920889</v>
      </c>
      <c r="G23" s="206">
        <f t="shared" si="4"/>
        <v>7.1176268271711089</v>
      </c>
      <c r="H23" s="206">
        <f t="shared" si="4"/>
        <v>3.4871883061049007</v>
      </c>
      <c r="I23" s="206">
        <f t="shared" si="4"/>
        <v>2.2451418744625968</v>
      </c>
      <c r="J23" s="206">
        <f t="shared" si="4"/>
        <v>2.6750644883920889</v>
      </c>
      <c r="K23" s="206">
        <f t="shared" si="4"/>
        <v>2.2929492691315567</v>
      </c>
      <c r="L23" s="206">
        <f t="shared" si="4"/>
        <v>2.4362854686156488</v>
      </c>
      <c r="M23" s="206">
        <f t="shared" si="4"/>
        <v>2.340670679277729</v>
      </c>
      <c r="N23" s="206">
        <f t="shared" si="4"/>
        <v>1.6002579535683572</v>
      </c>
      <c r="O23" s="206">
        <f t="shared" si="4"/>
        <v>5.0635425623387782</v>
      </c>
      <c r="P23" s="206">
        <f t="shared" si="4"/>
        <v>14.115735167669822</v>
      </c>
      <c r="Q23" s="206">
        <f t="shared" si="4"/>
        <v>17.173000859845224</v>
      </c>
      <c r="R23" s="206">
        <f t="shared" si="4"/>
        <v>16.623645743766122</v>
      </c>
      <c r="S23" s="206">
        <f t="shared" si="4"/>
        <v>16.671453138435083</v>
      </c>
      <c r="T23" s="206">
        <f t="shared" si="4"/>
        <v>13.254202050995659</v>
      </c>
      <c r="U23" s="206">
        <f t="shared" si="4"/>
        <v>11.324942989047063</v>
      </c>
      <c r="V23" s="206">
        <f t="shared" si="4"/>
        <v>15.625054091412718</v>
      </c>
      <c r="W23" s="206">
        <f t="shared" si="4"/>
        <v>17.085076446461557</v>
      </c>
      <c r="DA23" s="71"/>
    </row>
    <row r="24" spans="1:105" ht="12" customHeight="1" x14ac:dyDescent="0.25">
      <c r="A24" s="18" t="s">
        <v>73</v>
      </c>
      <c r="B24" s="206">
        <v>1.791315563198624</v>
      </c>
      <c r="C24" s="206">
        <v>1.026999140154772</v>
      </c>
      <c r="D24" s="206">
        <v>1.1703353396388649</v>
      </c>
      <c r="E24" s="206">
        <v>1.7196904557179711</v>
      </c>
      <c r="F24" s="206">
        <v>2.6750644883920889</v>
      </c>
      <c r="G24" s="206">
        <v>7.1176268271711089</v>
      </c>
      <c r="H24" s="206">
        <v>3.3438521066208078</v>
      </c>
      <c r="I24" s="206">
        <v>1.9346517626827171</v>
      </c>
      <c r="J24" s="206">
        <v>2.4361994840928629</v>
      </c>
      <c r="K24" s="206">
        <v>1.863026655202064</v>
      </c>
      <c r="L24" s="206">
        <v>2.1974204643164228</v>
      </c>
      <c r="M24" s="206">
        <v>2.101805674978503</v>
      </c>
      <c r="N24" s="206">
        <v>1.5047291487532239</v>
      </c>
      <c r="O24" s="206">
        <v>4.5858125537403263</v>
      </c>
      <c r="P24" s="206">
        <v>13.39922613929493</v>
      </c>
      <c r="Q24" s="206">
        <v>16.33705932932072</v>
      </c>
      <c r="R24" s="206">
        <v>15.859329320722271</v>
      </c>
      <c r="S24" s="206">
        <v>15.501117798796219</v>
      </c>
      <c r="T24" s="206">
        <v>12.10945829750645</v>
      </c>
      <c r="U24" s="206">
        <v>10.0792777300086</v>
      </c>
      <c r="V24" s="206">
        <v>13.99638865004299</v>
      </c>
      <c r="W24" s="206">
        <v>15.668271711092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0.14333619948409279</v>
      </c>
      <c r="I25" s="206">
        <v>0.31049011177987962</v>
      </c>
      <c r="J25" s="206">
        <v>0.23886500429922611</v>
      </c>
      <c r="K25" s="206">
        <v>0.42992261392949271</v>
      </c>
      <c r="L25" s="206">
        <v>0.23886500429922611</v>
      </c>
      <c r="M25" s="206">
        <v>0.23886500429922611</v>
      </c>
      <c r="N25" s="206">
        <v>9.5528804815133275E-2</v>
      </c>
      <c r="O25" s="206">
        <v>0.47773000859845233</v>
      </c>
      <c r="P25" s="206">
        <v>0.7165090283748925</v>
      </c>
      <c r="Q25" s="206">
        <v>0.83594153052450548</v>
      </c>
      <c r="R25" s="206">
        <v>0.76431642304385194</v>
      </c>
      <c r="S25" s="206">
        <v>1.1703353396388649</v>
      </c>
      <c r="T25" s="206">
        <v>1.0031814273430779</v>
      </c>
      <c r="U25" s="206">
        <v>1.098710232158211</v>
      </c>
      <c r="V25" s="206">
        <v>1.4569217540842649</v>
      </c>
      <c r="W25" s="206">
        <v>1.0748065348237319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0.1415623261461306</v>
      </c>
      <c r="U29" s="206">
        <v>0.14695502688025169</v>
      </c>
      <c r="V29" s="206">
        <v>0.1717436872854631</v>
      </c>
      <c r="W29" s="206">
        <v>0.34199820054582541</v>
      </c>
      <c r="DA29" s="71" t="s">
        <v>2134</v>
      </c>
    </row>
    <row r="30" spans="1:105" ht="12" customHeight="1" x14ac:dyDescent="0.25">
      <c r="A30" s="14" t="s">
        <v>79</v>
      </c>
      <c r="B30" s="206">
        <v>14.61736887360275</v>
      </c>
      <c r="C30" s="206">
        <v>12.56328460877042</v>
      </c>
      <c r="D30" s="206">
        <v>13.78142734307824</v>
      </c>
      <c r="E30" s="206">
        <v>12.94548581255374</v>
      </c>
      <c r="F30" s="206">
        <v>13.255975924333621</v>
      </c>
      <c r="G30" s="206">
        <v>13.5664660361135</v>
      </c>
      <c r="H30" s="206">
        <v>17.101375752364579</v>
      </c>
      <c r="I30" s="206">
        <v>17.913413585554601</v>
      </c>
      <c r="J30" s="206">
        <v>10.867497850386931</v>
      </c>
      <c r="K30" s="206">
        <v>10.700257953568361</v>
      </c>
      <c r="L30" s="206">
        <v>12.0378331900258</v>
      </c>
      <c r="M30" s="206">
        <v>10.31814273430782</v>
      </c>
      <c r="N30" s="206">
        <v>10.79587274290628</v>
      </c>
      <c r="O30" s="206">
        <v>12.99320722269991</v>
      </c>
      <c r="P30" s="206">
        <v>11.034651762682721</v>
      </c>
      <c r="Q30" s="206">
        <v>10.103181427343079</v>
      </c>
      <c r="R30" s="206">
        <v>11.106362854686161</v>
      </c>
      <c r="S30" s="206">
        <v>9.9121238177128124</v>
      </c>
      <c r="T30" s="206">
        <v>9.7687876182287177</v>
      </c>
      <c r="U30" s="206">
        <v>6.9981943250214949</v>
      </c>
      <c r="V30" s="206">
        <v>7.2847807394668953</v>
      </c>
      <c r="W30" s="206">
        <v>7.9774720550300948</v>
      </c>
      <c r="DA30" s="71" t="s">
        <v>2135</v>
      </c>
    </row>
    <row r="31" spans="1:105" ht="12" customHeight="1" x14ac:dyDescent="0.25">
      <c r="A31" s="21" t="s">
        <v>38</v>
      </c>
      <c r="B31" s="209">
        <v>37.919174548581253</v>
      </c>
      <c r="C31" s="209">
        <v>37.231298366294062</v>
      </c>
      <c r="D31" s="209">
        <v>39.036973344797943</v>
      </c>
      <c r="E31" s="209">
        <v>38.779019776440236</v>
      </c>
      <c r="F31" s="209">
        <v>38.950988822012043</v>
      </c>
      <c r="G31" s="209">
        <v>42.648323301805682</v>
      </c>
      <c r="H31" s="209">
        <v>44.110060189165949</v>
      </c>
      <c r="I31" s="209">
        <v>48.753224419604457</v>
      </c>
      <c r="J31" s="209">
        <v>46.431642304385207</v>
      </c>
      <c r="K31" s="209">
        <v>45.657781599312123</v>
      </c>
      <c r="L31" s="209">
        <v>46.861564918314699</v>
      </c>
      <c r="M31" s="209">
        <v>51.934651762682712</v>
      </c>
      <c r="N31" s="209">
        <v>52.020636285468612</v>
      </c>
      <c r="O31" s="209">
        <v>56.491831470335327</v>
      </c>
      <c r="P31" s="209">
        <v>58.727429062768699</v>
      </c>
      <c r="Q31" s="209">
        <v>60.017196904557167</v>
      </c>
      <c r="R31" s="209">
        <v>62.682717110920031</v>
      </c>
      <c r="S31" s="209">
        <v>67.601031814273426</v>
      </c>
      <c r="T31" s="209">
        <v>65.666380051590707</v>
      </c>
      <c r="U31" s="209">
        <v>66.500429922613918</v>
      </c>
      <c r="V31" s="209">
        <v>67.128116938950981</v>
      </c>
      <c r="W31" s="209">
        <v>71.435941530524502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325.29436113485639</v>
      </c>
      <c r="C33" s="205">
        <f>FBT_emi!C5</f>
        <v>274.98307237086368</v>
      </c>
      <c r="D33" s="205">
        <f>FBT_emi!D5</f>
        <v>290.67124957038402</v>
      </c>
      <c r="E33" s="205">
        <f>FBT_emi!E5</f>
        <v>301.58197620985038</v>
      </c>
      <c r="F33" s="205">
        <f>FBT_emi!F5</f>
        <v>278.63647981062161</v>
      </c>
      <c r="G33" s="205">
        <f>FBT_emi!G5</f>
        <v>276.56080120702973</v>
      </c>
      <c r="H33" s="205">
        <f>FBT_emi!H5</f>
        <v>282.74554324705969</v>
      </c>
      <c r="I33" s="205">
        <f>FBT_emi!I5</f>
        <v>299.1320164063095</v>
      </c>
      <c r="J33" s="205">
        <f>FBT_emi!J5</f>
        <v>265.72086176213497</v>
      </c>
      <c r="K33" s="205">
        <f>FBT_emi!K5</f>
        <v>253.1068724867151</v>
      </c>
      <c r="L33" s="205">
        <f>FBT_emi!L5</f>
        <v>272.3735618630447</v>
      </c>
      <c r="M33" s="205">
        <f>FBT_emi!M5</f>
        <v>296.7198517423613</v>
      </c>
      <c r="N33" s="205">
        <f>FBT_emi!N5</f>
        <v>303.57099374201192</v>
      </c>
      <c r="O33" s="205">
        <f>FBT_emi!O5</f>
        <v>283.57016993843831</v>
      </c>
      <c r="P33" s="205">
        <f>FBT_emi!P5</f>
        <v>250.58759522563599</v>
      </c>
      <c r="Q33" s="205">
        <f>FBT_emi!Q5</f>
        <v>244.20339126185419</v>
      </c>
      <c r="R33" s="205">
        <f>FBT_emi!R5</f>
        <v>249.61708166555849</v>
      </c>
      <c r="S33" s="205">
        <f>FBT_emi!S5</f>
        <v>249.2472016449012</v>
      </c>
      <c r="T33" s="205">
        <f>FBT_emi!T5</f>
        <v>256.65528470575379</v>
      </c>
      <c r="U33" s="205">
        <f>FBT_emi!U5</f>
        <v>236.71253865766241</v>
      </c>
      <c r="V33" s="205">
        <f>FBT_emi!V5</f>
        <v>246.14907152520041</v>
      </c>
      <c r="W33" s="205">
        <f>FBT_emi!W5</f>
        <v>240.3472272496754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198.34876642136496</v>
      </c>
      <c r="C35" s="286">
        <f t="shared" si="5"/>
        <v>169.04857208640826</v>
      </c>
      <c r="D35" s="286">
        <f t="shared" si="5"/>
        <v>191.38343142156384</v>
      </c>
      <c r="E35" s="286">
        <f t="shared" si="5"/>
        <v>184.47409970328405</v>
      </c>
      <c r="F35" s="286">
        <f t="shared" si="5"/>
        <v>169.54072049756104</v>
      </c>
      <c r="G35" s="286">
        <f t="shared" si="5"/>
        <v>169.39425933174678</v>
      </c>
      <c r="H35" s="286">
        <f t="shared" si="5"/>
        <v>171.85201124039611</v>
      </c>
      <c r="I35" s="286">
        <f t="shared" si="5"/>
        <v>163.00040931815141</v>
      </c>
      <c r="J35" s="286">
        <f t="shared" si="5"/>
        <v>152.97088158727425</v>
      </c>
      <c r="K35" s="286">
        <f t="shared" si="5"/>
        <v>131.21265990058302</v>
      </c>
      <c r="L35" s="286">
        <f t="shared" si="5"/>
        <v>137.30309291283547</v>
      </c>
      <c r="M35" s="286">
        <f t="shared" si="5"/>
        <v>136.50245934386766</v>
      </c>
      <c r="N35" s="286">
        <f t="shared" si="5"/>
        <v>133.94865820607984</v>
      </c>
      <c r="O35" s="286">
        <f t="shared" si="5"/>
        <v>129.13494472825721</v>
      </c>
      <c r="P35" s="286">
        <f t="shared" si="5"/>
        <v>125.42327643147399</v>
      </c>
      <c r="Q35" s="286">
        <f t="shared" si="5"/>
        <v>128.66362477414432</v>
      </c>
      <c r="R35" s="286">
        <f t="shared" si="5"/>
        <v>134.64650114471709</v>
      </c>
      <c r="S35" s="286">
        <f t="shared" si="5"/>
        <v>134.69695917965234</v>
      </c>
      <c r="T35" s="286">
        <f t="shared" si="5"/>
        <v>136.53383327986333</v>
      </c>
      <c r="U35" s="286">
        <f t="shared" si="5"/>
        <v>125.55257301925124</v>
      </c>
      <c r="V35" s="286">
        <f t="shared" si="5"/>
        <v>132.77434586703737</v>
      </c>
      <c r="W35" s="286">
        <f t="shared" si="5"/>
        <v>141.88307313575126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135.57751785122875</v>
      </c>
      <c r="F36" s="346">
        <f t="shared" si="6"/>
        <v>133.02735034434656</v>
      </c>
      <c r="G36" s="346">
        <f t="shared" si="6"/>
        <v>128.34525323083125</v>
      </c>
      <c r="H36" s="346">
        <f t="shared" si="6"/>
        <v>123.50731403339452</v>
      </c>
      <c r="I36" s="346">
        <f t="shared" si="6"/>
        <v>122.96907071933954</v>
      </c>
      <c r="J36" s="346">
        <f t="shared" si="6"/>
        <v>122.42142842531689</v>
      </c>
      <c r="K36" s="346">
        <f t="shared" si="6"/>
        <v>117.70082574774823</v>
      </c>
      <c r="L36" s="346">
        <f t="shared" si="6"/>
        <v>120.69507732794614</v>
      </c>
      <c r="M36" s="346">
        <f t="shared" si="6"/>
        <v>120.22046502565038</v>
      </c>
      <c r="N36" s="346">
        <f t="shared" si="6"/>
        <v>121.12449855869642</v>
      </c>
      <c r="O36" s="346">
        <f t="shared" si="6"/>
        <v>119.04107083791193</v>
      </c>
      <c r="P36" s="346">
        <f t="shared" si="6"/>
        <v>117.45295381773016</v>
      </c>
      <c r="Q36" s="346">
        <f t="shared" si="6"/>
        <v>115.43606639028953</v>
      </c>
      <c r="R36" s="346">
        <f t="shared" si="6"/>
        <v>116.9869368376625</v>
      </c>
      <c r="S36" s="346">
        <f t="shared" si="6"/>
        <v>117.23636786090442</v>
      </c>
      <c r="T36" s="346">
        <f t="shared" si="6"/>
        <v>118.42965025500141</v>
      </c>
      <c r="U36" s="346">
        <f t="shared" si="6"/>
        <v>115.68138546140528</v>
      </c>
      <c r="V36" s="346">
        <f t="shared" si="6"/>
        <v>117.22826197195221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61.395933195576873</v>
      </c>
      <c r="C37" s="346">
        <f>IF(FBT_ued!C$5=0,"",FBT_ued!C$5/C$5*1000)</f>
        <v>62.472959522778446</v>
      </c>
      <c r="D37" s="346">
        <f>IF(FBT_ued!D$5=0,"",FBT_ued!D$5/D$5*1000)</f>
        <v>64.168126453364806</v>
      </c>
      <c r="E37" s="346">
        <f>IF(FBT_ued!E$5=0,"",FBT_ued!E$5/E$5*1000)</f>
        <v>64.564770966564581</v>
      </c>
      <c r="F37" s="346">
        <f>IF(FBT_ued!F$5=0,"",FBT_ued!F$5/F$5*1000)</f>
        <v>63.472397994187077</v>
      </c>
      <c r="G37" s="346">
        <f>IF(FBT_ued!G$5=0,"",FBT_ued!G$5/G$5*1000)</f>
        <v>61.320155158439803</v>
      </c>
      <c r="H37" s="346">
        <f>IF(FBT_ued!H$5=0,"",FBT_ued!H$5/H$5*1000)</f>
        <v>59.304674422339744</v>
      </c>
      <c r="I37" s="346">
        <f>IF(FBT_ued!I$5=0,"",FBT_ued!I$5/I$5*1000)</f>
        <v>59.262193903631847</v>
      </c>
      <c r="J37" s="346">
        <f>IF(FBT_ued!J$5=0,"",FBT_ued!J$5/J$5*1000)</f>
        <v>59.262052545943661</v>
      </c>
      <c r="K37" s="346">
        <f>IF(FBT_ued!K$5=0,"",FBT_ued!K$5/K$5*1000)</f>
        <v>57.047360880453027</v>
      </c>
      <c r="L37" s="346">
        <f>IF(FBT_ued!L$5=0,"",FBT_ued!L$5/L$5*1000)</f>
        <v>58.421714780004706</v>
      </c>
      <c r="M37" s="346">
        <f>IF(FBT_ued!M$5=0,"",FBT_ued!M$5/M$5*1000)</f>
        <v>58.213125930285159</v>
      </c>
      <c r="N37" s="346">
        <f>IF(FBT_ued!N$5=0,"",FBT_ued!N$5/N$5*1000)</f>
        <v>58.67858761126822</v>
      </c>
      <c r="O37" s="346">
        <f>IF(FBT_ued!O$5=0,"",FBT_ued!O$5/O$5*1000)</f>
        <v>57.831472599598712</v>
      </c>
      <c r="P37" s="346">
        <f>IF(FBT_ued!P$5=0,"",FBT_ued!P$5/P$5*1000)</f>
        <v>56.803575690614764</v>
      </c>
      <c r="Q37" s="346">
        <f>IF(FBT_ued!Q$5=0,"",FBT_ued!Q$5/Q$5*1000)</f>
        <v>55.729532717105243</v>
      </c>
      <c r="R37" s="346">
        <f>IF(FBT_ued!R$5=0,"",FBT_ued!R$5/R$5*1000)</f>
        <v>56.602098206198328</v>
      </c>
      <c r="S37" s="346">
        <f>IF(FBT_ued!S$5=0,"",FBT_ued!S$5/S$5*1000)</f>
        <v>56.927690304109795</v>
      </c>
      <c r="T37" s="346">
        <f>IF(FBT_ued!T$5=0,"",FBT_ued!T$5/T$5*1000)</f>
        <v>57.727863405474103</v>
      </c>
      <c r="U37" s="346">
        <f>IF(FBT_ued!U$5=0,"",FBT_ued!U$5/U$5*1000)</f>
        <v>56.669589894810478</v>
      </c>
      <c r="V37" s="346">
        <f>IF(FBT_ued!V$5=0,"",FBT_ued!V$5/V$5*1000)</f>
        <v>57.113254957225259</v>
      </c>
      <c r="W37" s="346">
        <f>IF(FBT_ued!W$5=0,"",FBT_ued!W$5/W$5*1000)</f>
        <v>61.499604903726826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1.8800273617653764</v>
      </c>
      <c r="C38" s="347">
        <f t="shared" si="7"/>
        <v>1.7867466340795559</v>
      </c>
      <c r="D38" s="347">
        <f t="shared" si="7"/>
        <v>1.7338652283402256</v>
      </c>
      <c r="E38" s="347">
        <f t="shared" si="7"/>
        <v>1.7494297084567918</v>
      </c>
      <c r="F38" s="347">
        <f t="shared" si="7"/>
        <v>1.6906962364812734</v>
      </c>
      <c r="G38" s="347">
        <f t="shared" si="7"/>
        <v>1.5967681987160702</v>
      </c>
      <c r="H38" s="347">
        <f t="shared" si="7"/>
        <v>1.5909881461836113</v>
      </c>
      <c r="I38" s="347">
        <f t="shared" si="7"/>
        <v>1.5811308782970492</v>
      </c>
      <c r="J38" s="347">
        <f t="shared" si="7"/>
        <v>1.5788387041910992</v>
      </c>
      <c r="K38" s="347">
        <f t="shared" si="7"/>
        <v>1.5725761341538909</v>
      </c>
      <c r="L38" s="347">
        <f t="shared" si="7"/>
        <v>1.5836075948601991</v>
      </c>
      <c r="M38" s="347">
        <f t="shared" si="7"/>
        <v>1.6099513708331386</v>
      </c>
      <c r="N38" s="347">
        <f t="shared" si="7"/>
        <v>1.6210494727879556</v>
      </c>
      <c r="O38" s="347">
        <f t="shared" si="7"/>
        <v>1.4948741435358464</v>
      </c>
      <c r="P38" s="347">
        <f t="shared" si="7"/>
        <v>1.3584769145847757</v>
      </c>
      <c r="Q38" s="347">
        <f t="shared" si="7"/>
        <v>1.3176886211617049</v>
      </c>
      <c r="R38" s="347">
        <f t="shared" si="7"/>
        <v>1.3081076406003616</v>
      </c>
      <c r="S38" s="347">
        <f t="shared" si="7"/>
        <v>1.2836244681192075</v>
      </c>
      <c r="T38" s="347">
        <f t="shared" si="7"/>
        <v>1.329456240691016</v>
      </c>
      <c r="U38" s="347">
        <f t="shared" si="7"/>
        <v>1.311624819560687</v>
      </c>
      <c r="V38" s="347">
        <f t="shared" si="7"/>
        <v>1.3021098331332182</v>
      </c>
      <c r="W38" s="347">
        <f t="shared" si="7"/>
        <v>1.2387662799735808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173.02639724849519</v>
      </c>
      <c r="C5" s="225">
        <v>153.90154772141011</v>
      </c>
      <c r="D5" s="225">
        <v>167.64350816852959</v>
      </c>
      <c r="E5" s="225">
        <v>172.38873602751499</v>
      </c>
      <c r="F5" s="225">
        <v>164.8057609630267</v>
      </c>
      <c r="G5" s="225">
        <v>173.20034393809121</v>
      </c>
      <c r="H5" s="225">
        <v>177.7169389509888</v>
      </c>
      <c r="I5" s="225">
        <v>189.18865004299229</v>
      </c>
      <c r="J5" s="225">
        <v>168.3014617368874</v>
      </c>
      <c r="K5" s="225">
        <v>160.95047291487529</v>
      </c>
      <c r="L5" s="225">
        <v>171.99561478933799</v>
      </c>
      <c r="M5" s="225">
        <v>184.30361134995701</v>
      </c>
      <c r="N5" s="225">
        <v>187.2681857265693</v>
      </c>
      <c r="O5" s="225">
        <v>189.6950128976784</v>
      </c>
      <c r="P5" s="225">
        <v>184.46216680997421</v>
      </c>
      <c r="Q5" s="225">
        <v>185.3270851246775</v>
      </c>
      <c r="R5" s="225">
        <v>190.82304385210659</v>
      </c>
      <c r="S5" s="225">
        <v>194.17454858125541</v>
      </c>
      <c r="T5" s="225">
        <v>193.05282629863109</v>
      </c>
      <c r="U5" s="225">
        <v>180.472750383716</v>
      </c>
      <c r="V5" s="225">
        <v>189.03863964601291</v>
      </c>
      <c r="W5" s="225">
        <v>194.02144789959999</v>
      </c>
      <c r="DA5" s="89" t="s">
        <v>2120</v>
      </c>
    </row>
    <row r="6" spans="1:105" ht="12" customHeight="1" x14ac:dyDescent="0.25">
      <c r="A6" s="55" t="s">
        <v>92</v>
      </c>
      <c r="B6" s="261">
        <v>1.944254815630871</v>
      </c>
      <c r="C6" s="261">
        <v>1.880683818007387</v>
      </c>
      <c r="D6" s="261">
        <v>1.988789447961115</v>
      </c>
      <c r="E6" s="261">
        <v>1.988810781636452</v>
      </c>
      <c r="F6" s="261">
        <v>1.978014249962238</v>
      </c>
      <c r="G6" s="261">
        <v>2.143964393234401</v>
      </c>
      <c r="H6" s="261">
        <v>2.2150234747106872</v>
      </c>
      <c r="I6" s="261">
        <v>2.4329297195098669</v>
      </c>
      <c r="J6" s="261">
        <v>2.2926900088010922</v>
      </c>
      <c r="K6" s="261">
        <v>2.2408032496363108</v>
      </c>
      <c r="L6" s="261">
        <v>2.319272490620182</v>
      </c>
      <c r="M6" s="261">
        <v>2.556393540534355</v>
      </c>
      <c r="N6" s="261">
        <v>2.569295523798278</v>
      </c>
      <c r="O6" s="261">
        <v>2.7360590685099391</v>
      </c>
      <c r="P6" s="261">
        <v>2.7797167574909341</v>
      </c>
      <c r="Q6" s="261">
        <v>2.821986717586519</v>
      </c>
      <c r="R6" s="261">
        <v>2.937163202171043</v>
      </c>
      <c r="S6" s="261">
        <v>3.12472660533302</v>
      </c>
      <c r="T6" s="261">
        <v>3.0668979779259922</v>
      </c>
      <c r="U6" s="261">
        <v>3.0496635614897678</v>
      </c>
      <c r="V6" s="261">
        <v>3.0996015255685179</v>
      </c>
      <c r="W6" s="261">
        <v>3.2628522349690692</v>
      </c>
      <c r="DA6" s="67" t="s">
        <v>2139</v>
      </c>
    </row>
    <row r="7" spans="1:105" ht="12" customHeight="1" x14ac:dyDescent="0.25">
      <c r="A7" s="202" t="s">
        <v>93</v>
      </c>
      <c r="B7" s="226">
        <v>2.2682972849026841</v>
      </c>
      <c r="C7" s="226">
        <v>2.1941311210086201</v>
      </c>
      <c r="D7" s="226">
        <v>2.3202543559546349</v>
      </c>
      <c r="E7" s="226">
        <v>2.3202792452425278</v>
      </c>
      <c r="F7" s="226">
        <v>2.3076832916226109</v>
      </c>
      <c r="G7" s="226">
        <v>2.501291792106803</v>
      </c>
      <c r="H7" s="226">
        <v>2.5841940538291341</v>
      </c>
      <c r="I7" s="226">
        <v>2.838418006094845</v>
      </c>
      <c r="J7" s="226">
        <v>2.6748050102679408</v>
      </c>
      <c r="K7" s="226">
        <v>2.6142704579090301</v>
      </c>
      <c r="L7" s="226">
        <v>2.7058179057235452</v>
      </c>
      <c r="M7" s="226">
        <v>2.9824591306234152</v>
      </c>
      <c r="N7" s="226">
        <v>2.9975114444313249</v>
      </c>
      <c r="O7" s="226">
        <v>3.192068913261596</v>
      </c>
      <c r="P7" s="226">
        <v>3.2430028837394218</v>
      </c>
      <c r="Q7" s="226">
        <v>3.2923178371842732</v>
      </c>
      <c r="R7" s="226">
        <v>3.426690402532885</v>
      </c>
      <c r="S7" s="226">
        <v>3.6455143728885231</v>
      </c>
      <c r="T7" s="226">
        <v>3.5780476409136588</v>
      </c>
      <c r="U7" s="226">
        <v>3.5579408217380628</v>
      </c>
      <c r="V7" s="226">
        <v>3.6162017798299382</v>
      </c>
      <c r="W7" s="226">
        <v>3.806660940797248</v>
      </c>
      <c r="DA7" s="174" t="s">
        <v>2140</v>
      </c>
    </row>
    <row r="8" spans="1:105" ht="12" customHeight="1" x14ac:dyDescent="0.25">
      <c r="A8" s="202" t="s">
        <v>94</v>
      </c>
      <c r="B8" s="226">
        <v>5.1846795083489896</v>
      </c>
      <c r="C8" s="226">
        <v>5.0151568480196991</v>
      </c>
      <c r="D8" s="226">
        <v>5.3034385278963079</v>
      </c>
      <c r="E8" s="226">
        <v>5.3034954176972056</v>
      </c>
      <c r="F8" s="226">
        <v>5.2747046665659676</v>
      </c>
      <c r="G8" s="226">
        <v>5.7172383819584054</v>
      </c>
      <c r="H8" s="226">
        <v>5.9067292658951658</v>
      </c>
      <c r="I8" s="226">
        <v>6.4878125853596469</v>
      </c>
      <c r="J8" s="226">
        <v>6.1138400234695824</v>
      </c>
      <c r="K8" s="226">
        <v>5.9754753323634944</v>
      </c>
      <c r="L8" s="226">
        <v>6.1847266416538194</v>
      </c>
      <c r="M8" s="226">
        <v>6.817049441424949</v>
      </c>
      <c r="N8" s="226">
        <v>6.8514547301287392</v>
      </c>
      <c r="O8" s="226">
        <v>7.2961575160265033</v>
      </c>
      <c r="P8" s="226">
        <v>7.4125780199758191</v>
      </c>
      <c r="Q8" s="226">
        <v>7.5252979135640512</v>
      </c>
      <c r="R8" s="226">
        <v>7.8324352057894497</v>
      </c>
      <c r="S8" s="226">
        <v>8.3326042808880505</v>
      </c>
      <c r="T8" s="226">
        <v>8.1783946078026499</v>
      </c>
      <c r="U8" s="226">
        <v>8.1324361639727147</v>
      </c>
      <c r="V8" s="226">
        <v>8.2656040681827161</v>
      </c>
      <c r="W8" s="226">
        <v>8.7009392932508511</v>
      </c>
      <c r="DA8" s="174" t="s">
        <v>2141</v>
      </c>
    </row>
    <row r="9" spans="1:105" ht="12" customHeight="1" x14ac:dyDescent="0.25">
      <c r="A9" s="202" t="s">
        <v>95</v>
      </c>
      <c r="B9" s="226">
        <v>3.888509631261742</v>
      </c>
      <c r="C9" s="226">
        <v>3.761367636014775</v>
      </c>
      <c r="D9" s="226">
        <v>3.9775788959222309</v>
      </c>
      <c r="E9" s="226">
        <v>3.9776215632729039</v>
      </c>
      <c r="F9" s="226">
        <v>3.9560284999244759</v>
      </c>
      <c r="G9" s="226">
        <v>4.2879287864688029</v>
      </c>
      <c r="H9" s="226">
        <v>4.4300469494213743</v>
      </c>
      <c r="I9" s="226">
        <v>4.8658594390197338</v>
      </c>
      <c r="J9" s="226">
        <v>4.5853800176021844</v>
      </c>
      <c r="K9" s="226">
        <v>4.4816064992726217</v>
      </c>
      <c r="L9" s="226">
        <v>4.638544981240365</v>
      </c>
      <c r="M9" s="226">
        <v>5.1127870810687108</v>
      </c>
      <c r="N9" s="226">
        <v>5.1385910475965551</v>
      </c>
      <c r="O9" s="226">
        <v>5.4721181370198781</v>
      </c>
      <c r="P9" s="226">
        <v>5.5594335149818672</v>
      </c>
      <c r="Q9" s="226">
        <v>5.6439734351730371</v>
      </c>
      <c r="R9" s="226">
        <v>5.8743264043420869</v>
      </c>
      <c r="S9" s="226">
        <v>6.2494532106660401</v>
      </c>
      <c r="T9" s="226">
        <v>6.1337959558519826</v>
      </c>
      <c r="U9" s="226">
        <v>6.0993271229795356</v>
      </c>
      <c r="V9" s="226">
        <v>6.1992030511370357</v>
      </c>
      <c r="W9" s="226">
        <v>6.5257044699381366</v>
      </c>
      <c r="DA9" s="174" t="s">
        <v>2142</v>
      </c>
    </row>
    <row r="10" spans="1:105" ht="12" customHeight="1" x14ac:dyDescent="0.25">
      <c r="A10" s="56" t="s">
        <v>96</v>
      </c>
      <c r="B10" s="262">
        <v>3.3767047788717788</v>
      </c>
      <c r="C10" s="262">
        <v>3.012374337278819</v>
      </c>
      <c r="D10" s="262">
        <v>3.3277583062823952</v>
      </c>
      <c r="E10" s="262">
        <v>3.4458200177042628</v>
      </c>
      <c r="F10" s="262">
        <v>3.2665714610893399</v>
      </c>
      <c r="G10" s="262">
        <v>3.409131252037541</v>
      </c>
      <c r="H10" s="262">
        <v>3.497534224375352</v>
      </c>
      <c r="I10" s="262">
        <v>3.7216125943129201</v>
      </c>
      <c r="J10" s="262">
        <v>3.3227637223525259</v>
      </c>
      <c r="K10" s="262">
        <v>3.1756759715437779</v>
      </c>
      <c r="L10" s="262">
        <v>3.396246099803867</v>
      </c>
      <c r="M10" s="262">
        <v>3.6434328872073798</v>
      </c>
      <c r="N10" s="262">
        <v>3.7046395129457048</v>
      </c>
      <c r="O10" s="262">
        <v>3.7368837488085132</v>
      </c>
      <c r="P10" s="262">
        <v>3.629727983723432</v>
      </c>
      <c r="Q10" s="262">
        <v>3.6487477682545362</v>
      </c>
      <c r="R10" s="262">
        <v>3.765996386141754</v>
      </c>
      <c r="S10" s="262">
        <v>3.8808667059160959</v>
      </c>
      <c r="T10" s="262">
        <v>3.9137739021015041</v>
      </c>
      <c r="U10" s="262">
        <v>3.7381686139151551</v>
      </c>
      <c r="V10" s="262">
        <v>3.8831336435948072</v>
      </c>
      <c r="W10" s="262">
        <v>4.1000220157961742</v>
      </c>
      <c r="DA10" s="68" t="s">
        <v>2143</v>
      </c>
    </row>
    <row r="11" spans="1:105" ht="12" customHeight="1" x14ac:dyDescent="0.25">
      <c r="A11" s="37" t="s">
        <v>160</v>
      </c>
      <c r="B11" s="228">
        <v>0.22985828609884251</v>
      </c>
      <c r="C11" s="228">
        <v>0.13429738071230499</v>
      </c>
      <c r="D11" s="228">
        <v>6.1666361189771118E-2</v>
      </c>
      <c r="E11" s="228">
        <v>9.1689492649668525E-2</v>
      </c>
      <c r="F11" s="228">
        <v>9.0963187985557192E-2</v>
      </c>
      <c r="G11" s="228">
        <v>0.1789462201742083</v>
      </c>
      <c r="H11" s="228">
        <v>0.1189017957025017</v>
      </c>
      <c r="I11" s="228">
        <v>5.8103107502141683E-2</v>
      </c>
      <c r="J11" s="228">
        <v>5.3122405807955783E-2</v>
      </c>
      <c r="K11" s="228">
        <v>7.8553787413209536E-2</v>
      </c>
      <c r="L11" s="228">
        <v>8.009922875574596E-2</v>
      </c>
      <c r="M11" s="228">
        <v>7.7949209125123264E-2</v>
      </c>
      <c r="N11" s="228">
        <v>7.8394770175322065E-2</v>
      </c>
      <c r="O11" s="228">
        <v>5.1230613836689518E-2</v>
      </c>
      <c r="P11" s="228">
        <v>7.6124427326733302E-2</v>
      </c>
      <c r="Q11" s="228">
        <v>7.6779075492394475E-2</v>
      </c>
      <c r="R11" s="228">
        <v>5.0380259188295189E-2</v>
      </c>
      <c r="S11" s="228">
        <v>4.7181875580969257E-2</v>
      </c>
      <c r="T11" s="228">
        <v>5.6585889800255022E-2</v>
      </c>
      <c r="U11" s="228">
        <v>5.7514103911429693E-2</v>
      </c>
      <c r="V11" s="228">
        <v>6.9450682727702995E-2</v>
      </c>
      <c r="W11" s="228">
        <v>7.5221812248490394E-2</v>
      </c>
      <c r="DA11" s="69" t="s">
        <v>2144</v>
      </c>
    </row>
    <row r="12" spans="1:105" ht="12" customHeight="1" x14ac:dyDescent="0.25">
      <c r="A12" s="37" t="s">
        <v>162</v>
      </c>
      <c r="B12" s="228">
        <v>2.4814690423451511</v>
      </c>
      <c r="C12" s="228">
        <v>2.173077468328644</v>
      </c>
      <c r="D12" s="228">
        <v>2.639405829613465</v>
      </c>
      <c r="E12" s="228">
        <v>2.7806741570181339</v>
      </c>
      <c r="F12" s="228">
        <v>2.5407595919594961</v>
      </c>
      <c r="G12" s="228">
        <v>2.4839888743633298</v>
      </c>
      <c r="H12" s="228">
        <v>2.5964899412649669</v>
      </c>
      <c r="I12" s="228">
        <v>2.7550706168857539</v>
      </c>
      <c r="J12" s="228">
        <v>2.3540681963778671</v>
      </c>
      <c r="K12" s="228">
        <v>2.1549090495031811</v>
      </c>
      <c r="L12" s="228">
        <v>2.4118375485133621</v>
      </c>
      <c r="M12" s="228">
        <v>2.516554483333608</v>
      </c>
      <c r="N12" s="228">
        <v>2.6015024659667989</v>
      </c>
      <c r="O12" s="228">
        <v>2.4203565856546292</v>
      </c>
      <c r="P12" s="228">
        <v>2.0531960388074859</v>
      </c>
      <c r="Q12" s="228">
        <v>1.961735617173793</v>
      </c>
      <c r="R12" s="228">
        <v>2.0076411087594002</v>
      </c>
      <c r="S12" s="228">
        <v>1.868505050798517</v>
      </c>
      <c r="T12" s="228">
        <v>1.9677429604777019</v>
      </c>
      <c r="U12" s="228">
        <v>1.599947708380618</v>
      </c>
      <c r="V12" s="228">
        <v>1.7551894470482301</v>
      </c>
      <c r="W12" s="228">
        <v>1.6356171132519439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0.1415623261456834</v>
      </c>
      <c r="U14" s="228">
        <v>0.14695502687966161</v>
      </c>
      <c r="V14" s="228">
        <v>0.17174368728500641</v>
      </c>
      <c r="W14" s="228">
        <v>0.3419982005443778</v>
      </c>
      <c r="DA14" s="69" t="s">
        <v>2147</v>
      </c>
    </row>
    <row r="15" spans="1:105" ht="12" customHeight="1" x14ac:dyDescent="0.25">
      <c r="A15" s="37" t="s">
        <v>38</v>
      </c>
      <c r="B15" s="228">
        <v>0.66537745042778551</v>
      </c>
      <c r="C15" s="228">
        <v>0.70499948823787084</v>
      </c>
      <c r="D15" s="228">
        <v>0.6266861154791582</v>
      </c>
      <c r="E15" s="228">
        <v>0.57345636803645983</v>
      </c>
      <c r="F15" s="228">
        <v>0.63484868114428683</v>
      </c>
      <c r="G15" s="228">
        <v>0.74619615750000257</v>
      </c>
      <c r="H15" s="228">
        <v>0.78214248740788239</v>
      </c>
      <c r="I15" s="228">
        <v>0.90843886992502376</v>
      </c>
      <c r="J15" s="228">
        <v>0.91557312016670367</v>
      </c>
      <c r="K15" s="228">
        <v>0.94221313462738709</v>
      </c>
      <c r="L15" s="228">
        <v>0.90430932253475849</v>
      </c>
      <c r="M15" s="228">
        <v>1.048929194748649</v>
      </c>
      <c r="N15" s="228">
        <v>1.0247422768035841</v>
      </c>
      <c r="O15" s="228">
        <v>1.2652965493171939</v>
      </c>
      <c r="P15" s="228">
        <v>1.500407517589212</v>
      </c>
      <c r="Q15" s="228">
        <v>1.6102330755883489</v>
      </c>
      <c r="R15" s="228">
        <v>1.7079750181940601</v>
      </c>
      <c r="S15" s="228">
        <v>1.9651797795366099</v>
      </c>
      <c r="T15" s="228">
        <v>1.747882725677864</v>
      </c>
      <c r="U15" s="228">
        <v>1.933751774743445</v>
      </c>
      <c r="V15" s="228">
        <v>1.886749826533868</v>
      </c>
      <c r="W15" s="228">
        <v>2.047184889751362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10.700373201675665</v>
      </c>
      <c r="C16" s="263">
        <f t="shared" si="0"/>
        <v>9.420227537129426</v>
      </c>
      <c r="D16" s="263">
        <f t="shared" si="0"/>
        <v>10.30000789539281</v>
      </c>
      <c r="E16" s="263">
        <f t="shared" si="0"/>
        <v>10.64727127217251</v>
      </c>
      <c r="F16" s="263">
        <f t="shared" si="0"/>
        <v>10.090923009933594</v>
      </c>
      <c r="G16" s="263">
        <f t="shared" si="0"/>
        <v>10.50668251936802</v>
      </c>
      <c r="H16" s="263">
        <f t="shared" si="0"/>
        <v>10.782850401339475</v>
      </c>
      <c r="I16" s="263">
        <f t="shared" si="0"/>
        <v>11.466237951043349</v>
      </c>
      <c r="J16" s="263">
        <f t="shared" si="0"/>
        <v>10.206324034622218</v>
      </c>
      <c r="K16" s="263">
        <f t="shared" si="0"/>
        <v>9.753187287149121</v>
      </c>
      <c r="L16" s="263">
        <f t="shared" si="0"/>
        <v>10.42953004600755</v>
      </c>
      <c r="M16" s="263">
        <f t="shared" si="0"/>
        <v>11.189370292311418</v>
      </c>
      <c r="N16" s="263">
        <f t="shared" si="0"/>
        <v>11.378380045812332</v>
      </c>
      <c r="O16" s="263">
        <f t="shared" si="0"/>
        <v>11.466436709093653</v>
      </c>
      <c r="P16" s="263">
        <f t="shared" si="0"/>
        <v>11.124544088312133</v>
      </c>
      <c r="Q16" s="263">
        <f t="shared" si="0"/>
        <v>11.180018608342044</v>
      </c>
      <c r="R16" s="263">
        <f t="shared" si="0"/>
        <v>11.533560440606733</v>
      </c>
      <c r="S16" s="263">
        <f t="shared" si="0"/>
        <v>11.859213733130277</v>
      </c>
      <c r="T16" s="263">
        <f t="shared" si="0"/>
        <v>11.763526605105341</v>
      </c>
      <c r="U16" s="263">
        <f t="shared" si="0"/>
        <v>11.190238154526163</v>
      </c>
      <c r="V16" s="263">
        <f t="shared" si="0"/>
        <v>11.609053223807182</v>
      </c>
      <c r="W16" s="263">
        <f t="shared" si="0"/>
        <v>12.006076329225868</v>
      </c>
      <c r="DA16" s="70"/>
    </row>
    <row r="17" spans="1:105" ht="12" customHeight="1" x14ac:dyDescent="0.25">
      <c r="A17" s="60" t="s">
        <v>2150</v>
      </c>
      <c r="B17" s="331">
        <v>9.1467747210044088</v>
      </c>
      <c r="C17" s="331">
        <v>7.6498358816276824</v>
      </c>
      <c r="D17" s="331">
        <v>8.5454610814343255</v>
      </c>
      <c r="E17" s="331">
        <v>9.0045979171565484</v>
      </c>
      <c r="F17" s="331">
        <v>8.283723024023292</v>
      </c>
      <c r="G17" s="331">
        <v>8.3453007509504396</v>
      </c>
      <c r="H17" s="331">
        <v>8.5296527865763174</v>
      </c>
      <c r="I17" s="331">
        <v>8.8526045506557054</v>
      </c>
      <c r="J17" s="331">
        <v>7.5092548767979146</v>
      </c>
      <c r="K17" s="331">
        <v>6.9919250182129824</v>
      </c>
      <c r="L17" s="331">
        <v>7.7483975357100672</v>
      </c>
      <c r="M17" s="331">
        <v>8.1087616693769924</v>
      </c>
      <c r="N17" s="331">
        <v>8.362212543760279</v>
      </c>
      <c r="O17" s="331">
        <v>7.7523092661387194</v>
      </c>
      <c r="P17" s="331">
        <v>6.7406420135314864</v>
      </c>
      <c r="Q17" s="331">
        <v>6.5605166773088577</v>
      </c>
      <c r="R17" s="331">
        <v>6.6251774953691118</v>
      </c>
      <c r="S17" s="331">
        <v>6.2188373551562748</v>
      </c>
      <c r="T17" s="331">
        <v>6.5017062191232142</v>
      </c>
      <c r="U17" s="331">
        <v>5.4085117383853616</v>
      </c>
      <c r="V17" s="331">
        <v>5.9413340336208673</v>
      </c>
      <c r="W17" s="331">
        <v>5.6518998802036204</v>
      </c>
      <c r="DA17" s="72" t="s">
        <v>2151</v>
      </c>
    </row>
    <row r="18" spans="1:105" ht="12" customHeight="1" x14ac:dyDescent="0.25">
      <c r="A18" s="59" t="s">
        <v>30</v>
      </c>
      <c r="B18" s="232">
        <v>0.37643358381610947</v>
      </c>
      <c r="C18" s="232">
        <v>0.2485748545102909</v>
      </c>
      <c r="D18" s="232">
        <v>0.29517600079057038</v>
      </c>
      <c r="E18" s="232">
        <v>0.25399279013827047</v>
      </c>
      <c r="F18" s="232">
        <v>0.20984862118757869</v>
      </c>
      <c r="G18" s="232">
        <v>0.19918023613980521</v>
      </c>
      <c r="H18" s="232">
        <v>0.19757558377177131</v>
      </c>
      <c r="I18" s="232">
        <v>0.1922435441517335</v>
      </c>
      <c r="J18" s="232">
        <v>9.038410358905985E-2</v>
      </c>
      <c r="K18" s="232">
        <v>0.14312276419977751</v>
      </c>
      <c r="L18" s="232">
        <v>0.12627846096855569</v>
      </c>
      <c r="M18" s="232">
        <v>0.20727163656721781</v>
      </c>
      <c r="N18" s="232">
        <v>0.20855004262544061</v>
      </c>
      <c r="O18" s="232">
        <v>0.19874480716595971</v>
      </c>
      <c r="P18" s="232">
        <v>0.20463254710699</v>
      </c>
      <c r="Q18" s="232">
        <v>0.1551471824132041</v>
      </c>
      <c r="R18" s="232">
        <v>0.1599610891622672</v>
      </c>
      <c r="S18" s="232">
        <v>0.17213767428997129</v>
      </c>
      <c r="T18" s="232">
        <v>0.14551923936232239</v>
      </c>
      <c r="U18" s="232">
        <v>0.1040704051884619</v>
      </c>
      <c r="V18" s="232">
        <v>0.1441488604152161</v>
      </c>
      <c r="W18" s="232">
        <v>0.10960449716939979</v>
      </c>
      <c r="DA18" s="71" t="s">
        <v>2152</v>
      </c>
    </row>
    <row r="19" spans="1:105" ht="12" customHeight="1" x14ac:dyDescent="0.25">
      <c r="A19" s="59" t="s">
        <v>33</v>
      </c>
      <c r="B19" s="232">
        <v>0.18164720282446109</v>
      </c>
      <c r="C19" s="232">
        <v>8.6633012133342735E-2</v>
      </c>
      <c r="D19" s="232">
        <v>8.790302889388299E-2</v>
      </c>
      <c r="E19" s="232">
        <v>0.17703567028324649</v>
      </c>
      <c r="F19" s="232">
        <v>0.17629223933968849</v>
      </c>
      <c r="G19" s="232">
        <v>0.35587990274155562</v>
      </c>
      <c r="H19" s="232">
        <v>0.44126946108351289</v>
      </c>
      <c r="I19" s="232">
        <v>0.42898815514850341</v>
      </c>
      <c r="J19" s="232">
        <v>0.32270741346507897</v>
      </c>
      <c r="K19" s="232">
        <v>0.31742285568868778</v>
      </c>
      <c r="L19" s="232">
        <v>0.32611608551152438</v>
      </c>
      <c r="M19" s="232">
        <v>0.3150983397448705</v>
      </c>
      <c r="N19" s="232">
        <v>0.39629917319462998</v>
      </c>
      <c r="O19" s="232">
        <v>0.39104816454371022</v>
      </c>
      <c r="P19" s="232">
        <v>0.23331174309536959</v>
      </c>
      <c r="Q19" s="232">
        <v>0.38227004788475</v>
      </c>
      <c r="R19" s="232">
        <v>0.37715204183854478</v>
      </c>
      <c r="S19" s="232">
        <v>0.33258661021714803</v>
      </c>
      <c r="T19" s="232">
        <v>0.26945610073946602</v>
      </c>
      <c r="U19" s="232">
        <v>0.22425984944419361</v>
      </c>
      <c r="V19" s="232">
        <v>0.18351513616695461</v>
      </c>
      <c r="W19" s="232">
        <v>0.20422007954774751</v>
      </c>
      <c r="DA19" s="71" t="s">
        <v>2153</v>
      </c>
    </row>
    <row r="20" spans="1:105" ht="12" customHeight="1" x14ac:dyDescent="0.25">
      <c r="A20" s="59" t="s">
        <v>160</v>
      </c>
      <c r="B20" s="232">
        <v>0.48296682953927561</v>
      </c>
      <c r="C20" s="232">
        <v>0.30858644997893842</v>
      </c>
      <c r="D20" s="232">
        <v>0.15699279503652569</v>
      </c>
      <c r="E20" s="232">
        <v>0.2372066123404509</v>
      </c>
      <c r="F20" s="232">
        <v>0.23626819734570831</v>
      </c>
      <c r="G20" s="232">
        <v>0.47719188618735292</v>
      </c>
      <c r="H20" s="232">
        <v>0.31559418513714421</v>
      </c>
      <c r="I20" s="232">
        <v>0.15471746633043629</v>
      </c>
      <c r="J20" s="232">
        <v>0.14584454548709461</v>
      </c>
      <c r="K20" s="232">
        <v>0.21526522529087411</v>
      </c>
      <c r="L20" s="232">
        <v>0.22104703143459481</v>
      </c>
      <c r="M20" s="232">
        <v>0.2137317738207461</v>
      </c>
      <c r="N20" s="232">
        <v>0.21501817242563789</v>
      </c>
      <c r="O20" s="232">
        <v>0.14151894274986271</v>
      </c>
      <c r="P20" s="232">
        <v>0.21113842971448379</v>
      </c>
      <c r="Q20" s="232">
        <v>0.20950229511249491</v>
      </c>
      <c r="R20" s="232">
        <v>0.13785190005480011</v>
      </c>
      <c r="S20" s="232">
        <v>0.1294177266580612</v>
      </c>
      <c r="T20" s="232">
        <v>0.16240296460349149</v>
      </c>
      <c r="U20" s="232">
        <v>0.16470517296357859</v>
      </c>
      <c r="V20" s="232">
        <v>0.19949937538251669</v>
      </c>
      <c r="W20" s="232">
        <v>0.22388679082167551</v>
      </c>
      <c r="DA20" s="71" t="s">
        <v>2154</v>
      </c>
    </row>
    <row r="21" spans="1:105" ht="12" customHeight="1" x14ac:dyDescent="0.25">
      <c r="A21" s="59" t="s">
        <v>70</v>
      </c>
      <c r="B21" s="232">
        <v>2.8917874365111</v>
      </c>
      <c r="C21" s="232">
        <v>2.0127776761338012</v>
      </c>
      <c r="D21" s="232">
        <v>1.2858797797142221</v>
      </c>
      <c r="E21" s="232">
        <v>1.1425800264536059</v>
      </c>
      <c r="F21" s="232">
        <v>1.061933469763128</v>
      </c>
      <c r="G21" s="232">
        <v>0.68905110764825983</v>
      </c>
      <c r="H21" s="232">
        <v>0.68349991686240241</v>
      </c>
      <c r="I21" s="232">
        <v>0.7404290843872563</v>
      </c>
      <c r="J21" s="232">
        <v>0.48735839436288442</v>
      </c>
      <c r="K21" s="232">
        <v>0.41089944948944551</v>
      </c>
      <c r="L21" s="232">
        <v>0.41909249090620748</v>
      </c>
      <c r="M21" s="232">
        <v>0.47242757979779332</v>
      </c>
      <c r="N21" s="232">
        <v>0.40704385235370988</v>
      </c>
      <c r="O21" s="232">
        <v>0.33502817373024552</v>
      </c>
      <c r="P21" s="232">
        <v>0.39682236417738159</v>
      </c>
      <c r="Q21" s="232">
        <v>0.4607310022851922</v>
      </c>
      <c r="R21" s="232">
        <v>0.45684768355215388</v>
      </c>
      <c r="S21" s="232">
        <v>0.45947145354901769</v>
      </c>
      <c r="T21" s="232">
        <v>0.27685481666716699</v>
      </c>
      <c r="U21" s="232">
        <v>0.3336494871055895</v>
      </c>
      <c r="V21" s="232">
        <v>0.37233112010718511</v>
      </c>
      <c r="W21" s="232">
        <v>0.24601190865935729</v>
      </c>
      <c r="DA21" s="71" t="s">
        <v>2155</v>
      </c>
    </row>
    <row r="22" spans="1:105" ht="12" customHeight="1" x14ac:dyDescent="0.25">
      <c r="A22" s="59" t="s">
        <v>162</v>
      </c>
      <c r="B22" s="232">
        <v>5.2139396683134622</v>
      </c>
      <c r="C22" s="232">
        <v>4.9932638888713097</v>
      </c>
      <c r="D22" s="232">
        <v>6.7195094769991233</v>
      </c>
      <c r="E22" s="232">
        <v>7.1937828179409742</v>
      </c>
      <c r="F22" s="232">
        <v>6.5993804963871883</v>
      </c>
      <c r="G22" s="232">
        <v>6.6239976182334646</v>
      </c>
      <c r="H22" s="232">
        <v>6.8917136397214867</v>
      </c>
      <c r="I22" s="232">
        <v>7.3362263006377759</v>
      </c>
      <c r="J22" s="232">
        <v>6.4629604198937969</v>
      </c>
      <c r="K22" s="232">
        <v>5.9052147235441961</v>
      </c>
      <c r="L22" s="232">
        <v>6.6558634668891852</v>
      </c>
      <c r="M22" s="232">
        <v>6.9002323394463652</v>
      </c>
      <c r="N22" s="232">
        <v>7.1353013031608601</v>
      </c>
      <c r="O22" s="232">
        <v>6.685969177948941</v>
      </c>
      <c r="P22" s="232">
        <v>5.6947369294372603</v>
      </c>
      <c r="Q22" s="232">
        <v>5.3528661496132166</v>
      </c>
      <c r="R22" s="232">
        <v>5.4933647807613459</v>
      </c>
      <c r="S22" s="232">
        <v>5.1252238904420766</v>
      </c>
      <c r="T22" s="232">
        <v>5.6474730977507672</v>
      </c>
      <c r="U22" s="232">
        <v>4.5818268236835378</v>
      </c>
      <c r="V22" s="232">
        <v>5.0418395415489954</v>
      </c>
      <c r="W22" s="232">
        <v>4.8681766040054404</v>
      </c>
      <c r="DA22" s="71" t="s">
        <v>2156</v>
      </c>
    </row>
    <row r="23" spans="1:105" ht="12" customHeight="1" x14ac:dyDescent="0.25">
      <c r="A23" s="60" t="s">
        <v>2157</v>
      </c>
      <c r="B23" s="331">
        <v>1.3980580954207871</v>
      </c>
      <c r="C23" s="331">
        <v>1.619936950061152</v>
      </c>
      <c r="D23" s="331">
        <v>1.5954436581215941</v>
      </c>
      <c r="E23" s="331">
        <v>1.483568492485047</v>
      </c>
      <c r="F23" s="331">
        <v>1.648958845913322</v>
      </c>
      <c r="G23" s="331">
        <v>1.9898646169588281</v>
      </c>
      <c r="H23" s="331">
        <v>2.0759957367863038</v>
      </c>
      <c r="I23" s="331">
        <v>2.418999022826855</v>
      </c>
      <c r="J23" s="331">
        <v>2.5136539571202161</v>
      </c>
      <c r="K23" s="331">
        <v>2.5819980089652339</v>
      </c>
      <c r="L23" s="331">
        <v>2.4955907110478681</v>
      </c>
      <c r="M23" s="331">
        <v>2.876097139691677</v>
      </c>
      <c r="N23" s="331">
        <v>2.8106238601481901</v>
      </c>
      <c r="O23" s="331">
        <v>3.4952427174741381</v>
      </c>
      <c r="P23" s="331">
        <v>4.1615247341813726</v>
      </c>
      <c r="Q23" s="331">
        <v>4.3937429936262662</v>
      </c>
      <c r="R23" s="331">
        <v>4.6734098890639384</v>
      </c>
      <c r="S23" s="331">
        <v>5.3903982495473599</v>
      </c>
      <c r="T23" s="331">
        <v>5.0164685477480466</v>
      </c>
      <c r="U23" s="331">
        <v>5.5377533312216203</v>
      </c>
      <c r="V23" s="331">
        <v>5.4197510681408332</v>
      </c>
      <c r="W23" s="331">
        <v>6.0931482702247228</v>
      </c>
      <c r="DA23" s="72" t="s">
        <v>2158</v>
      </c>
    </row>
    <row r="24" spans="1:105" ht="12" customHeight="1" x14ac:dyDescent="0.25">
      <c r="A24" s="60" t="s">
        <v>2159</v>
      </c>
      <c r="B24" s="331">
        <v>0.1555403852504697</v>
      </c>
      <c r="C24" s="331">
        <v>0.150454705440591</v>
      </c>
      <c r="D24" s="331">
        <v>0.1591031558368893</v>
      </c>
      <c r="E24" s="331">
        <v>0.1591048625309161</v>
      </c>
      <c r="F24" s="331">
        <v>0.15824113999697911</v>
      </c>
      <c r="G24" s="331">
        <v>0.17151715145875221</v>
      </c>
      <c r="H24" s="331">
        <v>0.17720187797685491</v>
      </c>
      <c r="I24" s="331">
        <v>0.19463437756078941</v>
      </c>
      <c r="J24" s="331">
        <v>0.1834152007040874</v>
      </c>
      <c r="K24" s="331">
        <v>0.17926425997090481</v>
      </c>
      <c r="L24" s="331">
        <v>0.18554179924961459</v>
      </c>
      <c r="M24" s="331">
        <v>0.20451148324274851</v>
      </c>
      <c r="N24" s="331">
        <v>0.20554364190386221</v>
      </c>
      <c r="O24" s="331">
        <v>0.2188847254807951</v>
      </c>
      <c r="P24" s="331">
        <v>0.22237734059927461</v>
      </c>
      <c r="Q24" s="331">
        <v>0.22575893740692149</v>
      </c>
      <c r="R24" s="331">
        <v>0.23497305617368339</v>
      </c>
      <c r="S24" s="331">
        <v>0.24997812842664149</v>
      </c>
      <c r="T24" s="331">
        <v>0.24535183823407941</v>
      </c>
      <c r="U24" s="331">
        <v>0.2439730849191814</v>
      </c>
      <c r="V24" s="331">
        <v>0.24796812204548149</v>
      </c>
      <c r="W24" s="331">
        <v>0.26102817879752549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8.916977668063053</v>
      </c>
      <c r="C25" s="263">
        <f t="shared" si="1"/>
        <v>7.8501896142745204</v>
      </c>
      <c r="D25" s="263">
        <f t="shared" si="1"/>
        <v>8.5833399128273378</v>
      </c>
      <c r="E25" s="263">
        <f t="shared" si="1"/>
        <v>8.8727260601437603</v>
      </c>
      <c r="F25" s="263">
        <f t="shared" si="1"/>
        <v>8.4091025082779929</v>
      </c>
      <c r="G25" s="263">
        <f t="shared" si="1"/>
        <v>8.7555687661400157</v>
      </c>
      <c r="H25" s="263">
        <f t="shared" si="1"/>
        <v>8.9857086677828963</v>
      </c>
      <c r="I25" s="263">
        <f t="shared" si="1"/>
        <v>9.5551982925361223</v>
      </c>
      <c r="J25" s="263">
        <f t="shared" si="1"/>
        <v>8.5052700288518519</v>
      </c>
      <c r="K25" s="263">
        <f t="shared" si="1"/>
        <v>8.1276560726242675</v>
      </c>
      <c r="L25" s="263">
        <f t="shared" si="1"/>
        <v>8.6912750383396258</v>
      </c>
      <c r="M25" s="263">
        <f t="shared" si="1"/>
        <v>9.3244752435928486</v>
      </c>
      <c r="N25" s="263">
        <f t="shared" si="1"/>
        <v>9.4819833715102781</v>
      </c>
      <c r="O25" s="263">
        <f t="shared" si="1"/>
        <v>9.5553639242447126</v>
      </c>
      <c r="P25" s="263">
        <f t="shared" si="1"/>
        <v>9.2704534069267819</v>
      </c>
      <c r="Q25" s="263">
        <f t="shared" si="1"/>
        <v>9.3166821736183714</v>
      </c>
      <c r="R25" s="263">
        <f t="shared" si="1"/>
        <v>9.6113003671722801</v>
      </c>
      <c r="S25" s="263">
        <f t="shared" si="1"/>
        <v>9.8826781109419031</v>
      </c>
      <c r="T25" s="263">
        <f t="shared" si="1"/>
        <v>9.8029388375877851</v>
      </c>
      <c r="U25" s="263">
        <f t="shared" si="1"/>
        <v>9.3251984621051385</v>
      </c>
      <c r="V25" s="263">
        <f t="shared" si="1"/>
        <v>9.6742110198393227</v>
      </c>
      <c r="W25" s="263">
        <f t="shared" si="1"/>
        <v>10.005063607688228</v>
      </c>
      <c r="DA25" s="70"/>
    </row>
    <row r="26" spans="1:105" ht="12" customHeight="1" x14ac:dyDescent="0.25">
      <c r="A26" s="60" t="s">
        <v>2162</v>
      </c>
      <c r="B26" s="331">
        <v>7.6223122675036734</v>
      </c>
      <c r="C26" s="331">
        <v>6.3748632346897356</v>
      </c>
      <c r="D26" s="331">
        <v>7.1212175678619367</v>
      </c>
      <c r="E26" s="331">
        <v>7.5038315976304579</v>
      </c>
      <c r="F26" s="331">
        <v>6.9031025200194094</v>
      </c>
      <c r="G26" s="331">
        <v>6.9544172924586984</v>
      </c>
      <c r="H26" s="331">
        <v>7.1080439888135967</v>
      </c>
      <c r="I26" s="331">
        <v>7.3771704588797533</v>
      </c>
      <c r="J26" s="331">
        <v>6.2577123973315976</v>
      </c>
      <c r="K26" s="331">
        <v>5.826604181844151</v>
      </c>
      <c r="L26" s="331">
        <v>6.4569979464250569</v>
      </c>
      <c r="M26" s="331">
        <v>6.757301391147494</v>
      </c>
      <c r="N26" s="331">
        <v>6.9685104531335673</v>
      </c>
      <c r="O26" s="331">
        <v>6.4602577217822681</v>
      </c>
      <c r="P26" s="331">
        <v>5.6172016779429059</v>
      </c>
      <c r="Q26" s="331">
        <v>5.4670972310907153</v>
      </c>
      <c r="R26" s="331">
        <v>5.520981246140928</v>
      </c>
      <c r="S26" s="331">
        <v>5.1823644626302316</v>
      </c>
      <c r="T26" s="331">
        <v>5.418088515936013</v>
      </c>
      <c r="U26" s="331">
        <v>4.507093115321136</v>
      </c>
      <c r="V26" s="331">
        <v>4.9511116946840588</v>
      </c>
      <c r="W26" s="331">
        <v>4.7099165668363527</v>
      </c>
      <c r="DA26" s="72" t="s">
        <v>2163</v>
      </c>
    </row>
    <row r="27" spans="1:105" ht="12" customHeight="1" x14ac:dyDescent="0.25">
      <c r="A27" s="59" t="s">
        <v>30</v>
      </c>
      <c r="B27" s="232">
        <v>0.31369465318009132</v>
      </c>
      <c r="C27" s="232">
        <v>0.20714571209190921</v>
      </c>
      <c r="D27" s="232">
        <v>0.24598000065880879</v>
      </c>
      <c r="E27" s="232">
        <v>0.21166065844855869</v>
      </c>
      <c r="F27" s="232">
        <v>0.174873850989649</v>
      </c>
      <c r="G27" s="232">
        <v>0.1659835301165043</v>
      </c>
      <c r="H27" s="232">
        <v>0.1646463198098094</v>
      </c>
      <c r="I27" s="232">
        <v>0.16020295345977789</v>
      </c>
      <c r="J27" s="232">
        <v>7.5320086324216579E-2</v>
      </c>
      <c r="K27" s="232">
        <v>0.1192689701664813</v>
      </c>
      <c r="L27" s="232">
        <v>0.1052320508071298</v>
      </c>
      <c r="M27" s="232">
        <v>0.17272636380601489</v>
      </c>
      <c r="N27" s="232">
        <v>0.17379170218786719</v>
      </c>
      <c r="O27" s="232">
        <v>0.16562067263829969</v>
      </c>
      <c r="P27" s="232">
        <v>0.17052712258915839</v>
      </c>
      <c r="Q27" s="232">
        <v>0.1292893186776701</v>
      </c>
      <c r="R27" s="232">
        <v>0.1333009076352227</v>
      </c>
      <c r="S27" s="232">
        <v>0.1434480619083095</v>
      </c>
      <c r="T27" s="232">
        <v>0.12126603280193531</v>
      </c>
      <c r="U27" s="232">
        <v>8.6725337657051649E-2</v>
      </c>
      <c r="V27" s="232">
        <v>0.12012405034601339</v>
      </c>
      <c r="W27" s="232">
        <v>9.1337080974499898E-2</v>
      </c>
      <c r="DA27" s="71" t="s">
        <v>2164</v>
      </c>
    </row>
    <row r="28" spans="1:105" ht="12" customHeight="1" x14ac:dyDescent="0.25">
      <c r="A28" s="59" t="s">
        <v>33</v>
      </c>
      <c r="B28" s="232">
        <v>0.15137266902038421</v>
      </c>
      <c r="C28" s="232">
        <v>7.2194176777785626E-2</v>
      </c>
      <c r="D28" s="232">
        <v>7.325252407823582E-2</v>
      </c>
      <c r="E28" s="232">
        <v>0.14752972523603869</v>
      </c>
      <c r="F28" s="232">
        <v>0.14691019944974049</v>
      </c>
      <c r="G28" s="232">
        <v>0.29656658561796312</v>
      </c>
      <c r="H28" s="232">
        <v>0.36772455090292733</v>
      </c>
      <c r="I28" s="232">
        <v>0.35749012929041951</v>
      </c>
      <c r="J28" s="232">
        <v>0.26892284455423249</v>
      </c>
      <c r="K28" s="232">
        <v>0.26451904640723978</v>
      </c>
      <c r="L28" s="232">
        <v>0.27176340459293702</v>
      </c>
      <c r="M28" s="232">
        <v>0.26258194978739208</v>
      </c>
      <c r="N28" s="232">
        <v>0.33024931099552512</v>
      </c>
      <c r="O28" s="232">
        <v>0.3258734704530919</v>
      </c>
      <c r="P28" s="232">
        <v>0.19442645257947469</v>
      </c>
      <c r="Q28" s="232">
        <v>0.31855837323729158</v>
      </c>
      <c r="R28" s="232">
        <v>0.31429336819878728</v>
      </c>
      <c r="S28" s="232">
        <v>0.27715550851429011</v>
      </c>
      <c r="T28" s="232">
        <v>0.2245467506162217</v>
      </c>
      <c r="U28" s="232">
        <v>0.18688320787016141</v>
      </c>
      <c r="V28" s="232">
        <v>0.15292928013912879</v>
      </c>
      <c r="W28" s="232">
        <v>0.17018339962312301</v>
      </c>
      <c r="DA28" s="71" t="s">
        <v>2165</v>
      </c>
    </row>
    <row r="29" spans="1:105" ht="12" customHeight="1" x14ac:dyDescent="0.25">
      <c r="A29" s="59" t="s">
        <v>160</v>
      </c>
      <c r="B29" s="232">
        <v>0.4024723579493964</v>
      </c>
      <c r="C29" s="232">
        <v>0.25715537498244861</v>
      </c>
      <c r="D29" s="232">
        <v>0.1308273291971048</v>
      </c>
      <c r="E29" s="232">
        <v>0.19767217695037581</v>
      </c>
      <c r="F29" s="232">
        <v>0.19689016445475691</v>
      </c>
      <c r="G29" s="232">
        <v>0.39765990515612742</v>
      </c>
      <c r="H29" s="232">
        <v>0.26299515428095332</v>
      </c>
      <c r="I29" s="232">
        <v>0.12893122194203019</v>
      </c>
      <c r="J29" s="232">
        <v>0.12153712123924559</v>
      </c>
      <c r="K29" s="232">
        <v>0.17938768774239511</v>
      </c>
      <c r="L29" s="232">
        <v>0.18420585952882909</v>
      </c>
      <c r="M29" s="232">
        <v>0.17810981151728841</v>
      </c>
      <c r="N29" s="232">
        <v>0.1791818103546983</v>
      </c>
      <c r="O29" s="232">
        <v>0.1179324522915523</v>
      </c>
      <c r="P29" s="232">
        <v>0.17594869142873651</v>
      </c>
      <c r="Q29" s="232">
        <v>0.17458524592707911</v>
      </c>
      <c r="R29" s="232">
        <v>0.1148765833790001</v>
      </c>
      <c r="S29" s="232">
        <v>0.10784810554838439</v>
      </c>
      <c r="T29" s="232">
        <v>0.13533580383624291</v>
      </c>
      <c r="U29" s="232">
        <v>0.1372543108029822</v>
      </c>
      <c r="V29" s="232">
        <v>0.16624947948543059</v>
      </c>
      <c r="W29" s="232">
        <v>0.18657232568472959</v>
      </c>
      <c r="DA29" s="71" t="s">
        <v>2166</v>
      </c>
    </row>
    <row r="30" spans="1:105" ht="12" customHeight="1" x14ac:dyDescent="0.25">
      <c r="A30" s="59" t="s">
        <v>70</v>
      </c>
      <c r="B30" s="232">
        <v>2.40982286375925</v>
      </c>
      <c r="C30" s="232">
        <v>1.677314730111501</v>
      </c>
      <c r="D30" s="232">
        <v>1.071566483095185</v>
      </c>
      <c r="E30" s="232">
        <v>0.95215002204467192</v>
      </c>
      <c r="F30" s="232">
        <v>0.88494455813593986</v>
      </c>
      <c r="G30" s="232">
        <v>0.57420925637355003</v>
      </c>
      <c r="H30" s="232">
        <v>0.56958326405200188</v>
      </c>
      <c r="I30" s="232">
        <v>0.61702423698938014</v>
      </c>
      <c r="J30" s="232">
        <v>0.40613199530240368</v>
      </c>
      <c r="K30" s="232">
        <v>0.34241620790787131</v>
      </c>
      <c r="L30" s="232">
        <v>0.34924374242183959</v>
      </c>
      <c r="M30" s="232">
        <v>0.3936896498314944</v>
      </c>
      <c r="N30" s="232">
        <v>0.33920321029475842</v>
      </c>
      <c r="O30" s="232">
        <v>0.27919014477520449</v>
      </c>
      <c r="P30" s="232">
        <v>0.33068530348115133</v>
      </c>
      <c r="Q30" s="232">
        <v>0.38394250190432688</v>
      </c>
      <c r="R30" s="232">
        <v>0.38070640296012831</v>
      </c>
      <c r="S30" s="232">
        <v>0.38289287795751492</v>
      </c>
      <c r="T30" s="232">
        <v>0.2307123472226392</v>
      </c>
      <c r="U30" s="232">
        <v>0.27804123925465801</v>
      </c>
      <c r="V30" s="232">
        <v>0.31027593342265419</v>
      </c>
      <c r="W30" s="232">
        <v>0.2050099238827979</v>
      </c>
      <c r="DA30" s="71" t="s">
        <v>2167</v>
      </c>
    </row>
    <row r="31" spans="1:105" ht="12" customHeight="1" x14ac:dyDescent="0.25">
      <c r="A31" s="59" t="s">
        <v>162</v>
      </c>
      <c r="B31" s="232">
        <v>4.344949723594552</v>
      </c>
      <c r="C31" s="232">
        <v>4.1610532407260923</v>
      </c>
      <c r="D31" s="232">
        <v>5.5995912308326021</v>
      </c>
      <c r="E31" s="232">
        <v>5.9948190149508127</v>
      </c>
      <c r="F31" s="232">
        <v>5.4994837469893234</v>
      </c>
      <c r="G31" s="232">
        <v>5.5199980151945542</v>
      </c>
      <c r="H31" s="232">
        <v>5.7430946997679051</v>
      </c>
      <c r="I31" s="232">
        <v>6.1135219171981454</v>
      </c>
      <c r="J31" s="232">
        <v>5.3858003499114986</v>
      </c>
      <c r="K31" s="232">
        <v>4.9210122696201637</v>
      </c>
      <c r="L31" s="232">
        <v>5.5465528890743219</v>
      </c>
      <c r="M31" s="232">
        <v>5.750193616205304</v>
      </c>
      <c r="N31" s="232">
        <v>5.9460844193007194</v>
      </c>
      <c r="O31" s="232">
        <v>5.5716409816241192</v>
      </c>
      <c r="P31" s="232">
        <v>4.7456141078643848</v>
      </c>
      <c r="Q31" s="232">
        <v>4.4607217913443478</v>
      </c>
      <c r="R31" s="232">
        <v>4.5778039839677893</v>
      </c>
      <c r="S31" s="232">
        <v>4.2710199087017324</v>
      </c>
      <c r="T31" s="232">
        <v>4.7062275814589736</v>
      </c>
      <c r="U31" s="232">
        <v>3.8181890197362831</v>
      </c>
      <c r="V31" s="232">
        <v>4.2015329512908313</v>
      </c>
      <c r="W31" s="232">
        <v>4.0568138366712034</v>
      </c>
      <c r="DA31" s="71" t="s">
        <v>2168</v>
      </c>
    </row>
    <row r="32" spans="1:105" ht="12" customHeight="1" x14ac:dyDescent="0.25">
      <c r="A32" s="60" t="s">
        <v>2169</v>
      </c>
      <c r="B32" s="331">
        <v>1.165048412850656</v>
      </c>
      <c r="C32" s="331">
        <v>1.349947458384293</v>
      </c>
      <c r="D32" s="331">
        <v>1.329536381767995</v>
      </c>
      <c r="E32" s="331">
        <v>1.236307077070872</v>
      </c>
      <c r="F32" s="331">
        <v>1.3741323715944349</v>
      </c>
      <c r="G32" s="331">
        <v>1.6582205141323569</v>
      </c>
      <c r="H32" s="331">
        <v>1.72999644732192</v>
      </c>
      <c r="I32" s="331">
        <v>2.0158325190223789</v>
      </c>
      <c r="J32" s="331">
        <v>2.0947116309335141</v>
      </c>
      <c r="K32" s="331">
        <v>2.1516650074710291</v>
      </c>
      <c r="L32" s="331">
        <v>2.0796589258732241</v>
      </c>
      <c r="M32" s="331">
        <v>2.3967476164097312</v>
      </c>
      <c r="N32" s="331">
        <v>2.342186550123492</v>
      </c>
      <c r="O32" s="331">
        <v>2.9127022645617822</v>
      </c>
      <c r="P32" s="331">
        <v>3.4679372784844791</v>
      </c>
      <c r="Q32" s="331">
        <v>3.661452494688556</v>
      </c>
      <c r="R32" s="331">
        <v>3.894508240886617</v>
      </c>
      <c r="S32" s="331">
        <v>4.491998541289469</v>
      </c>
      <c r="T32" s="331">
        <v>4.1803904564567063</v>
      </c>
      <c r="U32" s="331">
        <v>4.6147944426846843</v>
      </c>
      <c r="V32" s="331">
        <v>4.5164592234506946</v>
      </c>
      <c r="W32" s="331">
        <v>5.077623558520604</v>
      </c>
      <c r="DA32" s="72" t="s">
        <v>2170</v>
      </c>
    </row>
    <row r="33" spans="1:105" ht="12" customHeight="1" x14ac:dyDescent="0.25">
      <c r="A33" s="60" t="s">
        <v>2171</v>
      </c>
      <c r="B33" s="331">
        <v>0.12961698770872479</v>
      </c>
      <c r="C33" s="331">
        <v>0.12537892120049249</v>
      </c>
      <c r="D33" s="331">
        <v>0.1325859631974077</v>
      </c>
      <c r="E33" s="331">
        <v>0.13258738544243009</v>
      </c>
      <c r="F33" s="331">
        <v>0.1318676166641492</v>
      </c>
      <c r="G33" s="331">
        <v>0.14293095954896021</v>
      </c>
      <c r="H33" s="331">
        <v>0.14766823164737911</v>
      </c>
      <c r="I33" s="331">
        <v>0.1621953146339912</v>
      </c>
      <c r="J33" s="331">
        <v>0.1528460005867395</v>
      </c>
      <c r="K33" s="331">
        <v>0.14938688330908739</v>
      </c>
      <c r="L33" s="331">
        <v>0.15461816604134551</v>
      </c>
      <c r="M33" s="331">
        <v>0.17042623603562371</v>
      </c>
      <c r="N33" s="331">
        <v>0.1712863682532185</v>
      </c>
      <c r="O33" s="331">
        <v>0.18240393790066259</v>
      </c>
      <c r="P33" s="331">
        <v>0.18531445049939549</v>
      </c>
      <c r="Q33" s="331">
        <v>0.1881324478391013</v>
      </c>
      <c r="R33" s="331">
        <v>0.19581088014473619</v>
      </c>
      <c r="S33" s="331">
        <v>0.20831510702220121</v>
      </c>
      <c r="T33" s="331">
        <v>0.2044598651950662</v>
      </c>
      <c r="U33" s="331">
        <v>0.2033109040993179</v>
      </c>
      <c r="V33" s="331">
        <v>0.2066401017045679</v>
      </c>
      <c r="W33" s="331">
        <v>0.21752348233127131</v>
      </c>
      <c r="DA33" s="72" t="s">
        <v>2172</v>
      </c>
    </row>
    <row r="34" spans="1:105" ht="12" customHeight="1" x14ac:dyDescent="0.25">
      <c r="A34" s="57" t="s">
        <v>2173</v>
      </c>
      <c r="B34" s="263">
        <v>96.140244801316356</v>
      </c>
      <c r="C34" s="263">
        <v>83.393083246655436</v>
      </c>
      <c r="D34" s="263">
        <v>91.610044495661285</v>
      </c>
      <c r="E34" s="263">
        <v>94.914719036721323</v>
      </c>
      <c r="F34" s="263">
        <v>89.794864495337166</v>
      </c>
      <c r="G34" s="263">
        <v>93.632837994203669</v>
      </c>
      <c r="H34" s="263">
        <v>95.837255458233955</v>
      </c>
      <c r="I34" s="263">
        <v>100.9147997582695</v>
      </c>
      <c r="J34" s="263">
        <v>87.807979585646777</v>
      </c>
      <c r="K34" s="263">
        <v>83.275080722543123</v>
      </c>
      <c r="L34" s="263">
        <v>90.092978717714402</v>
      </c>
      <c r="M34" s="263">
        <v>95.436028802473913</v>
      </c>
      <c r="N34" s="263">
        <v>97.365968792271261</v>
      </c>
      <c r="O34" s="263">
        <v>96.831416816276771</v>
      </c>
      <c r="P34" s="263">
        <v>92.546818858271493</v>
      </c>
      <c r="Q34" s="263">
        <v>92.571942388061473</v>
      </c>
      <c r="R34" s="263">
        <v>94.807940293746739</v>
      </c>
      <c r="S34" s="263">
        <v>94.215323970457689</v>
      </c>
      <c r="T34" s="263">
        <v>94.204583643665231</v>
      </c>
      <c r="U34" s="263">
        <v>84.978475663604627</v>
      </c>
      <c r="V34" s="263">
        <v>90.6457527890405</v>
      </c>
      <c r="W34" s="263">
        <v>91.622032202227601</v>
      </c>
      <c r="DA34" s="70" t="s">
        <v>2174</v>
      </c>
    </row>
    <row r="35" spans="1:105" ht="12" customHeight="1" x14ac:dyDescent="0.25">
      <c r="A35" s="64" t="s">
        <v>30</v>
      </c>
      <c r="B35" s="231">
        <v>3.2949623078421681</v>
      </c>
      <c r="C35" s="231">
        <v>2.303109243339418</v>
      </c>
      <c r="D35" s="231">
        <v>2.688766260002474</v>
      </c>
      <c r="E35" s="231">
        <v>2.2963167508609219</v>
      </c>
      <c r="F35" s="231">
        <v>1.9030854609482939</v>
      </c>
      <c r="G35" s="231">
        <v>1.7801388678253369</v>
      </c>
      <c r="H35" s="231">
        <v>1.7837903198822089</v>
      </c>
      <c r="I35" s="231">
        <v>1.794538834921243</v>
      </c>
      <c r="J35" s="231">
        <v>0.90942521365775542</v>
      </c>
      <c r="K35" s="231">
        <v>1.4677905471889361</v>
      </c>
      <c r="L35" s="231">
        <v>1.2546300069981859</v>
      </c>
      <c r="M35" s="231">
        <v>2.147119985190534</v>
      </c>
      <c r="N35" s="231">
        <v>2.1457572884154898</v>
      </c>
      <c r="O35" s="231">
        <v>2.0674261996839118</v>
      </c>
      <c r="P35" s="231">
        <v>2.1264412566128832</v>
      </c>
      <c r="Q35" s="231">
        <v>1.6133775838293429</v>
      </c>
      <c r="R35" s="231">
        <v>1.6895061127559901</v>
      </c>
      <c r="S35" s="231">
        <v>1.9600805396853129</v>
      </c>
      <c r="T35" s="231">
        <v>1.6575153087665491</v>
      </c>
      <c r="U35" s="231">
        <v>1.3325386639313981</v>
      </c>
      <c r="V35" s="231">
        <v>1.7237628814882071</v>
      </c>
      <c r="W35" s="231">
        <v>1.354497925477876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1.5899768574419819</v>
      </c>
      <c r="C37" s="231">
        <v>0.80267688948552607</v>
      </c>
      <c r="D37" s="231">
        <v>0.80071109307286714</v>
      </c>
      <c r="E37" s="231">
        <v>1.6005571455394469</v>
      </c>
      <c r="F37" s="231">
        <v>1.598767700577282</v>
      </c>
      <c r="G37" s="231">
        <v>3.1806150018994721</v>
      </c>
      <c r="H37" s="231">
        <v>3.983954788915935</v>
      </c>
      <c r="I37" s="231">
        <v>4.0044824783691801</v>
      </c>
      <c r="J37" s="231">
        <v>3.2470118835691339</v>
      </c>
      <c r="K37" s="231">
        <v>3.2553190936924201</v>
      </c>
      <c r="L37" s="231">
        <v>3.2401014671015651</v>
      </c>
      <c r="M37" s="231">
        <v>3.2640932149303632</v>
      </c>
      <c r="N37" s="231">
        <v>4.0774953990427791</v>
      </c>
      <c r="O37" s="231">
        <v>4.0678457578057552</v>
      </c>
      <c r="P37" s="231">
        <v>2.4244614221161318</v>
      </c>
      <c r="Q37" s="231">
        <v>3.9752312393533722</v>
      </c>
      <c r="R37" s="231">
        <v>3.9834730024764791</v>
      </c>
      <c r="S37" s="231">
        <v>3.787064889400074</v>
      </c>
      <c r="T37" s="231">
        <v>3.0691997427513118</v>
      </c>
      <c r="U37" s="231">
        <v>2.871468787026048</v>
      </c>
      <c r="V37" s="231">
        <v>2.1945132206016278</v>
      </c>
      <c r="W37" s="231">
        <v>2.523762083054184</v>
      </c>
      <c r="DA37" s="73" t="s">
        <v>2177</v>
      </c>
    </row>
    <row r="38" spans="1:105" ht="12" customHeight="1" x14ac:dyDescent="0.25">
      <c r="A38" s="64" t="s">
        <v>160</v>
      </c>
      <c r="B38" s="231">
        <v>4.2274588870033876</v>
      </c>
      <c r="C38" s="231">
        <v>2.8591319372023061</v>
      </c>
      <c r="D38" s="231">
        <v>1.4300516614736209</v>
      </c>
      <c r="E38" s="231">
        <v>2.1445550365261221</v>
      </c>
      <c r="F38" s="231">
        <v>2.1426806080901448</v>
      </c>
      <c r="G38" s="231">
        <v>4.2648198459647757</v>
      </c>
      <c r="H38" s="231">
        <v>2.8493088149446919</v>
      </c>
      <c r="I38" s="231">
        <v>1.4442435661269719</v>
      </c>
      <c r="J38" s="231">
        <v>1.467456130819816</v>
      </c>
      <c r="K38" s="231">
        <v>2.2076450562358052</v>
      </c>
      <c r="L38" s="231">
        <v>2.1961959028370792</v>
      </c>
      <c r="M38" s="231">
        <v>2.214040332006177</v>
      </c>
      <c r="N38" s="231">
        <v>2.212307438616695</v>
      </c>
      <c r="O38" s="231">
        <v>1.472138941211772</v>
      </c>
      <c r="P38" s="231">
        <v>2.194047203872199</v>
      </c>
      <c r="Q38" s="231">
        <v>2.1786171133619781</v>
      </c>
      <c r="R38" s="231">
        <v>1.4559892597464961</v>
      </c>
      <c r="S38" s="231">
        <v>1.473641191907038</v>
      </c>
      <c r="T38" s="231">
        <v>1.8498268764938051</v>
      </c>
      <c r="U38" s="231">
        <v>2.108918579936589</v>
      </c>
      <c r="V38" s="231">
        <v>2.3856561694202911</v>
      </c>
      <c r="W38" s="231">
        <v>2.7668042967357702</v>
      </c>
      <c r="DA38" s="73" t="s">
        <v>2178</v>
      </c>
    </row>
    <row r="39" spans="1:105" ht="12" customHeight="1" x14ac:dyDescent="0.25">
      <c r="A39" s="64" t="s">
        <v>70</v>
      </c>
      <c r="B39" s="231">
        <v>25.312116174656349</v>
      </c>
      <c r="C39" s="231">
        <v>18.648897048832719</v>
      </c>
      <c r="D39" s="231">
        <v>11.71311406366023</v>
      </c>
      <c r="E39" s="231">
        <v>10.329921776583531</v>
      </c>
      <c r="F39" s="231">
        <v>9.630514298181188</v>
      </c>
      <c r="G39" s="231">
        <v>6.158274949437299</v>
      </c>
      <c r="H39" s="231">
        <v>6.1709069109866652</v>
      </c>
      <c r="I39" s="231">
        <v>6.9116950184260721</v>
      </c>
      <c r="J39" s="231">
        <v>4.9036942816459348</v>
      </c>
      <c r="K39" s="231">
        <v>4.2139650612385484</v>
      </c>
      <c r="L39" s="231">
        <v>4.1638614437142367</v>
      </c>
      <c r="M39" s="231">
        <v>4.8938615767144888</v>
      </c>
      <c r="N39" s="231">
        <v>4.1880466764581961</v>
      </c>
      <c r="O39" s="231">
        <v>3.48510249842038</v>
      </c>
      <c r="P39" s="231">
        <v>4.1235837537235138</v>
      </c>
      <c r="Q39" s="231">
        <v>4.7911477327537488</v>
      </c>
      <c r="R39" s="231">
        <v>4.8252169199523491</v>
      </c>
      <c r="S39" s="231">
        <v>5.2318648916172927</v>
      </c>
      <c r="T39" s="231">
        <v>3.1534737189562381</v>
      </c>
      <c r="U39" s="231">
        <v>4.2721159869027776</v>
      </c>
      <c r="V39" s="231">
        <v>4.4524151118155126</v>
      </c>
      <c r="W39" s="231">
        <v>3.0402276232054462</v>
      </c>
      <c r="DA39" s="73" t="s">
        <v>2179</v>
      </c>
    </row>
    <row r="40" spans="1:105" ht="12" customHeight="1" x14ac:dyDescent="0.25">
      <c r="A40" s="64" t="s">
        <v>34</v>
      </c>
      <c r="B40" s="231">
        <v>0.96667682112518671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45.638156161030473</v>
      </c>
      <c r="C41" s="231">
        <v>46.263859792046418</v>
      </c>
      <c r="D41" s="231">
        <v>61.208195507536942</v>
      </c>
      <c r="E41" s="231">
        <v>65.038082293204056</v>
      </c>
      <c r="F41" s="231">
        <v>59.848785295157278</v>
      </c>
      <c r="G41" s="231">
        <v>59.20083161425346</v>
      </c>
      <c r="H41" s="231">
        <v>62.221109730522272</v>
      </c>
      <c r="I41" s="231">
        <v>68.48158702210641</v>
      </c>
      <c r="J41" s="231">
        <v>65.02890361613278</v>
      </c>
      <c r="K41" s="231">
        <v>60.560724904952409</v>
      </c>
      <c r="L41" s="231">
        <v>66.128823268772067</v>
      </c>
      <c r="M41" s="231">
        <v>71.479277164285989</v>
      </c>
      <c r="N41" s="231">
        <v>73.414632687446129</v>
      </c>
      <c r="O41" s="231">
        <v>69.55023402059615</v>
      </c>
      <c r="P41" s="231">
        <v>59.176918449737173</v>
      </c>
      <c r="Q41" s="231">
        <v>55.664525263656039</v>
      </c>
      <c r="R41" s="231">
        <v>58.020818846012531</v>
      </c>
      <c r="S41" s="231">
        <v>58.359401279369052</v>
      </c>
      <c r="T41" s="231">
        <v>64.326704540161458</v>
      </c>
      <c r="U41" s="231">
        <v>58.666643825781883</v>
      </c>
      <c r="V41" s="231">
        <v>60.291394819964047</v>
      </c>
      <c r="W41" s="231">
        <v>60.161172956197348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1.649637796076427</v>
      </c>
      <c r="C43" s="231">
        <v>0.94577227649986861</v>
      </c>
      <c r="D43" s="231">
        <v>1.077771806381399</v>
      </c>
      <c r="E43" s="231">
        <v>1.583677623068932</v>
      </c>
      <c r="F43" s="231">
        <v>2.4634897265707041</v>
      </c>
      <c r="G43" s="231">
        <v>6.5546833141457537</v>
      </c>
      <c r="H43" s="231">
        <v>3.0793819541891372</v>
      </c>
      <c r="I43" s="231">
        <v>1.7816373259550879</v>
      </c>
      <c r="J43" s="231">
        <v>2.243516904720197</v>
      </c>
      <c r="K43" s="231">
        <v>1.715677152955251</v>
      </c>
      <c r="L43" s="231">
        <v>2.0236232667653948</v>
      </c>
      <c r="M43" s="231">
        <v>1.935570790917883</v>
      </c>
      <c r="N43" s="231">
        <v>1.3857179201858669</v>
      </c>
      <c r="O43" s="231">
        <v>4.2231139335629146</v>
      </c>
      <c r="P43" s="231">
        <v>12.33946175198207</v>
      </c>
      <c r="Q43" s="231">
        <v>15.0449374194157</v>
      </c>
      <c r="R43" s="231">
        <v>14.6049917756953</v>
      </c>
      <c r="S43" s="231">
        <v>14.275111726758469</v>
      </c>
      <c r="T43" s="231">
        <v>11.151703534665071</v>
      </c>
      <c r="U43" s="231">
        <v>9.2820929167220392</v>
      </c>
      <c r="V43" s="231">
        <v>12.889393806575139</v>
      </c>
      <c r="W43" s="231">
        <v>14.42904519178132</v>
      </c>
      <c r="DA43" s="73" t="s">
        <v>2183</v>
      </c>
    </row>
    <row r="44" spans="1:105" ht="12" customHeight="1" x14ac:dyDescent="0.25">
      <c r="A44" s="64" t="s">
        <v>79</v>
      </c>
      <c r="B44" s="231">
        <v>13.46125979614038</v>
      </c>
      <c r="C44" s="231">
        <v>11.56963605924919</v>
      </c>
      <c r="D44" s="231">
        <v>12.69143410353376</v>
      </c>
      <c r="E44" s="231">
        <v>11.921608410938299</v>
      </c>
      <c r="F44" s="231">
        <v>12.207541405812281</v>
      </c>
      <c r="G44" s="231">
        <v>12.493474400677581</v>
      </c>
      <c r="H44" s="231">
        <v>15.748802938793069</v>
      </c>
      <c r="I44" s="231">
        <v>16.4966155123645</v>
      </c>
      <c r="J44" s="231">
        <v>10.00797155510115</v>
      </c>
      <c r="K44" s="231">
        <v>9.853958906279745</v>
      </c>
      <c r="L44" s="231">
        <v>11.08574336152588</v>
      </c>
      <c r="M44" s="231">
        <v>9.5020657384284899</v>
      </c>
      <c r="N44" s="231">
        <v>9.9420113821061058</v>
      </c>
      <c r="O44" s="231">
        <v>11.965555464995891</v>
      </c>
      <c r="P44" s="231">
        <v>10.16190502022752</v>
      </c>
      <c r="Q44" s="231">
        <v>9.3041060356912872</v>
      </c>
      <c r="R44" s="231">
        <v>10.22794437710761</v>
      </c>
      <c r="S44" s="231">
        <v>9.1281594517204709</v>
      </c>
      <c r="T44" s="231">
        <v>8.9961599218708184</v>
      </c>
      <c r="U44" s="231">
        <v>6.4446969033038997</v>
      </c>
      <c r="V44" s="231">
        <v>6.7086167791756814</v>
      </c>
      <c r="W44" s="231">
        <v>7.3465221257756346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17.08791258588418</v>
      </c>
      <c r="C45" s="263">
        <f t="shared" si="2"/>
        <v>15.051862422035988</v>
      </c>
      <c r="D45" s="263">
        <f t="shared" si="2"/>
        <v>16.449847040837756</v>
      </c>
      <c r="E45" s="263">
        <f t="shared" si="2"/>
        <v>16.974238397155617</v>
      </c>
      <c r="F45" s="263">
        <f t="shared" si="2"/>
        <v>16.140558653292889</v>
      </c>
      <c r="G45" s="263">
        <f t="shared" si="2"/>
        <v>16.871532921097295</v>
      </c>
      <c r="H45" s="263">
        <f t="shared" si="2"/>
        <v>17.300123788144528</v>
      </c>
      <c r="I45" s="263">
        <f t="shared" si="2"/>
        <v>18.346830631879122</v>
      </c>
      <c r="J45" s="263">
        <f t="shared" si="2"/>
        <v>16.20018733342323</v>
      </c>
      <c r="K45" s="263">
        <f t="shared" si="2"/>
        <v>15.437100487751977</v>
      </c>
      <c r="L45" s="263">
        <f t="shared" si="2"/>
        <v>16.579310423418228</v>
      </c>
      <c r="M45" s="263">
        <f t="shared" si="2"/>
        <v>17.699299173995879</v>
      </c>
      <c r="N45" s="263">
        <f t="shared" si="2"/>
        <v>18.018741809314964</v>
      </c>
      <c r="O45" s="263">
        <f t="shared" si="2"/>
        <v>18.061287327195654</v>
      </c>
      <c r="P45" s="263">
        <f t="shared" si="2"/>
        <v>17.358125212748668</v>
      </c>
      <c r="Q45" s="263">
        <f t="shared" si="2"/>
        <v>17.385576255155833</v>
      </c>
      <c r="R45" s="263">
        <f t="shared" si="2"/>
        <v>17.859191965286808</v>
      </c>
      <c r="S45" s="263">
        <f t="shared" si="2"/>
        <v>17.992695418568292</v>
      </c>
      <c r="T45" s="263">
        <f t="shared" si="2"/>
        <v>17.965859499127202</v>
      </c>
      <c r="U45" s="263">
        <f t="shared" si="2"/>
        <v>16.546253086753254</v>
      </c>
      <c r="V45" s="263">
        <f t="shared" si="2"/>
        <v>17.449013177727092</v>
      </c>
      <c r="W45" s="263">
        <f t="shared" si="2"/>
        <v>17.757912292168346</v>
      </c>
      <c r="DA45" s="70"/>
    </row>
    <row r="46" spans="1:105" ht="12" customHeight="1" x14ac:dyDescent="0.25">
      <c r="A46" s="165" t="s">
        <v>2186</v>
      </c>
      <c r="B46" s="348">
        <v>8.0464633875833655</v>
      </c>
      <c r="C46" s="348">
        <v>7.0001058850190754</v>
      </c>
      <c r="D46" s="348">
        <v>7.687850203752058</v>
      </c>
      <c r="E46" s="348">
        <v>7.9733870340226218</v>
      </c>
      <c r="F46" s="348">
        <v>7.5213476696084669</v>
      </c>
      <c r="G46" s="348">
        <v>7.7962754371626106</v>
      </c>
      <c r="H46" s="348">
        <v>7.9890442901491054</v>
      </c>
      <c r="I46" s="348">
        <v>8.4341804260360949</v>
      </c>
      <c r="J46" s="348">
        <v>7.3857692618047919</v>
      </c>
      <c r="K46" s="348">
        <v>7.0061435024991852</v>
      </c>
      <c r="L46" s="348">
        <v>7.5711331063747496</v>
      </c>
      <c r="M46" s="348">
        <v>8.0496748867181438</v>
      </c>
      <c r="N46" s="348">
        <v>8.2157480306707704</v>
      </c>
      <c r="O46" s="348">
        <v>8.1173773112743195</v>
      </c>
      <c r="P46" s="348">
        <v>7.6768618493281284</v>
      </c>
      <c r="Q46" s="348">
        <v>7.6569865364639416</v>
      </c>
      <c r="R46" s="348">
        <v>7.8449981506024624</v>
      </c>
      <c r="S46" s="348">
        <v>7.8193872106477711</v>
      </c>
      <c r="T46" s="348">
        <v>7.8555896589973644</v>
      </c>
      <c r="U46" s="348">
        <v>7.1213174073503831</v>
      </c>
      <c r="V46" s="348">
        <v>7.560732161323199</v>
      </c>
      <c r="W46" s="348">
        <v>7.6233081596224448</v>
      </c>
      <c r="DA46" s="167" t="s">
        <v>2187</v>
      </c>
    </row>
    <row r="47" spans="1:105" ht="12" customHeight="1" x14ac:dyDescent="0.25">
      <c r="A47" s="59" t="s">
        <v>30</v>
      </c>
      <c r="B47" s="232">
        <v>0.33115050303769922</v>
      </c>
      <c r="C47" s="232">
        <v>0.22746243564574509</v>
      </c>
      <c r="D47" s="232">
        <v>0.26555253791403549</v>
      </c>
      <c r="E47" s="232">
        <v>0.22490541368483691</v>
      </c>
      <c r="F47" s="232">
        <v>0.19053563637538959</v>
      </c>
      <c r="G47" s="232">
        <v>0.18607645535221221</v>
      </c>
      <c r="H47" s="232">
        <v>0.18505326405417599</v>
      </c>
      <c r="I47" s="232">
        <v>0.1831570277242599</v>
      </c>
      <c r="J47" s="232">
        <v>8.8897786131413956E-2</v>
      </c>
      <c r="K47" s="232">
        <v>0.1434138126261367</v>
      </c>
      <c r="L47" s="232">
        <v>0.1233895179041648</v>
      </c>
      <c r="M47" s="232">
        <v>0.20576129323237269</v>
      </c>
      <c r="N47" s="232">
        <v>0.20489727964099291</v>
      </c>
      <c r="O47" s="232">
        <v>0.2081040026962313</v>
      </c>
      <c r="P47" s="232">
        <v>0.233054327890863</v>
      </c>
      <c r="Q47" s="232">
        <v>0.1810771842128025</v>
      </c>
      <c r="R47" s="232">
        <v>0.18941295527908369</v>
      </c>
      <c r="S47" s="232">
        <v>0.21644096025402959</v>
      </c>
      <c r="T47" s="232">
        <v>0.17582145261463061</v>
      </c>
      <c r="U47" s="232">
        <v>0.13702815560123999</v>
      </c>
      <c r="V47" s="232">
        <v>0.1834387561433245</v>
      </c>
      <c r="W47" s="232">
        <v>0.14783504225356131</v>
      </c>
      <c r="DA47" s="71" t="s">
        <v>2188</v>
      </c>
    </row>
    <row r="48" spans="1:105" ht="12" customHeight="1" x14ac:dyDescent="0.25">
      <c r="A48" s="59" t="s">
        <v>33</v>
      </c>
      <c r="B48" s="232">
        <v>0.1597959512031642</v>
      </c>
      <c r="C48" s="232">
        <v>7.9274937064729142E-2</v>
      </c>
      <c r="D48" s="232">
        <v>7.9081200201175456E-2</v>
      </c>
      <c r="E48" s="232">
        <v>0.1567614601987341</v>
      </c>
      <c r="F48" s="232">
        <v>0.16006754688468891</v>
      </c>
      <c r="G48" s="232">
        <v>0.33246707663685099</v>
      </c>
      <c r="H48" s="232">
        <v>0.41330184905468159</v>
      </c>
      <c r="I48" s="232">
        <v>0.40871175036129331</v>
      </c>
      <c r="J48" s="232">
        <v>0.31740066544967938</v>
      </c>
      <c r="K48" s="232">
        <v>0.3180683534413003</v>
      </c>
      <c r="L48" s="232">
        <v>0.31865534520633942</v>
      </c>
      <c r="M48" s="232">
        <v>0.31280228667588211</v>
      </c>
      <c r="N48" s="232">
        <v>0.38935797609685502</v>
      </c>
      <c r="O48" s="232">
        <v>0.40946321792753149</v>
      </c>
      <c r="P48" s="232">
        <v>0.26571682874918212</v>
      </c>
      <c r="Q48" s="232">
        <v>0.4461594648590444</v>
      </c>
      <c r="R48" s="232">
        <v>0.4465928758569031</v>
      </c>
      <c r="S48" s="232">
        <v>0.41818483710759652</v>
      </c>
      <c r="T48" s="232">
        <v>0.32556631862215268</v>
      </c>
      <c r="U48" s="232">
        <v>0.29528004132491409</v>
      </c>
      <c r="V48" s="232">
        <v>0.23353489035550831</v>
      </c>
      <c r="W48" s="232">
        <v>0.2754529683422135</v>
      </c>
      <c r="DA48" s="71" t="s">
        <v>2189</v>
      </c>
    </row>
    <row r="49" spans="1:105" ht="12" customHeight="1" x14ac:dyDescent="0.25">
      <c r="A49" s="59" t="s">
        <v>160</v>
      </c>
      <c r="B49" s="232">
        <v>0.42486833117042799</v>
      </c>
      <c r="C49" s="232">
        <v>0.28237701539749782</v>
      </c>
      <c r="D49" s="232">
        <v>0.1412372111706556</v>
      </c>
      <c r="E49" s="232">
        <v>0.21004159703968489</v>
      </c>
      <c r="F49" s="232">
        <v>0.21452374136063809</v>
      </c>
      <c r="G49" s="232">
        <v>0.445798119459272</v>
      </c>
      <c r="H49" s="232">
        <v>0.29559185887872153</v>
      </c>
      <c r="I49" s="232">
        <v>0.1474046444324015</v>
      </c>
      <c r="J49" s="232">
        <v>0.1434462112064841</v>
      </c>
      <c r="K49" s="232">
        <v>0.21570297958818019</v>
      </c>
      <c r="L49" s="232">
        <v>0.21599001471559809</v>
      </c>
      <c r="M49" s="232">
        <v>0.2121743568707907</v>
      </c>
      <c r="N49" s="232">
        <v>0.2112521198689834</v>
      </c>
      <c r="O49" s="232">
        <v>0.14818328520650501</v>
      </c>
      <c r="P49" s="232">
        <v>0.24046382418000189</v>
      </c>
      <c r="Q49" s="232">
        <v>0.2445167556060078</v>
      </c>
      <c r="R49" s="232">
        <v>0.1632330457173195</v>
      </c>
      <c r="S49" s="232">
        <v>0.1627261269057137</v>
      </c>
      <c r="T49" s="232">
        <v>0.19622096205721001</v>
      </c>
      <c r="U49" s="232">
        <v>0.21686516957737931</v>
      </c>
      <c r="V49" s="232">
        <v>0.25387586947358243</v>
      </c>
      <c r="W49" s="232">
        <v>0.30197951759206898</v>
      </c>
      <c r="DA49" s="71" t="s">
        <v>2190</v>
      </c>
    </row>
    <row r="50" spans="1:105" ht="12" customHeight="1" x14ac:dyDescent="0.25">
      <c r="A50" s="59" t="s">
        <v>70</v>
      </c>
      <c r="B50" s="232">
        <v>2.5439198452244138</v>
      </c>
      <c r="C50" s="232">
        <v>1.8418247232960681</v>
      </c>
      <c r="D50" s="232">
        <v>1.1568306300000559</v>
      </c>
      <c r="E50" s="232">
        <v>1.0117312124398801</v>
      </c>
      <c r="F50" s="232">
        <v>0.96420061425507153</v>
      </c>
      <c r="G50" s="232">
        <v>0.64371942795422976</v>
      </c>
      <c r="H50" s="232">
        <v>0.64017976402515864</v>
      </c>
      <c r="I50" s="232">
        <v>0.70543222106812253</v>
      </c>
      <c r="J50" s="232">
        <v>0.47934405045828321</v>
      </c>
      <c r="K50" s="232">
        <v>0.41173503730690031</v>
      </c>
      <c r="L50" s="232">
        <v>0.40950467731032208</v>
      </c>
      <c r="M50" s="232">
        <v>0.46898510277507138</v>
      </c>
      <c r="N50" s="232">
        <v>0.39991446173740108</v>
      </c>
      <c r="O50" s="232">
        <v>0.35080516046415722</v>
      </c>
      <c r="P50" s="232">
        <v>0.45193773269640269</v>
      </c>
      <c r="Q50" s="232">
        <v>0.53773372661806462</v>
      </c>
      <c r="R50" s="232">
        <v>0.54096199461505745</v>
      </c>
      <c r="S50" s="232">
        <v>0.57772618937525599</v>
      </c>
      <c r="T50" s="232">
        <v>0.3345057068954273</v>
      </c>
      <c r="U50" s="232">
        <v>0.43931196148016333</v>
      </c>
      <c r="V50" s="232">
        <v>0.47381545264511282</v>
      </c>
      <c r="W50" s="232">
        <v>0.33182197675086988</v>
      </c>
      <c r="DA50" s="71" t="s">
        <v>2191</v>
      </c>
    </row>
    <row r="51" spans="1:105" ht="12" customHeight="1" x14ac:dyDescent="0.25">
      <c r="A51" s="59" t="s">
        <v>162</v>
      </c>
      <c r="B51" s="232">
        <v>4.5867287569476609</v>
      </c>
      <c r="C51" s="232">
        <v>4.5691667736150352</v>
      </c>
      <c r="D51" s="232">
        <v>6.045148624466135</v>
      </c>
      <c r="E51" s="232">
        <v>6.3699473506594861</v>
      </c>
      <c r="F51" s="232">
        <v>5.992020130732679</v>
      </c>
      <c r="G51" s="232">
        <v>6.1882143577600459</v>
      </c>
      <c r="H51" s="232">
        <v>6.4549175541363661</v>
      </c>
      <c r="I51" s="232">
        <v>6.9894747824500172</v>
      </c>
      <c r="J51" s="232">
        <v>6.3566805485589306</v>
      </c>
      <c r="K51" s="232">
        <v>5.9172233195366681</v>
      </c>
      <c r="L51" s="232">
        <v>6.5035935512383256</v>
      </c>
      <c r="M51" s="232">
        <v>6.8499518471640277</v>
      </c>
      <c r="N51" s="232">
        <v>7.0103261933265379</v>
      </c>
      <c r="O51" s="232">
        <v>7.0008216449798946</v>
      </c>
      <c r="P51" s="232">
        <v>6.4856891358116782</v>
      </c>
      <c r="Q51" s="232">
        <v>6.2474994051680222</v>
      </c>
      <c r="R51" s="232">
        <v>6.504797279134098</v>
      </c>
      <c r="S51" s="232">
        <v>6.4443090970051751</v>
      </c>
      <c r="T51" s="232">
        <v>6.8234752188079426</v>
      </c>
      <c r="U51" s="232">
        <v>6.0328320793666874</v>
      </c>
      <c r="V51" s="232">
        <v>6.4160671927056709</v>
      </c>
      <c r="W51" s="232">
        <v>6.5662186546837313</v>
      </c>
      <c r="DA51" s="71" t="s">
        <v>2192</v>
      </c>
    </row>
    <row r="52" spans="1:105" ht="12" customHeight="1" x14ac:dyDescent="0.25">
      <c r="A52" s="165" t="s">
        <v>2193</v>
      </c>
      <c r="B52" s="348">
        <v>6.9481348468049102</v>
      </c>
      <c r="C52" s="348">
        <v>6.0268869596289596</v>
      </c>
      <c r="D52" s="348">
        <v>6.6207335314475637</v>
      </c>
      <c r="E52" s="348">
        <v>6.8595650882377521</v>
      </c>
      <c r="F52" s="348">
        <v>6.4895489745584118</v>
      </c>
      <c r="G52" s="348">
        <v>6.7669224872189782</v>
      </c>
      <c r="H52" s="348">
        <v>6.9262375568902481</v>
      </c>
      <c r="I52" s="348">
        <v>7.2931958745040699</v>
      </c>
      <c r="J52" s="348">
        <v>6.3459551621425954</v>
      </c>
      <c r="K52" s="348">
        <v>6.0183588198110289</v>
      </c>
      <c r="L52" s="348">
        <v>6.5110939354757464</v>
      </c>
      <c r="M52" s="348">
        <v>6.8972405753024129</v>
      </c>
      <c r="N52" s="348">
        <v>7.0367189313547138</v>
      </c>
      <c r="O52" s="348">
        <v>6.9980864188256326</v>
      </c>
      <c r="P52" s="348">
        <v>6.6884349878553024</v>
      </c>
      <c r="Q52" s="348">
        <v>6.6902506860904047</v>
      </c>
      <c r="R52" s="348">
        <v>6.8518481003468574</v>
      </c>
      <c r="S52" s="348">
        <v>6.8090192295119687</v>
      </c>
      <c r="T52" s="348">
        <v>6.8082430172295183</v>
      </c>
      <c r="U52" s="348">
        <v>6.1414645781988879</v>
      </c>
      <c r="V52" s="348">
        <v>6.5510433738751219</v>
      </c>
      <c r="W52" s="348">
        <v>6.621599892895869</v>
      </c>
      <c r="DA52" s="167" t="s">
        <v>2194</v>
      </c>
    </row>
    <row r="53" spans="1:105" ht="12" customHeight="1" x14ac:dyDescent="0.25">
      <c r="A53" s="64" t="s">
        <v>30</v>
      </c>
      <c r="B53" s="231">
        <v>0.23812964567896991</v>
      </c>
      <c r="C53" s="231">
        <v>0.16644760602300851</v>
      </c>
      <c r="D53" s="231">
        <v>0.1943193569419818</v>
      </c>
      <c r="E53" s="231">
        <v>0.16595670698500381</v>
      </c>
      <c r="F53" s="231">
        <v>0.13753755708641149</v>
      </c>
      <c r="G53" s="231">
        <v>0.1286521053202031</v>
      </c>
      <c r="H53" s="231">
        <v>0.1289159987742943</v>
      </c>
      <c r="I53" s="231">
        <v>0.12969280282808521</v>
      </c>
      <c r="J53" s="231">
        <v>6.5724910838711875E-2</v>
      </c>
      <c r="K53" s="231">
        <v>0.1060784343727265</v>
      </c>
      <c r="L53" s="231">
        <v>9.0673146188533754E-2</v>
      </c>
      <c r="M53" s="231">
        <v>0.1551741335816666</v>
      </c>
      <c r="N53" s="231">
        <v>0.15507565036095211</v>
      </c>
      <c r="O53" s="231">
        <v>0.1494145979231431</v>
      </c>
      <c r="P53" s="231">
        <v>0.15367966479895309</v>
      </c>
      <c r="Q53" s="231">
        <v>0.1166001296795645</v>
      </c>
      <c r="R53" s="231">
        <v>0.12210200130225871</v>
      </c>
      <c r="S53" s="231">
        <v>0.1416566384709812</v>
      </c>
      <c r="T53" s="231">
        <v>0.1197899994924474</v>
      </c>
      <c r="U53" s="231">
        <v>9.6303669131595895E-2</v>
      </c>
      <c r="V53" s="231">
        <v>0.1245777662543779</v>
      </c>
      <c r="W53" s="231">
        <v>9.7890683088929828E-2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0.1149089398683821</v>
      </c>
      <c r="C55" s="231">
        <v>5.8010121339767969E-2</v>
      </c>
      <c r="D55" s="231">
        <v>5.7868051610439238E-2</v>
      </c>
      <c r="E55" s="231">
        <v>0.11567358602224979</v>
      </c>
      <c r="F55" s="231">
        <v>0.1155442613578104</v>
      </c>
      <c r="G55" s="231">
        <v>0.2298656714952072</v>
      </c>
      <c r="H55" s="231">
        <v>0.28792370098669762</v>
      </c>
      <c r="I55" s="231">
        <v>0.28940725404722112</v>
      </c>
      <c r="J55" s="231">
        <v>0.23466422893805081</v>
      </c>
      <c r="K55" s="231">
        <v>0.23526459787050591</v>
      </c>
      <c r="L55" s="231">
        <v>0.23416480743602031</v>
      </c>
      <c r="M55" s="231">
        <v>0.23589871085460981</v>
      </c>
      <c r="N55" s="231">
        <v>0.29468395808981668</v>
      </c>
      <c r="O55" s="231">
        <v>0.29398657055271721</v>
      </c>
      <c r="P55" s="231">
        <v>0.17521782814837009</v>
      </c>
      <c r="Q55" s="231">
        <v>0.28729324285931562</v>
      </c>
      <c r="R55" s="231">
        <v>0.28788888188304718</v>
      </c>
      <c r="S55" s="231">
        <v>0.27369430543401069</v>
      </c>
      <c r="T55" s="231">
        <v>0.2218135987534231</v>
      </c>
      <c r="U55" s="231">
        <v>0.20752341937426741</v>
      </c>
      <c r="V55" s="231">
        <v>0.15859928182362459</v>
      </c>
      <c r="W55" s="231">
        <v>0.18239436887801261</v>
      </c>
      <c r="DA55" s="73" t="s">
        <v>2197</v>
      </c>
    </row>
    <row r="56" spans="1:105" ht="12" customHeight="1" x14ac:dyDescent="0.25">
      <c r="A56" s="64" t="s">
        <v>160</v>
      </c>
      <c r="B56" s="231">
        <v>0.30552194314592762</v>
      </c>
      <c r="C56" s="231">
        <v>0.20663182505455999</v>
      </c>
      <c r="D56" s="231">
        <v>0.1033510139520685</v>
      </c>
      <c r="E56" s="231">
        <v>0.1549887626245581</v>
      </c>
      <c r="F56" s="231">
        <v>0.15485329613432011</v>
      </c>
      <c r="G56" s="231">
        <v>0.30822205048813511</v>
      </c>
      <c r="H56" s="231">
        <v>0.2059218999009097</v>
      </c>
      <c r="I56" s="231">
        <v>0.10437667461549049</v>
      </c>
      <c r="J56" s="231">
        <v>0.10605426582569991</v>
      </c>
      <c r="K56" s="231">
        <v>0.15954833042404071</v>
      </c>
      <c r="L56" s="231">
        <v>0.15872089065768161</v>
      </c>
      <c r="M56" s="231">
        <v>0.160010522282683</v>
      </c>
      <c r="N56" s="231">
        <v>0.1598852846470796</v>
      </c>
      <c r="O56" s="231">
        <v>0.10639269639795999</v>
      </c>
      <c r="P56" s="231">
        <v>0.1585656024099345</v>
      </c>
      <c r="Q56" s="231">
        <v>0.15745045703262681</v>
      </c>
      <c r="R56" s="231">
        <v>0.1052255455883736</v>
      </c>
      <c r="S56" s="231">
        <v>0.10650126529567799</v>
      </c>
      <c r="T56" s="231">
        <v>0.133688515227776</v>
      </c>
      <c r="U56" s="231">
        <v>0.15241328649218411</v>
      </c>
      <c r="V56" s="231">
        <v>0.1724133405058407</v>
      </c>
      <c r="W56" s="231">
        <v>0.19995923026998719</v>
      </c>
      <c r="DA56" s="73" t="s">
        <v>2198</v>
      </c>
    </row>
    <row r="57" spans="1:105" ht="12" customHeight="1" x14ac:dyDescent="0.25">
      <c r="A57" s="64" t="s">
        <v>70</v>
      </c>
      <c r="B57" s="231">
        <v>1.829327528788401</v>
      </c>
      <c r="C57" s="231">
        <v>1.347771182684754</v>
      </c>
      <c r="D57" s="231">
        <v>0.84651642148932837</v>
      </c>
      <c r="E57" s="231">
        <v>0.7465519732030701</v>
      </c>
      <c r="F57" s="231">
        <v>0.69600521744177457</v>
      </c>
      <c r="G57" s="231">
        <v>0.44506361369078978</v>
      </c>
      <c r="H57" s="231">
        <v>0.44597653597849618</v>
      </c>
      <c r="I57" s="231">
        <v>0.49951390395623962</v>
      </c>
      <c r="J57" s="231">
        <v>0.35439403328745828</v>
      </c>
      <c r="K57" s="231">
        <v>0.30454673321997888</v>
      </c>
      <c r="L57" s="231">
        <v>0.30092570342552488</v>
      </c>
      <c r="M57" s="231">
        <v>0.35368341558606042</v>
      </c>
      <c r="N57" s="231">
        <v>0.30267359015863732</v>
      </c>
      <c r="O57" s="231">
        <v>0.25187123419546298</v>
      </c>
      <c r="P57" s="231">
        <v>0.29801480152433157</v>
      </c>
      <c r="Q57" s="231">
        <v>0.34626020130209662</v>
      </c>
      <c r="R57" s="231">
        <v>0.34872240958195</v>
      </c>
      <c r="S57" s="231">
        <v>0.37811119414503069</v>
      </c>
      <c r="T57" s="231">
        <v>0.2279041485742431</v>
      </c>
      <c r="U57" s="231">
        <v>0.30874934861602421</v>
      </c>
      <c r="V57" s="231">
        <v>0.32177971519397008</v>
      </c>
      <c r="W57" s="231">
        <v>0.219719759759998</v>
      </c>
      <c r="DA57" s="73" t="s">
        <v>2199</v>
      </c>
    </row>
    <row r="58" spans="1:105" ht="12" customHeight="1" x14ac:dyDescent="0.25">
      <c r="A58" s="64" t="s">
        <v>34</v>
      </c>
      <c r="B58" s="231">
        <v>6.9862531766369529E-2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3.2983072158979798</v>
      </c>
      <c r="C59" s="231">
        <v>3.3435273337728488</v>
      </c>
      <c r="D59" s="231">
        <v>4.4235668111190636</v>
      </c>
      <c r="E59" s="231">
        <v>4.7003558903418687</v>
      </c>
      <c r="F59" s="231">
        <v>4.3253211130010971</v>
      </c>
      <c r="G59" s="231">
        <v>4.2784929656554409</v>
      </c>
      <c r="H59" s="231">
        <v>4.4967709580826298</v>
      </c>
      <c r="I59" s="231">
        <v>4.9492208193990939</v>
      </c>
      <c r="J59" s="231">
        <v>4.6996925397737641</v>
      </c>
      <c r="K59" s="231">
        <v>4.3767735762422806</v>
      </c>
      <c r="L59" s="231">
        <v>4.7791846409534768</v>
      </c>
      <c r="M59" s="231">
        <v>5.1658663602945358</v>
      </c>
      <c r="N59" s="231">
        <v>5.3057361014129958</v>
      </c>
      <c r="O59" s="231">
        <v>5.0264528200506922</v>
      </c>
      <c r="P59" s="231">
        <v>4.2767647415177121</v>
      </c>
      <c r="Q59" s="231">
        <v>4.022921186799028</v>
      </c>
      <c r="R59" s="231">
        <v>4.1932124689016286</v>
      </c>
      <c r="S59" s="231">
        <v>4.2176821008292587</v>
      </c>
      <c r="T59" s="231">
        <v>4.6489440329519516</v>
      </c>
      <c r="U59" s="231">
        <v>4.2398867732592453</v>
      </c>
      <c r="V59" s="231">
        <v>4.3573088686927228</v>
      </c>
      <c r="W59" s="231">
        <v>4.347897627112018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0.11922068514816329</v>
      </c>
      <c r="C61" s="231">
        <v>6.835174307150059E-2</v>
      </c>
      <c r="D61" s="231">
        <v>7.7891458049625689E-2</v>
      </c>
      <c r="E61" s="231">
        <v>0.1144536890007976</v>
      </c>
      <c r="F61" s="231">
        <v>0.17803843592561189</v>
      </c>
      <c r="G61" s="231">
        <v>0.4737123734072623</v>
      </c>
      <c r="H61" s="231">
        <v>0.2225494755785227</v>
      </c>
      <c r="I61" s="231">
        <v>0.12876040012608089</v>
      </c>
      <c r="J61" s="231">
        <v>0.1621408185229507</v>
      </c>
      <c r="K61" s="231">
        <v>0.12399340397926879</v>
      </c>
      <c r="L61" s="231">
        <v>0.14624892380579119</v>
      </c>
      <c r="M61" s="231">
        <v>0.1398852986969942</v>
      </c>
      <c r="N61" s="231">
        <v>0.1001469778757379</v>
      </c>
      <c r="O61" s="231">
        <v>0.30520792977442129</v>
      </c>
      <c r="P61" s="231">
        <v>0.89178308591730437</v>
      </c>
      <c r="Q61" s="231">
        <v>1.0873100455264291</v>
      </c>
      <c r="R61" s="231">
        <v>1.0555148107197061</v>
      </c>
      <c r="S61" s="231">
        <v>1.031674107297113</v>
      </c>
      <c r="T61" s="231">
        <v>0.8059428191656004</v>
      </c>
      <c r="U61" s="231">
        <v>0.67082451661361253</v>
      </c>
      <c r="V61" s="231">
        <v>0.93152712942155813</v>
      </c>
      <c r="W61" s="231">
        <v>1.0427990058723671</v>
      </c>
      <c r="DA61" s="73" t="s">
        <v>2203</v>
      </c>
    </row>
    <row r="62" spans="1:105" ht="12" customHeight="1" x14ac:dyDescent="0.25">
      <c r="A62" s="64" t="s">
        <v>79</v>
      </c>
      <c r="B62" s="231">
        <v>0.97285635651071634</v>
      </c>
      <c r="C62" s="231">
        <v>0.83614714768252063</v>
      </c>
      <c r="D62" s="231">
        <v>0.91722041828505663</v>
      </c>
      <c r="E62" s="231">
        <v>0.86158448006020405</v>
      </c>
      <c r="F62" s="231">
        <v>0.88224909361138582</v>
      </c>
      <c r="G62" s="231">
        <v>0.90291370716193942</v>
      </c>
      <c r="H62" s="231">
        <v>1.138178987588697</v>
      </c>
      <c r="I62" s="231">
        <v>1.192224019531859</v>
      </c>
      <c r="J62" s="231">
        <v>0.72328436495596038</v>
      </c>
      <c r="K62" s="231">
        <v>0.71215374370222584</v>
      </c>
      <c r="L62" s="231">
        <v>0.80117582300871704</v>
      </c>
      <c r="M62" s="231">
        <v>0.68672213400586279</v>
      </c>
      <c r="N62" s="231">
        <v>0.71851736880949413</v>
      </c>
      <c r="O62" s="231">
        <v>0.86476056993123551</v>
      </c>
      <c r="P62" s="231">
        <v>0.73440926353869496</v>
      </c>
      <c r="Q62" s="231">
        <v>0.67241542289134437</v>
      </c>
      <c r="R62" s="231">
        <v>0.73918198236989208</v>
      </c>
      <c r="S62" s="231">
        <v>0.65969961803989718</v>
      </c>
      <c r="T62" s="231">
        <v>0.65015990306407601</v>
      </c>
      <c r="U62" s="231">
        <v>0.46576356471195918</v>
      </c>
      <c r="V62" s="231">
        <v>0.48483727198302762</v>
      </c>
      <c r="W62" s="231">
        <v>0.53093921791455712</v>
      </c>
      <c r="DA62" s="73" t="s">
        <v>2204</v>
      </c>
    </row>
    <row r="63" spans="1:105" ht="12" customHeight="1" x14ac:dyDescent="0.25">
      <c r="A63" s="166" t="s">
        <v>2205</v>
      </c>
      <c r="B63" s="349">
        <v>0.61568069161644257</v>
      </c>
      <c r="C63" s="349">
        <v>0.59554987570233942</v>
      </c>
      <c r="D63" s="349">
        <v>0.62978332518768676</v>
      </c>
      <c r="E63" s="349">
        <v>0.62979008085154309</v>
      </c>
      <c r="F63" s="349">
        <v>0.62637117915470863</v>
      </c>
      <c r="G63" s="349">
        <v>0.67892205785756043</v>
      </c>
      <c r="H63" s="349">
        <v>0.70142410032505087</v>
      </c>
      <c r="I63" s="349">
        <v>0.77042774451145779</v>
      </c>
      <c r="J63" s="349">
        <v>0.72601850278701252</v>
      </c>
      <c r="K63" s="349">
        <v>0.70958769571816527</v>
      </c>
      <c r="L63" s="349">
        <v>0.73443628869639099</v>
      </c>
      <c r="M63" s="349">
        <v>0.80952462116921253</v>
      </c>
      <c r="N63" s="349">
        <v>0.81361024920278791</v>
      </c>
      <c r="O63" s="349">
        <v>0.866418705028147</v>
      </c>
      <c r="P63" s="349">
        <v>0.88024363987212872</v>
      </c>
      <c r="Q63" s="349">
        <v>0.89362912723573107</v>
      </c>
      <c r="R63" s="349">
        <v>0.93010168068749699</v>
      </c>
      <c r="S63" s="349">
        <v>0.98949675835545603</v>
      </c>
      <c r="T63" s="349">
        <v>0.97118435967656425</v>
      </c>
      <c r="U63" s="349">
        <v>0.9657267944717598</v>
      </c>
      <c r="V63" s="349">
        <v>0.98154048309669739</v>
      </c>
      <c r="W63" s="349">
        <v>1.0332365410735389</v>
      </c>
      <c r="DA63" s="168" t="s">
        <v>2206</v>
      </c>
    </row>
    <row r="64" spans="1:105" ht="12" customHeight="1" x14ac:dyDescent="0.25">
      <c r="A64" s="60" t="s">
        <v>2207</v>
      </c>
      <c r="B64" s="264">
        <v>1.2313613832328849</v>
      </c>
      <c r="C64" s="264">
        <v>1.1910997514046791</v>
      </c>
      <c r="D64" s="264">
        <v>1.259566650375374</v>
      </c>
      <c r="E64" s="264">
        <v>1.259580161703086</v>
      </c>
      <c r="F64" s="264">
        <v>1.252742358309417</v>
      </c>
      <c r="G64" s="264">
        <v>1.3578441157151211</v>
      </c>
      <c r="H64" s="264">
        <v>1.402848200650102</v>
      </c>
      <c r="I64" s="264">
        <v>1.540855489022916</v>
      </c>
      <c r="J64" s="264">
        <v>1.452037005574025</v>
      </c>
      <c r="K64" s="264">
        <v>1.419175391436331</v>
      </c>
      <c r="L64" s="264">
        <v>1.468872577392782</v>
      </c>
      <c r="M64" s="264">
        <v>1.6190492423384251</v>
      </c>
      <c r="N64" s="264">
        <v>1.627220498405576</v>
      </c>
      <c r="O64" s="264">
        <v>1.732837410056294</v>
      </c>
      <c r="P64" s="264">
        <v>1.760487279744257</v>
      </c>
      <c r="Q64" s="264">
        <v>1.7872582544714619</v>
      </c>
      <c r="R64" s="264">
        <v>1.860203361374994</v>
      </c>
      <c r="S64" s="264">
        <v>1.9789935167109121</v>
      </c>
      <c r="T64" s="264">
        <v>1.942368719353128</v>
      </c>
      <c r="U64" s="264">
        <v>1.93145358894352</v>
      </c>
      <c r="V64" s="264">
        <v>1.963080966193395</v>
      </c>
      <c r="W64" s="264">
        <v>2.0664730821470778</v>
      </c>
      <c r="DA64" s="72" t="s">
        <v>2208</v>
      </c>
    </row>
    <row r="65" spans="1:105" ht="12" customHeight="1" x14ac:dyDescent="0.25">
      <c r="A65" s="101" t="s">
        <v>2209</v>
      </c>
      <c r="B65" s="280">
        <v>0.24627227664657711</v>
      </c>
      <c r="C65" s="280">
        <v>0.23821995028093571</v>
      </c>
      <c r="D65" s="280">
        <v>0.25191333007507472</v>
      </c>
      <c r="E65" s="280">
        <v>0.25191603234061721</v>
      </c>
      <c r="F65" s="280">
        <v>0.25054847166188349</v>
      </c>
      <c r="G65" s="280">
        <v>0.27156882314302422</v>
      </c>
      <c r="H65" s="280">
        <v>0.28056964013002039</v>
      </c>
      <c r="I65" s="280">
        <v>0.30817109780458318</v>
      </c>
      <c r="J65" s="280">
        <v>0.29040740111480512</v>
      </c>
      <c r="K65" s="280">
        <v>0.28383507828726601</v>
      </c>
      <c r="L65" s="280">
        <v>0.29377451547855632</v>
      </c>
      <c r="M65" s="280">
        <v>0.32380984846768512</v>
      </c>
      <c r="N65" s="280">
        <v>0.3254440996811151</v>
      </c>
      <c r="O65" s="280">
        <v>0.34656748201125898</v>
      </c>
      <c r="P65" s="280">
        <v>0.3520974559488515</v>
      </c>
      <c r="Q65" s="280">
        <v>0.35745165089429243</v>
      </c>
      <c r="R65" s="280">
        <v>0.37204067227499887</v>
      </c>
      <c r="S65" s="280">
        <v>0.39579870334218242</v>
      </c>
      <c r="T65" s="280">
        <v>0.38847374387062572</v>
      </c>
      <c r="U65" s="280">
        <v>0.38629071778870389</v>
      </c>
      <c r="V65" s="280">
        <v>0.39261619323867902</v>
      </c>
      <c r="W65" s="280">
        <v>0.4132946164294154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12.51784922570047</v>
      </c>
      <c r="C66" s="263">
        <f t="shared" si="3"/>
        <v>11.681562098699647</v>
      </c>
      <c r="D66" s="263">
        <f t="shared" si="3"/>
        <v>12.529878593229759</v>
      </c>
      <c r="E66" s="263">
        <f t="shared" si="3"/>
        <v>12.691062833269392</v>
      </c>
      <c r="F66" s="263">
        <f t="shared" si="3"/>
        <v>12.395705500734074</v>
      </c>
      <c r="G66" s="263">
        <f t="shared" si="3"/>
        <v>13.243616594555958</v>
      </c>
      <c r="H66" s="263">
        <f t="shared" si="3"/>
        <v>13.644869847343205</v>
      </c>
      <c r="I66" s="263">
        <f t="shared" si="3"/>
        <v>14.793434711980384</v>
      </c>
      <c r="J66" s="263">
        <f t="shared" si="3"/>
        <v>13.62018190205341</v>
      </c>
      <c r="K66" s="263">
        <f t="shared" si="3"/>
        <v>13.191152047639321</v>
      </c>
      <c r="L66" s="263">
        <f t="shared" si="3"/>
        <v>13.835468692887401</v>
      </c>
      <c r="M66" s="263">
        <f t="shared" si="3"/>
        <v>15.078241104380744</v>
      </c>
      <c r="N66" s="263">
        <f t="shared" si="3"/>
        <v>15.224545375109209</v>
      </c>
      <c r="O66" s="263">
        <f t="shared" si="3"/>
        <v>15.866598527611957</v>
      </c>
      <c r="P66" s="263">
        <f t="shared" si="3"/>
        <v>15.810128669920001</v>
      </c>
      <c r="Q66" s="263">
        <f t="shared" si="3"/>
        <v>15.973741179632865</v>
      </c>
      <c r="R66" s="263">
        <f t="shared" si="3"/>
        <v>16.555969786433046</v>
      </c>
      <c r="S66" s="263">
        <f t="shared" si="3"/>
        <v>17.311769039491253</v>
      </c>
      <c r="T66" s="263">
        <f t="shared" si="3"/>
        <v>17.09249886944448</v>
      </c>
      <c r="U66" s="263">
        <f t="shared" si="3"/>
        <v>16.600052301722449</v>
      </c>
      <c r="V66" s="263">
        <f t="shared" si="3"/>
        <v>17.059319935619101</v>
      </c>
      <c r="W66" s="263">
        <f t="shared" si="3"/>
        <v>17.772966568083461</v>
      </c>
      <c r="DA66" s="70"/>
    </row>
    <row r="67" spans="1:105" ht="12" customHeight="1" x14ac:dyDescent="0.25">
      <c r="A67" s="165" t="s">
        <v>2212</v>
      </c>
      <c r="B67" s="348">
        <v>3.1831754033337569</v>
      </c>
      <c r="C67" s="348">
        <v>2.7828408124948738</v>
      </c>
      <c r="D67" s="348">
        <v>3.073036970499365</v>
      </c>
      <c r="E67" s="348">
        <v>3.1891454834603592</v>
      </c>
      <c r="F67" s="348">
        <v>3.008054559798619</v>
      </c>
      <c r="G67" s="348">
        <v>3.1186758199189999</v>
      </c>
      <c r="H67" s="348">
        <v>3.1965876975642562</v>
      </c>
      <c r="I67" s="348">
        <v>3.3765132412944099</v>
      </c>
      <c r="J67" s="348">
        <v>2.9605975705820642</v>
      </c>
      <c r="K67" s="348">
        <v>2.807464156278721</v>
      </c>
      <c r="L67" s="348">
        <v>3.035045403927648</v>
      </c>
      <c r="M67" s="348">
        <v>3.2262453581946362</v>
      </c>
      <c r="N67" s="348">
        <v>3.2930173106756779</v>
      </c>
      <c r="O67" s="348">
        <v>3.2539475889798259</v>
      </c>
      <c r="P67" s="348">
        <v>3.075586484542685</v>
      </c>
      <c r="Q67" s="348">
        <v>3.0643665838009588</v>
      </c>
      <c r="R67" s="348">
        <v>3.1407072601048109</v>
      </c>
      <c r="S67" s="348">
        <v>3.130312273045488</v>
      </c>
      <c r="T67" s="348">
        <v>3.149904888666792</v>
      </c>
      <c r="U67" s="348">
        <v>2.8542001467139539</v>
      </c>
      <c r="V67" s="348">
        <v>3.0301732884226551</v>
      </c>
      <c r="W67" s="348">
        <v>3.0566305678460468</v>
      </c>
      <c r="DA67" s="167" t="s">
        <v>2213</v>
      </c>
    </row>
    <row r="68" spans="1:105" ht="12" customHeight="1" x14ac:dyDescent="0.25">
      <c r="A68" s="165" t="s">
        <v>2214</v>
      </c>
      <c r="B68" s="348">
        <v>1.308789943442475</v>
      </c>
      <c r="C68" s="348">
        <v>1.135258485470275</v>
      </c>
      <c r="D68" s="348">
        <v>1.2471187815469089</v>
      </c>
      <c r="E68" s="348">
        <v>1.292106443213759</v>
      </c>
      <c r="F68" s="348">
        <v>1.222408117091335</v>
      </c>
      <c r="G68" s="348">
        <v>1.274655759365348</v>
      </c>
      <c r="H68" s="348">
        <v>1.304665246173232</v>
      </c>
      <c r="I68" s="348">
        <v>1.373787588549243</v>
      </c>
      <c r="J68" s="348">
        <v>1.195359975140434</v>
      </c>
      <c r="K68" s="348">
        <v>1.1336520768619109</v>
      </c>
      <c r="L68" s="348">
        <v>1.2264664476796421</v>
      </c>
      <c r="M68" s="348">
        <v>1.299203210860288</v>
      </c>
      <c r="N68" s="348">
        <v>1.32547614219424</v>
      </c>
      <c r="O68" s="348">
        <v>1.3181991038231109</v>
      </c>
      <c r="P68" s="348">
        <v>1.2598714104547379</v>
      </c>
      <c r="Q68" s="348">
        <v>1.260213425634757</v>
      </c>
      <c r="R68" s="348">
        <v>1.2906528277661671</v>
      </c>
      <c r="S68" s="348">
        <v>1.2825853396310629</v>
      </c>
      <c r="T68" s="348">
        <v>1.282439127899188</v>
      </c>
      <c r="U68" s="348">
        <v>1.1568409731787379</v>
      </c>
      <c r="V68" s="348">
        <v>1.233991549649607</v>
      </c>
      <c r="W68" s="348">
        <v>1.2472819742850949</v>
      </c>
      <c r="DA68" s="167" t="s">
        <v>2215</v>
      </c>
    </row>
    <row r="69" spans="1:105" ht="12" customHeight="1" x14ac:dyDescent="0.25">
      <c r="A69" s="64" t="s">
        <v>30</v>
      </c>
      <c r="B69" s="231">
        <v>4.4855445723462471E-2</v>
      </c>
      <c r="C69" s="231">
        <v>3.1353011660843713E-2</v>
      </c>
      <c r="D69" s="231">
        <v>3.6603092166356668E-2</v>
      </c>
      <c r="E69" s="231">
        <v>3.1260543143989628E-2</v>
      </c>
      <c r="F69" s="231">
        <v>2.5907351473340671E-2</v>
      </c>
      <c r="G69" s="231">
        <v>2.4233637567240469E-2</v>
      </c>
      <c r="H69" s="231">
        <v>2.428334602950696E-2</v>
      </c>
      <c r="I69" s="231">
        <v>2.442966923077506E-2</v>
      </c>
      <c r="J69" s="231">
        <v>1.238031561504822E-2</v>
      </c>
      <c r="K69" s="231">
        <v>1.9981533344447081E-2</v>
      </c>
      <c r="L69" s="231">
        <v>1.707970620725844E-2</v>
      </c>
      <c r="M69" s="231">
        <v>2.9229476685743279E-2</v>
      </c>
      <c r="N69" s="231">
        <v>2.9210925829763829E-2</v>
      </c>
      <c r="O69" s="231">
        <v>2.8144578002143299E-2</v>
      </c>
      <c r="P69" s="231">
        <v>2.8947970100633821E-2</v>
      </c>
      <c r="Q69" s="231">
        <v>2.196345933022268E-2</v>
      </c>
      <c r="R69" s="231">
        <v>2.299982295998225E-2</v>
      </c>
      <c r="S69" s="231">
        <v>2.6683244919741611E-2</v>
      </c>
      <c r="T69" s="231">
        <v>2.2564321234034419E-2</v>
      </c>
      <c r="U69" s="231">
        <v>1.8140303326727201E-2</v>
      </c>
      <c r="V69" s="231">
        <v>2.3466172036835719E-2</v>
      </c>
      <c r="W69" s="231">
        <v>1.8439242243898139E-2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2.164489726052626E-2</v>
      </c>
      <c r="C71" s="231">
        <v>1.092711426898676E-2</v>
      </c>
      <c r="D71" s="231">
        <v>1.090035321193869E-2</v>
      </c>
      <c r="E71" s="231">
        <v>2.1788930331060909E-2</v>
      </c>
      <c r="F71" s="231">
        <v>2.1764570006457359E-2</v>
      </c>
      <c r="G71" s="231">
        <v>4.3298796846742621E-2</v>
      </c>
      <c r="H71" s="231">
        <v>5.423493536591531E-2</v>
      </c>
      <c r="I71" s="231">
        <v>5.4514385803908667E-2</v>
      </c>
      <c r="J71" s="231">
        <v>4.4202680243178541E-2</v>
      </c>
      <c r="K71" s="231">
        <v>4.4315769127962312E-2</v>
      </c>
      <c r="L71" s="231">
        <v>4.4108606386840367E-2</v>
      </c>
      <c r="M71" s="231">
        <v>4.4435214233001272E-2</v>
      </c>
      <c r="N71" s="231">
        <v>5.5508335595865751E-2</v>
      </c>
      <c r="O71" s="231">
        <v>5.5376971738461969E-2</v>
      </c>
      <c r="P71" s="231">
        <v>3.3005020260634808E-2</v>
      </c>
      <c r="Q71" s="231">
        <v>5.4116178710341967E-2</v>
      </c>
      <c r="R71" s="231">
        <v>5.4228376642790059E-2</v>
      </c>
      <c r="S71" s="231">
        <v>5.1554606009730539E-2</v>
      </c>
      <c r="T71" s="231">
        <v>4.1782062923082453E-2</v>
      </c>
      <c r="U71" s="231">
        <v>3.9090283981856468E-2</v>
      </c>
      <c r="V71" s="231">
        <v>2.987465696400686E-2</v>
      </c>
      <c r="W71" s="231">
        <v>3.4356834026883248E-2</v>
      </c>
      <c r="DA71" s="73" t="s">
        <v>2218</v>
      </c>
    </row>
    <row r="72" spans="1:105" ht="12" customHeight="1" x14ac:dyDescent="0.25">
      <c r="A72" s="64" t="s">
        <v>160</v>
      </c>
      <c r="B72" s="231">
        <v>5.7549839706158082E-2</v>
      </c>
      <c r="C72" s="231">
        <v>3.8922338237424033E-2</v>
      </c>
      <c r="D72" s="231">
        <v>1.9467781021442261E-2</v>
      </c>
      <c r="E72" s="231">
        <v>2.9194559164736691E-2</v>
      </c>
      <c r="F72" s="231">
        <v>2.916904193111846E-2</v>
      </c>
      <c r="G72" s="231">
        <v>5.8058447183360631E-2</v>
      </c>
      <c r="H72" s="231">
        <v>3.8788612723717059E-2</v>
      </c>
      <c r="I72" s="231">
        <v>1.966098025998159E-2</v>
      </c>
      <c r="J72" s="231">
        <v>1.997698082035345E-2</v>
      </c>
      <c r="K72" s="231">
        <v>3.005342512142594E-2</v>
      </c>
      <c r="L72" s="231">
        <v>2.9897563891197632E-2</v>
      </c>
      <c r="M72" s="231">
        <v>3.0140486191751921E-2</v>
      </c>
      <c r="N72" s="231">
        <v>3.0116895722995592E-2</v>
      </c>
      <c r="O72" s="231">
        <v>2.0040729515405201E-2</v>
      </c>
      <c r="P72" s="231">
        <v>2.9868312919322831E-2</v>
      </c>
      <c r="Q72" s="231">
        <v>2.9658257834400601E-2</v>
      </c>
      <c r="R72" s="231">
        <v>1.9820878393377862E-2</v>
      </c>
      <c r="S72" s="231">
        <v>2.0061180166498889E-2</v>
      </c>
      <c r="T72" s="231">
        <v>2.5182324198029821E-2</v>
      </c>
      <c r="U72" s="231">
        <v>2.870942792650559E-2</v>
      </c>
      <c r="V72" s="231">
        <v>3.2476751120213761E-2</v>
      </c>
      <c r="W72" s="231">
        <v>3.7665450577172098E-2</v>
      </c>
      <c r="DA72" s="73" t="s">
        <v>2219</v>
      </c>
    </row>
    <row r="73" spans="1:105" ht="12" customHeight="1" x14ac:dyDescent="0.25">
      <c r="A73" s="64" t="s">
        <v>70</v>
      </c>
      <c r="B73" s="231">
        <v>0.34458247079670701</v>
      </c>
      <c r="C73" s="231">
        <v>0.2538737961843856</v>
      </c>
      <c r="D73" s="231">
        <v>0.15945461679023359</v>
      </c>
      <c r="E73" s="231">
        <v>0.14062474841498271</v>
      </c>
      <c r="F73" s="231">
        <v>0.1311034758616085</v>
      </c>
      <c r="G73" s="231">
        <v>8.3834697315716661E-2</v>
      </c>
      <c r="H73" s="231">
        <v>8.4006660516725021E-2</v>
      </c>
      <c r="I73" s="231">
        <v>9.40912616870479E-2</v>
      </c>
      <c r="J73" s="231">
        <v>6.6755662779909047E-2</v>
      </c>
      <c r="K73" s="231">
        <v>5.7366143653624802E-2</v>
      </c>
      <c r="L73" s="231">
        <v>5.6684066019212442E-2</v>
      </c>
      <c r="M73" s="231">
        <v>6.6621806813994738E-2</v>
      </c>
      <c r="N73" s="231">
        <v>5.7013307841516148E-2</v>
      </c>
      <c r="O73" s="231">
        <v>4.7443888989727102E-2</v>
      </c>
      <c r="P73" s="231">
        <v>5.6135752087685717E-2</v>
      </c>
      <c r="Q73" s="231">
        <v>6.5223528223109603E-2</v>
      </c>
      <c r="R73" s="231">
        <v>6.5687323688566751E-2</v>
      </c>
      <c r="S73" s="231">
        <v>7.1223161223994705E-2</v>
      </c>
      <c r="T73" s="231">
        <v>4.2929313304843571E-2</v>
      </c>
      <c r="U73" s="231">
        <v>5.8157772038475483E-2</v>
      </c>
      <c r="V73" s="231">
        <v>6.0612245521301837E-2</v>
      </c>
      <c r="W73" s="231">
        <v>4.138765557806056E-2</v>
      </c>
      <c r="DA73" s="73" t="s">
        <v>2220</v>
      </c>
    </row>
    <row r="74" spans="1:105" ht="12" customHeight="1" x14ac:dyDescent="0.25">
      <c r="A74" s="64" t="s">
        <v>34</v>
      </c>
      <c r="B74" s="231">
        <v>1.31597012745516E-2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0.62128778582011779</v>
      </c>
      <c r="C75" s="231">
        <v>0.62980570276053638</v>
      </c>
      <c r="D75" s="231">
        <v>0.83324804198364621</v>
      </c>
      <c r="E75" s="231">
        <v>0.88538559707270637</v>
      </c>
      <c r="F75" s="231">
        <v>0.81474192710269955</v>
      </c>
      <c r="G75" s="231">
        <v>0.80592111264423827</v>
      </c>
      <c r="H75" s="231">
        <v>0.84703718878010748</v>
      </c>
      <c r="I75" s="231">
        <v>0.93226320143805641</v>
      </c>
      <c r="J75" s="231">
        <v>0.88526064461112475</v>
      </c>
      <c r="K75" s="231">
        <v>0.824433803835111</v>
      </c>
      <c r="L75" s="231">
        <v>0.90023422599677672</v>
      </c>
      <c r="M75" s="231">
        <v>0.97307177977847181</v>
      </c>
      <c r="N75" s="231">
        <v>0.99941843461519031</v>
      </c>
      <c r="O75" s="231">
        <v>0.94681105751647365</v>
      </c>
      <c r="P75" s="231">
        <v>0.80559557457951347</v>
      </c>
      <c r="Q75" s="231">
        <v>0.7577801681505093</v>
      </c>
      <c r="R75" s="231">
        <v>0.78985719635820173</v>
      </c>
      <c r="S75" s="231">
        <v>0.79446643450523413</v>
      </c>
      <c r="T75" s="231">
        <v>0.87570136908790208</v>
      </c>
      <c r="U75" s="231">
        <v>0.79864903208207383</v>
      </c>
      <c r="V75" s="231">
        <v>0.82076732152660692</v>
      </c>
      <c r="W75" s="231">
        <v>0.81899456687982619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2.2457081966967031E-2</v>
      </c>
      <c r="C77" s="231">
        <v>1.28751205785652E-2</v>
      </c>
      <c r="D77" s="231">
        <v>1.467207520048351E-2</v>
      </c>
      <c r="E77" s="231">
        <v>2.1559143634499268E-2</v>
      </c>
      <c r="F77" s="231">
        <v>3.3536325880724679E-2</v>
      </c>
      <c r="G77" s="231">
        <v>8.9231139589179609E-2</v>
      </c>
      <c r="H77" s="231">
        <v>4.1920676840275728E-2</v>
      </c>
      <c r="I77" s="231">
        <v>2.425403658884627E-2</v>
      </c>
      <c r="J77" s="231">
        <v>3.054176082980789E-2</v>
      </c>
      <c r="K77" s="231">
        <v>2.3356098256482761E-2</v>
      </c>
      <c r="L77" s="231">
        <v>2.754827373627091E-2</v>
      </c>
      <c r="M77" s="231">
        <v>2.6349585350126329E-2</v>
      </c>
      <c r="N77" s="231">
        <v>1.8864250680194389E-2</v>
      </c>
      <c r="O77" s="231">
        <v>5.7490690373021187E-2</v>
      </c>
      <c r="P77" s="231">
        <v>0.16798130150242849</v>
      </c>
      <c r="Q77" s="231">
        <v>0.20481186453129399</v>
      </c>
      <c r="R77" s="231">
        <v>0.19882273442919671</v>
      </c>
      <c r="S77" s="231">
        <v>0.19433196480942841</v>
      </c>
      <c r="T77" s="231">
        <v>0.15181194377634569</v>
      </c>
      <c r="U77" s="231">
        <v>0.12636029675824281</v>
      </c>
      <c r="V77" s="231">
        <v>0.17546771412926859</v>
      </c>
      <c r="W77" s="231">
        <v>0.1964275135715261</v>
      </c>
      <c r="DA77" s="73" t="s">
        <v>2224</v>
      </c>
    </row>
    <row r="78" spans="1:105" ht="12" customHeight="1" x14ac:dyDescent="0.25">
      <c r="A78" s="64" t="s">
        <v>79</v>
      </c>
      <c r="B78" s="231">
        <v>0.18325272089398531</v>
      </c>
      <c r="C78" s="231">
        <v>0.1575014017795329</v>
      </c>
      <c r="D78" s="231">
        <v>0.1727728211728084</v>
      </c>
      <c r="E78" s="231">
        <v>0.16229292145178359</v>
      </c>
      <c r="F78" s="231">
        <v>0.16618542483538559</v>
      </c>
      <c r="G78" s="231">
        <v>0.1700779282188695</v>
      </c>
      <c r="H78" s="231">
        <v>0.2143938259169843</v>
      </c>
      <c r="I78" s="231">
        <v>0.22457405354062709</v>
      </c>
      <c r="J78" s="231">
        <v>0.13624193024101189</v>
      </c>
      <c r="K78" s="231">
        <v>0.13414530352285689</v>
      </c>
      <c r="L78" s="231">
        <v>0.15091400544208519</v>
      </c>
      <c r="M78" s="231">
        <v>0.12935486180719849</v>
      </c>
      <c r="N78" s="231">
        <v>0.1353439919087136</v>
      </c>
      <c r="O78" s="231">
        <v>0.16289118768787819</v>
      </c>
      <c r="P78" s="231">
        <v>0.13833747900451859</v>
      </c>
      <c r="Q78" s="231">
        <v>0.12665996885487921</v>
      </c>
      <c r="R78" s="231">
        <v>0.13923649529405169</v>
      </c>
      <c r="S78" s="231">
        <v>0.1242647479964349</v>
      </c>
      <c r="T78" s="231">
        <v>0.1224677933749506</v>
      </c>
      <c r="U78" s="231">
        <v>8.7733857064856577E-2</v>
      </c>
      <c r="V78" s="231">
        <v>9.13266883513736E-2</v>
      </c>
      <c r="W78" s="231">
        <v>0.1000107114077282</v>
      </c>
      <c r="DA78" s="73" t="s">
        <v>2225</v>
      </c>
    </row>
    <row r="79" spans="1:105" ht="12" customHeight="1" x14ac:dyDescent="0.25">
      <c r="A79" s="165" t="s">
        <v>2226</v>
      </c>
      <c r="B79" s="348">
        <v>8.0258838789242386</v>
      </c>
      <c r="C79" s="348">
        <v>7.7634628007344979</v>
      </c>
      <c r="D79" s="348">
        <v>8.2097228411834848</v>
      </c>
      <c r="E79" s="348">
        <v>8.2098109065952727</v>
      </c>
      <c r="F79" s="348">
        <v>8.1652428238441193</v>
      </c>
      <c r="G79" s="348">
        <v>8.8502850152716093</v>
      </c>
      <c r="H79" s="348">
        <v>9.143616903605718</v>
      </c>
      <c r="I79" s="348">
        <v>10.043133882136731</v>
      </c>
      <c r="J79" s="348">
        <v>9.4642243563309112</v>
      </c>
      <c r="K79" s="348">
        <v>9.2500358144986894</v>
      </c>
      <c r="L79" s="348">
        <v>9.5739568412801113</v>
      </c>
      <c r="M79" s="348">
        <v>10.552792535325819</v>
      </c>
      <c r="N79" s="348">
        <v>10.60605192223929</v>
      </c>
      <c r="O79" s="348">
        <v>11.294451834809021</v>
      </c>
      <c r="P79" s="348">
        <v>11.474670774922579</v>
      </c>
      <c r="Q79" s="348">
        <v>11.64916117019715</v>
      </c>
      <c r="R79" s="348">
        <v>12.12460969856207</v>
      </c>
      <c r="S79" s="348">
        <v>12.898871426814701</v>
      </c>
      <c r="T79" s="348">
        <v>12.660154852878501</v>
      </c>
      <c r="U79" s="348">
        <v>12.589011181829759</v>
      </c>
      <c r="V79" s="348">
        <v>12.795155097546839</v>
      </c>
      <c r="W79" s="348">
        <v>13.469054025952319</v>
      </c>
      <c r="DA79" s="167" t="s">
        <v>2227</v>
      </c>
    </row>
    <row r="80" spans="1:105" ht="12" customHeight="1" x14ac:dyDescent="0.25">
      <c r="A80" s="132" t="s">
        <v>2228</v>
      </c>
      <c r="B80" s="318">
        <v>11.000593746839471</v>
      </c>
      <c r="C80" s="318">
        <v>10.6409090422858</v>
      </c>
      <c r="D80" s="318">
        <v>11.252570696563989</v>
      </c>
      <c r="E80" s="318">
        <v>11.252691402499041</v>
      </c>
      <c r="F80" s="318">
        <v>11.19160462628634</v>
      </c>
      <c r="G80" s="318">
        <v>12.130550536920239</v>
      </c>
      <c r="H80" s="318">
        <v>12.532602819913061</v>
      </c>
      <c r="I80" s="318">
        <v>13.765516352986831</v>
      </c>
      <c r="J80" s="318">
        <v>12.972040069796581</v>
      </c>
      <c r="K80" s="318">
        <v>12.678464786442239</v>
      </c>
      <c r="L80" s="318">
        <v>13.122443751928991</v>
      </c>
      <c r="M80" s="318">
        <v>14.464074652343379</v>
      </c>
      <c r="N80" s="318">
        <v>14.537074073650651</v>
      </c>
      <c r="O80" s="318">
        <v>15.48062220962923</v>
      </c>
      <c r="P80" s="318">
        <v>15.7276374138837</v>
      </c>
      <c r="Q80" s="318">
        <v>15.966800848104519</v>
      </c>
      <c r="R80" s="318">
        <v>16.618469397883761</v>
      </c>
      <c r="S80" s="318">
        <v>17.679703132974218</v>
      </c>
      <c r="T80" s="318">
        <v>17.352508759105259</v>
      </c>
      <c r="U80" s="318">
        <v>17.25499643090911</v>
      </c>
      <c r="V80" s="318">
        <v>17.537545431666668</v>
      </c>
      <c r="W80" s="318">
        <v>18.46121794545499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1</v>
      </c>
      <c r="E84" s="234">
        <f t="shared" si="4"/>
        <v>1</v>
      </c>
      <c r="F84" s="234">
        <f t="shared" si="4"/>
        <v>0.99999999999999989</v>
      </c>
      <c r="G84" s="234">
        <f t="shared" si="4"/>
        <v>0.99999999999999956</v>
      </c>
      <c r="H84" s="234">
        <f t="shared" si="4"/>
        <v>1.0000000000000002</v>
      </c>
      <c r="I84" s="234">
        <f t="shared" si="4"/>
        <v>1</v>
      </c>
      <c r="J84" s="234">
        <f t="shared" si="4"/>
        <v>1</v>
      </c>
      <c r="K84" s="234">
        <f t="shared" si="4"/>
        <v>0.99999999999999989</v>
      </c>
      <c r="L84" s="234">
        <f t="shared" si="4"/>
        <v>0.99999999999999978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0.99999999999999978</v>
      </c>
      <c r="S84" s="234">
        <f t="shared" si="4"/>
        <v>0.99999999999999967</v>
      </c>
      <c r="T84" s="234">
        <f t="shared" si="4"/>
        <v>0.99999999999999989</v>
      </c>
      <c r="U84" s="234">
        <f t="shared" si="4"/>
        <v>0.99999999999999989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1.1236752579657497E-2</v>
      </c>
      <c r="C85" s="301">
        <f t="shared" si="5"/>
        <v>1.2220044865382173E-2</v>
      </c>
      <c r="D85" s="301">
        <f t="shared" si="5"/>
        <v>1.1863205856810237E-2</v>
      </c>
      <c r="E85" s="301">
        <f t="shared" si="5"/>
        <v>1.1536779185613482E-2</v>
      </c>
      <c r="F85" s="301">
        <f t="shared" si="5"/>
        <v>1.2002094091880654E-2</v>
      </c>
      <c r="G85" s="301">
        <f t="shared" si="5"/>
        <v>1.2378522723954523E-2</v>
      </c>
      <c r="H85" s="301">
        <f t="shared" si="5"/>
        <v>1.2463772377497181E-2</v>
      </c>
      <c r="I85" s="301">
        <f t="shared" si="5"/>
        <v>1.285980802208269E-2</v>
      </c>
      <c r="J85" s="301">
        <f t="shared" si="5"/>
        <v>1.3622519882717054E-2</v>
      </c>
      <c r="K85" s="301">
        <f t="shared" si="5"/>
        <v>1.3922315412030158E-2</v>
      </c>
      <c r="L85" s="301">
        <f t="shared" si="5"/>
        <v>1.3484486179841567E-2</v>
      </c>
      <c r="M85" s="301">
        <f t="shared" si="5"/>
        <v>1.3870555882273282E-2</v>
      </c>
      <c r="N85" s="301">
        <f t="shared" si="5"/>
        <v>1.3719871925014065E-2</v>
      </c>
      <c r="O85" s="301">
        <f t="shared" si="5"/>
        <v>1.4423463362137892E-2</v>
      </c>
      <c r="P85" s="301">
        <f t="shared" si="5"/>
        <v>1.5069305568520675E-2</v>
      </c>
      <c r="Q85" s="301">
        <f t="shared" si="5"/>
        <v>1.5227060392646046E-2</v>
      </c>
      <c r="R85" s="301">
        <f t="shared" si="5"/>
        <v>1.5392078141502815E-2</v>
      </c>
      <c r="S85" s="301">
        <f t="shared" si="5"/>
        <v>1.6092359313638002E-2</v>
      </c>
      <c r="T85" s="301">
        <f t="shared" si="5"/>
        <v>1.5886314832717574E-2</v>
      </c>
      <c r="U85" s="301">
        <f t="shared" si="5"/>
        <v>1.6898194076422398E-2</v>
      </c>
      <c r="V85" s="301">
        <f t="shared" si="5"/>
        <v>1.6396655897295508E-2</v>
      </c>
      <c r="W85" s="301">
        <f t="shared" si="5"/>
        <v>1.6816966733788592E-2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1.3109544676267086E-2</v>
      </c>
      <c r="C86" s="235">
        <f t="shared" si="6"/>
        <v>1.4256719009612546E-2</v>
      </c>
      <c r="D86" s="235">
        <f t="shared" si="6"/>
        <v>1.384040683294528E-2</v>
      </c>
      <c r="E86" s="235">
        <f t="shared" si="6"/>
        <v>1.3459575716549066E-2</v>
      </c>
      <c r="F86" s="235">
        <f t="shared" si="6"/>
        <v>1.4002443107194095E-2</v>
      </c>
      <c r="G86" s="235">
        <f t="shared" si="6"/>
        <v>1.444160984461362E-2</v>
      </c>
      <c r="H86" s="235">
        <f t="shared" si="6"/>
        <v>1.4541067773746707E-2</v>
      </c>
      <c r="I86" s="235">
        <f t="shared" si="6"/>
        <v>1.5003109359096472E-2</v>
      </c>
      <c r="J86" s="235">
        <f t="shared" si="6"/>
        <v>1.5892939863169895E-2</v>
      </c>
      <c r="K86" s="235">
        <f t="shared" si="6"/>
        <v>1.6242701314035188E-2</v>
      </c>
      <c r="L86" s="235">
        <f t="shared" si="6"/>
        <v>1.5731900543148492E-2</v>
      </c>
      <c r="M86" s="235">
        <f t="shared" si="6"/>
        <v>1.6182315195985501E-2</v>
      </c>
      <c r="N86" s="235">
        <f t="shared" si="6"/>
        <v>1.6006517245849748E-2</v>
      </c>
      <c r="O86" s="235">
        <f t="shared" si="6"/>
        <v>1.6827373922494209E-2</v>
      </c>
      <c r="P86" s="235">
        <f t="shared" si="6"/>
        <v>1.7580856496607448E-2</v>
      </c>
      <c r="Q86" s="235">
        <f t="shared" si="6"/>
        <v>1.7764903791420393E-2</v>
      </c>
      <c r="R86" s="235">
        <f t="shared" si="6"/>
        <v>1.7957424498419958E-2</v>
      </c>
      <c r="S86" s="235">
        <f t="shared" si="6"/>
        <v>1.8774419199244333E-2</v>
      </c>
      <c r="T86" s="235">
        <f t="shared" si="6"/>
        <v>1.8534033971503841E-2</v>
      </c>
      <c r="U86" s="235">
        <f t="shared" si="6"/>
        <v>1.9714559755826134E-2</v>
      </c>
      <c r="V86" s="235">
        <f t="shared" si="6"/>
        <v>1.9129431880178096E-2</v>
      </c>
      <c r="W86" s="235">
        <f t="shared" si="6"/>
        <v>1.9619794522753357E-2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2.9964673545753325E-2</v>
      </c>
      <c r="C87" s="235">
        <f t="shared" si="7"/>
        <v>3.2586786307685793E-2</v>
      </c>
      <c r="D87" s="235">
        <f t="shared" si="7"/>
        <v>3.1635215618160635E-2</v>
      </c>
      <c r="E87" s="235">
        <f t="shared" si="7"/>
        <v>3.0764744494969288E-2</v>
      </c>
      <c r="F87" s="235">
        <f t="shared" si="7"/>
        <v>3.2005584245015074E-2</v>
      </c>
      <c r="G87" s="235">
        <f t="shared" si="7"/>
        <v>3.300939393054541E-2</v>
      </c>
      <c r="H87" s="235">
        <f t="shared" si="7"/>
        <v>3.3236726339992487E-2</v>
      </c>
      <c r="I87" s="235">
        <f t="shared" si="7"/>
        <v>3.4292821392220514E-2</v>
      </c>
      <c r="J87" s="235">
        <f t="shared" si="7"/>
        <v>3.6326719687245497E-2</v>
      </c>
      <c r="K87" s="235">
        <f t="shared" si="7"/>
        <v>3.7126174432080418E-2</v>
      </c>
      <c r="L87" s="235">
        <f t="shared" si="7"/>
        <v>3.5958629812910849E-2</v>
      </c>
      <c r="M87" s="235">
        <f t="shared" si="7"/>
        <v>3.6988149019395428E-2</v>
      </c>
      <c r="N87" s="235">
        <f t="shared" si="7"/>
        <v>3.6586325133370831E-2</v>
      </c>
      <c r="O87" s="235">
        <f t="shared" si="7"/>
        <v>3.8462568965701036E-2</v>
      </c>
      <c r="P87" s="235">
        <f t="shared" si="7"/>
        <v>4.0184814849388441E-2</v>
      </c>
      <c r="Q87" s="235">
        <f t="shared" si="7"/>
        <v>4.0605494380389462E-2</v>
      </c>
      <c r="R87" s="235">
        <f t="shared" si="7"/>
        <v>4.1045541710674184E-2</v>
      </c>
      <c r="S87" s="235">
        <f t="shared" si="7"/>
        <v>4.2912958169701323E-2</v>
      </c>
      <c r="T87" s="235">
        <f t="shared" si="7"/>
        <v>4.2363506220580216E-2</v>
      </c>
      <c r="U87" s="235">
        <f t="shared" si="7"/>
        <v>4.5061850870459733E-2</v>
      </c>
      <c r="V87" s="235">
        <f t="shared" si="7"/>
        <v>4.372441572612136E-2</v>
      </c>
      <c r="W87" s="235">
        <f t="shared" si="7"/>
        <v>4.484524462343624E-2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2.2473505159314993E-2</v>
      </c>
      <c r="C88" s="235">
        <f t="shared" si="8"/>
        <v>2.444008973076435E-2</v>
      </c>
      <c r="D88" s="235">
        <f t="shared" si="8"/>
        <v>2.3726411713620478E-2</v>
      </c>
      <c r="E88" s="235">
        <f t="shared" si="8"/>
        <v>2.3073558371226963E-2</v>
      </c>
      <c r="F88" s="235">
        <f t="shared" si="8"/>
        <v>2.4004188183761307E-2</v>
      </c>
      <c r="G88" s="235">
        <f t="shared" si="8"/>
        <v>2.4757045447909052E-2</v>
      </c>
      <c r="H88" s="235">
        <f t="shared" si="8"/>
        <v>2.4927544754994362E-2</v>
      </c>
      <c r="I88" s="235">
        <f t="shared" si="8"/>
        <v>2.571961604416538E-2</v>
      </c>
      <c r="J88" s="235">
        <f t="shared" si="8"/>
        <v>2.7245039765434107E-2</v>
      </c>
      <c r="K88" s="235">
        <f t="shared" si="8"/>
        <v>2.7844630824060315E-2</v>
      </c>
      <c r="L88" s="235">
        <f t="shared" si="8"/>
        <v>2.6968972359683138E-2</v>
      </c>
      <c r="M88" s="235">
        <f t="shared" si="8"/>
        <v>2.7741111764546567E-2</v>
      </c>
      <c r="N88" s="235">
        <f t="shared" si="8"/>
        <v>2.7439743850028127E-2</v>
      </c>
      <c r="O88" s="235">
        <f t="shared" si="8"/>
        <v>2.8846926724275784E-2</v>
      </c>
      <c r="P88" s="235">
        <f t="shared" si="8"/>
        <v>3.0138611137041346E-2</v>
      </c>
      <c r="Q88" s="235">
        <f t="shared" si="8"/>
        <v>3.0454120785292089E-2</v>
      </c>
      <c r="R88" s="235">
        <f t="shared" si="8"/>
        <v>3.0784156283005633E-2</v>
      </c>
      <c r="S88" s="235">
        <f t="shared" si="8"/>
        <v>3.2184718627276003E-2</v>
      </c>
      <c r="T88" s="235">
        <f t="shared" si="8"/>
        <v>3.1772629665435134E-2</v>
      </c>
      <c r="U88" s="235">
        <f t="shared" si="8"/>
        <v>3.3796388152844796E-2</v>
      </c>
      <c r="V88" s="235">
        <f t="shared" si="8"/>
        <v>3.2793311794591017E-2</v>
      </c>
      <c r="W88" s="235">
        <f t="shared" si="8"/>
        <v>3.3633933467577169E-2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1.9515546948725166E-2</v>
      </c>
      <c r="C89" s="302">
        <f t="shared" si="9"/>
        <v>1.9573385595392234E-2</v>
      </c>
      <c r="D89" s="302">
        <f t="shared" si="9"/>
        <v>1.9850206802741494E-2</v>
      </c>
      <c r="E89" s="302">
        <f t="shared" si="9"/>
        <v>1.9988661075595306E-2</v>
      </c>
      <c r="F89" s="302">
        <f t="shared" si="9"/>
        <v>1.9820735889336891E-2</v>
      </c>
      <c r="G89" s="302">
        <f t="shared" si="9"/>
        <v>1.9683166756620889E-2</v>
      </c>
      <c r="H89" s="302">
        <f t="shared" si="9"/>
        <v>1.9680364995144948E-2</v>
      </c>
      <c r="I89" s="302">
        <f t="shared" si="9"/>
        <v>1.9671436914778979E-2</v>
      </c>
      <c r="J89" s="302">
        <f t="shared" si="9"/>
        <v>1.9742928481198452E-2</v>
      </c>
      <c r="K89" s="302">
        <f t="shared" si="9"/>
        <v>1.9730765085874295E-2</v>
      </c>
      <c r="L89" s="302">
        <f t="shared" si="9"/>
        <v>1.9746120294773937E-2</v>
      </c>
      <c r="M89" s="302">
        <f t="shared" si="9"/>
        <v>1.976864620568505E-2</v>
      </c>
      <c r="N89" s="302">
        <f t="shared" si="9"/>
        <v>1.9782535397415861E-2</v>
      </c>
      <c r="O89" s="302">
        <f t="shared" si="9"/>
        <v>1.9699430637241847E-2</v>
      </c>
      <c r="P89" s="302">
        <f t="shared" si="9"/>
        <v>1.9677357403389051E-2</v>
      </c>
      <c r="Q89" s="302">
        <f t="shared" si="9"/>
        <v>1.968815171187669E-2</v>
      </c>
      <c r="R89" s="302">
        <f t="shared" si="9"/>
        <v>1.9735542993751378E-2</v>
      </c>
      <c r="S89" s="302">
        <f t="shared" si="9"/>
        <v>1.9986485017072595E-2</v>
      </c>
      <c r="T89" s="302">
        <f t="shared" si="9"/>
        <v>2.0273072283579701E-2</v>
      </c>
      <c r="U89" s="302">
        <f t="shared" si="9"/>
        <v>2.071320244173798E-2</v>
      </c>
      <c r="V89" s="302">
        <f t="shared" si="9"/>
        <v>2.0541481100722191E-2</v>
      </c>
      <c r="W89" s="302">
        <f t="shared" si="9"/>
        <v>2.1131797851121115E-2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6.1842431974747293E-2</v>
      </c>
      <c r="C90" s="303">
        <f t="shared" si="10"/>
        <v>6.1209439908828968E-2</v>
      </c>
      <c r="D90" s="303">
        <f t="shared" si="10"/>
        <v>6.1439944844379903E-2</v>
      </c>
      <c r="E90" s="303">
        <f t="shared" si="10"/>
        <v>6.1763149481373875E-2</v>
      </c>
      <c r="F90" s="303">
        <f t="shared" si="10"/>
        <v>6.1229188536664314E-2</v>
      </c>
      <c r="G90" s="303">
        <f t="shared" si="10"/>
        <v>6.0662018795548882E-2</v>
      </c>
      <c r="H90" s="303">
        <f t="shared" si="10"/>
        <v>6.0674297368542879E-2</v>
      </c>
      <c r="I90" s="303">
        <f t="shared" si="10"/>
        <v>6.0607430458633198E-2</v>
      </c>
      <c r="J90" s="303">
        <f t="shared" si="10"/>
        <v>6.0643109865428174E-2</v>
      </c>
      <c r="K90" s="303">
        <f t="shared" si="10"/>
        <v>6.0597444111316533E-2</v>
      </c>
      <c r="L90" s="303">
        <f t="shared" si="10"/>
        <v>6.0638348592676306E-2</v>
      </c>
      <c r="M90" s="303">
        <f t="shared" si="10"/>
        <v>6.0711617153637661E-2</v>
      </c>
      <c r="N90" s="303">
        <f t="shared" si="10"/>
        <v>6.075981353515076E-2</v>
      </c>
      <c r="O90" s="303">
        <f t="shared" si="10"/>
        <v>6.044669564022042E-2</v>
      </c>
      <c r="P90" s="303">
        <f t="shared" si="10"/>
        <v>6.0307998548950192E-2</v>
      </c>
      <c r="Q90" s="303">
        <f t="shared" si="10"/>
        <v>6.0325875199627538E-2</v>
      </c>
      <c r="R90" s="303">
        <f t="shared" si="10"/>
        <v>6.0441130210382651E-2</v>
      </c>
      <c r="S90" s="303">
        <f t="shared" si="10"/>
        <v>6.1075016369447621E-2</v>
      </c>
      <c r="T90" s="303">
        <f t="shared" si="10"/>
        <v>6.0934236657631126E-2</v>
      </c>
      <c r="U90" s="303">
        <f t="shared" si="10"/>
        <v>6.2005140004426147E-2</v>
      </c>
      <c r="V90" s="303">
        <f t="shared" si="10"/>
        <v>6.14110070065352E-2</v>
      </c>
      <c r="W90" s="303">
        <f t="shared" si="10"/>
        <v>6.18801501545264E-2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5.286346399427188E-2</v>
      </c>
      <c r="C91" s="304">
        <f t="shared" si="11"/>
        <v>4.9706036065831391E-2</v>
      </c>
      <c r="D91" s="304">
        <f t="shared" si="11"/>
        <v>5.0974005344982982E-2</v>
      </c>
      <c r="E91" s="304">
        <f t="shared" si="11"/>
        <v>5.2234259178739632E-2</v>
      </c>
      <c r="F91" s="304">
        <f t="shared" si="11"/>
        <v>5.0263552533710891E-2</v>
      </c>
      <c r="G91" s="304">
        <f t="shared" si="11"/>
        <v>4.818293405891496E-2</v>
      </c>
      <c r="H91" s="304">
        <f t="shared" si="11"/>
        <v>4.7995721943695224E-2</v>
      </c>
      <c r="I91" s="304">
        <f t="shared" si="11"/>
        <v>4.6792471687091108E-2</v>
      </c>
      <c r="J91" s="304">
        <f t="shared" si="11"/>
        <v>4.4617882692768535E-2</v>
      </c>
      <c r="K91" s="304">
        <f t="shared" si="11"/>
        <v>4.3441469239490368E-2</v>
      </c>
      <c r="L91" s="304">
        <f t="shared" si="11"/>
        <v>4.5049971449565067E-2</v>
      </c>
      <c r="M91" s="304">
        <f t="shared" si="11"/>
        <v>4.3996759531640527E-2</v>
      </c>
      <c r="N91" s="304">
        <f t="shared" si="11"/>
        <v>4.465367414820777E-2</v>
      </c>
      <c r="O91" s="304">
        <f t="shared" si="11"/>
        <v>4.0867227597176314E-2</v>
      </c>
      <c r="P91" s="304">
        <f t="shared" si="11"/>
        <v>3.6542138315416382E-2</v>
      </c>
      <c r="Q91" s="304">
        <f t="shared" si="11"/>
        <v>3.5399664721944536E-2</v>
      </c>
      <c r="R91" s="304">
        <f t="shared" si="11"/>
        <v>3.4718959312397393E-2</v>
      </c>
      <c r="S91" s="304">
        <f t="shared" si="11"/>
        <v>3.2027046801934002E-2</v>
      </c>
      <c r="T91" s="304">
        <f t="shared" si="11"/>
        <v>3.3678378834329017E-2</v>
      </c>
      <c r="U91" s="304">
        <f t="shared" si="11"/>
        <v>2.9968578230707619E-2</v>
      </c>
      <c r="V91" s="304">
        <f t="shared" si="11"/>
        <v>3.1429204340162414E-2</v>
      </c>
      <c r="W91" s="304">
        <f t="shared" si="11"/>
        <v>2.9130284004108151E-2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8.0800277741028097E-3</v>
      </c>
      <c r="C92" s="304">
        <f t="shared" si="12"/>
        <v>1.0525800253766995E-2</v>
      </c>
      <c r="D92" s="304">
        <f t="shared" si="12"/>
        <v>9.5168830308520955E-3</v>
      </c>
      <c r="E92" s="304">
        <f t="shared" si="12"/>
        <v>8.6059479677851707E-3</v>
      </c>
      <c r="F92" s="304">
        <f t="shared" si="12"/>
        <v>1.0005468475602968E-2</v>
      </c>
      <c r="G92" s="304">
        <f t="shared" si="12"/>
        <v>1.1488802918717563E-2</v>
      </c>
      <c r="H92" s="304">
        <f t="shared" si="12"/>
        <v>1.1681473634647886E-2</v>
      </c>
      <c r="I92" s="304">
        <f t="shared" si="12"/>
        <v>1.2786174129775481E-2</v>
      </c>
      <c r="J92" s="304">
        <f t="shared" si="12"/>
        <v>1.4935425582042269E-2</v>
      </c>
      <c r="K92" s="304">
        <f t="shared" si="12"/>
        <v>1.6042189638863755E-2</v>
      </c>
      <c r="L92" s="304">
        <f t="shared" si="12"/>
        <v>1.4509618248723918E-2</v>
      </c>
      <c r="M92" s="304">
        <f t="shared" si="12"/>
        <v>1.5605213151415265E-2</v>
      </c>
      <c r="N92" s="304">
        <f t="shared" si="12"/>
        <v>1.5008549632941862E-2</v>
      </c>
      <c r="O92" s="304">
        <f t="shared" si="12"/>
        <v>1.8425590974073071E-2</v>
      </c>
      <c r="P92" s="304">
        <f t="shared" si="12"/>
        <v>2.2560315788052163E-2</v>
      </c>
      <c r="Q92" s="304">
        <f t="shared" si="12"/>
        <v>2.3708045646271329E-2</v>
      </c>
      <c r="R92" s="304">
        <f t="shared" si="12"/>
        <v>2.4490804646665039E-2</v>
      </c>
      <c r="S92" s="304">
        <f t="shared" si="12"/>
        <v>2.7760580822422578E-2</v>
      </c>
      <c r="T92" s="304">
        <f t="shared" si="12"/>
        <v>2.5984952636684697E-2</v>
      </c>
      <c r="U92" s="304">
        <f t="shared" si="12"/>
        <v>3.0684706247604734E-2</v>
      </c>
      <c r="V92" s="304">
        <f t="shared" si="12"/>
        <v>2.8670070194589149E-2</v>
      </c>
      <c r="W92" s="304">
        <f t="shared" si="12"/>
        <v>3.1404508811715165E-2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8.9894020637259987E-4</v>
      </c>
      <c r="C93" s="304">
        <f t="shared" si="13"/>
        <v>9.7760358923057412E-4</v>
      </c>
      <c r="D93" s="304">
        <f t="shared" si="13"/>
        <v>9.4905646854481958E-4</v>
      </c>
      <c r="E93" s="304">
        <f t="shared" si="13"/>
        <v>9.2294233484907821E-4</v>
      </c>
      <c r="F93" s="304">
        <f t="shared" si="13"/>
        <v>9.6016752735045275E-4</v>
      </c>
      <c r="G93" s="304">
        <f t="shared" si="13"/>
        <v>9.9028181791636265E-4</v>
      </c>
      <c r="H93" s="304">
        <f t="shared" si="13"/>
        <v>9.9710179019977412E-4</v>
      </c>
      <c r="I93" s="304">
        <f t="shared" si="13"/>
        <v>1.0287846417666156E-3</v>
      </c>
      <c r="J93" s="304">
        <f t="shared" si="13"/>
        <v>1.0898015906173645E-3</v>
      </c>
      <c r="K93" s="304">
        <f t="shared" si="13"/>
        <v>1.1137852329624123E-3</v>
      </c>
      <c r="L93" s="304">
        <f t="shared" si="13"/>
        <v>1.0787588943873255E-3</v>
      </c>
      <c r="M93" s="304">
        <f t="shared" si="13"/>
        <v>1.1096444705818631E-3</v>
      </c>
      <c r="N93" s="304">
        <f t="shared" si="13"/>
        <v>1.0975897540011252E-3</v>
      </c>
      <c r="O93" s="304">
        <f t="shared" si="13"/>
        <v>1.1538770689710311E-3</v>
      </c>
      <c r="P93" s="304">
        <f t="shared" si="13"/>
        <v>1.2055444454816533E-3</v>
      </c>
      <c r="Q93" s="304">
        <f t="shared" si="13"/>
        <v>1.2181648314116835E-3</v>
      </c>
      <c r="R93" s="304">
        <f t="shared" si="13"/>
        <v>1.2313662513202248E-3</v>
      </c>
      <c r="S93" s="304">
        <f t="shared" si="13"/>
        <v>1.2873887450910396E-3</v>
      </c>
      <c r="T93" s="304">
        <f t="shared" si="13"/>
        <v>1.2709051866174061E-3</v>
      </c>
      <c r="U93" s="304">
        <f t="shared" si="13"/>
        <v>1.3518555261137918E-3</v>
      </c>
      <c r="V93" s="304">
        <f t="shared" si="13"/>
        <v>1.3117324717836409E-3</v>
      </c>
      <c r="W93" s="304">
        <f t="shared" si="13"/>
        <v>1.345357338703087E-3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5.1535359978956065E-2</v>
      </c>
      <c r="C94" s="303">
        <f t="shared" si="14"/>
        <v>5.1007866590690801E-2</v>
      </c>
      <c r="D94" s="303">
        <f t="shared" si="14"/>
        <v>5.1199954036983228E-2</v>
      </c>
      <c r="E94" s="303">
        <f t="shared" si="14"/>
        <v>5.1469291234478236E-2</v>
      </c>
      <c r="F94" s="303">
        <f t="shared" si="14"/>
        <v>5.1024323780553583E-2</v>
      </c>
      <c r="G94" s="303">
        <f t="shared" si="14"/>
        <v>5.0551682329624065E-2</v>
      </c>
      <c r="H94" s="303">
        <f t="shared" si="14"/>
        <v>5.0561914473785732E-2</v>
      </c>
      <c r="I94" s="303">
        <f t="shared" si="14"/>
        <v>5.050619204886099E-2</v>
      </c>
      <c r="J94" s="303">
        <f t="shared" si="14"/>
        <v>5.0535924887856826E-2</v>
      </c>
      <c r="K94" s="303">
        <f t="shared" si="14"/>
        <v>5.0497870092763776E-2</v>
      </c>
      <c r="L94" s="303">
        <f t="shared" si="14"/>
        <v>5.0531957160563593E-2</v>
      </c>
      <c r="M94" s="303">
        <f t="shared" si="14"/>
        <v>5.0593014294698049E-2</v>
      </c>
      <c r="N94" s="303">
        <f t="shared" si="14"/>
        <v>5.0633177945958979E-2</v>
      </c>
      <c r="O94" s="303">
        <f t="shared" si="14"/>
        <v>5.0372246366850358E-2</v>
      </c>
      <c r="P94" s="303">
        <f t="shared" si="14"/>
        <v>5.0256665457458521E-2</v>
      </c>
      <c r="Q94" s="303">
        <f t="shared" si="14"/>
        <v>5.0271562666356288E-2</v>
      </c>
      <c r="R94" s="303">
        <f t="shared" si="14"/>
        <v>5.0367608508652219E-2</v>
      </c>
      <c r="S94" s="303">
        <f t="shared" si="14"/>
        <v>5.0895846974539714E-2</v>
      </c>
      <c r="T94" s="303">
        <f t="shared" si="14"/>
        <v>5.0778530548025946E-2</v>
      </c>
      <c r="U94" s="303">
        <f t="shared" si="14"/>
        <v>5.1670950003688466E-2</v>
      </c>
      <c r="V94" s="303">
        <f t="shared" si="14"/>
        <v>5.1175839172112693E-2</v>
      </c>
      <c r="W94" s="303">
        <f t="shared" si="14"/>
        <v>5.1566791795438695E-2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4.4052886661893234E-2</v>
      </c>
      <c r="C95" s="304">
        <f t="shared" si="15"/>
        <v>4.1421696721526166E-2</v>
      </c>
      <c r="D95" s="304">
        <f t="shared" si="15"/>
        <v>4.2478337787485811E-2</v>
      </c>
      <c r="E95" s="304">
        <f t="shared" si="15"/>
        <v>4.3528549315616366E-2</v>
      </c>
      <c r="F95" s="304">
        <f t="shared" si="15"/>
        <v>4.1886293778092408E-2</v>
      </c>
      <c r="G95" s="304">
        <f t="shared" si="15"/>
        <v>4.0152445049095792E-2</v>
      </c>
      <c r="H95" s="304">
        <f t="shared" si="15"/>
        <v>3.9996434953079342E-2</v>
      </c>
      <c r="I95" s="304">
        <f t="shared" si="15"/>
        <v>3.899372640590925E-2</v>
      </c>
      <c r="J95" s="304">
        <f t="shared" si="15"/>
        <v>3.7181568910640457E-2</v>
      </c>
      <c r="K95" s="304">
        <f t="shared" si="15"/>
        <v>3.6201224366241964E-2</v>
      </c>
      <c r="L95" s="304">
        <f t="shared" si="15"/>
        <v>3.7541642874637557E-2</v>
      </c>
      <c r="M95" s="304">
        <f t="shared" si="15"/>
        <v>3.6663966276367109E-2</v>
      </c>
      <c r="N95" s="304">
        <f t="shared" si="15"/>
        <v>3.7211395123506484E-2</v>
      </c>
      <c r="O95" s="304">
        <f t="shared" si="15"/>
        <v>3.4056022997646936E-2</v>
      </c>
      <c r="P95" s="304">
        <f t="shared" si="15"/>
        <v>3.0451781929513654E-2</v>
      </c>
      <c r="Q95" s="304">
        <f t="shared" si="15"/>
        <v>2.9499720601620448E-2</v>
      </c>
      <c r="R95" s="304">
        <f t="shared" si="15"/>
        <v>2.89324660936645E-2</v>
      </c>
      <c r="S95" s="304">
        <f t="shared" si="15"/>
        <v>2.668920566827835E-2</v>
      </c>
      <c r="T95" s="304">
        <f t="shared" si="15"/>
        <v>2.8065315695274189E-2</v>
      </c>
      <c r="U95" s="304">
        <f t="shared" si="15"/>
        <v>2.4973815192256357E-2</v>
      </c>
      <c r="V95" s="304">
        <f t="shared" si="15"/>
        <v>2.6191003616802024E-2</v>
      </c>
      <c r="W95" s="304">
        <f t="shared" si="15"/>
        <v>2.4275236670090138E-2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6.7333564784190086E-3</v>
      </c>
      <c r="C96" s="304">
        <f t="shared" si="16"/>
        <v>8.7715002114724938E-3</v>
      </c>
      <c r="D96" s="304">
        <f t="shared" si="16"/>
        <v>7.930735859043414E-3</v>
      </c>
      <c r="E96" s="304">
        <f t="shared" si="16"/>
        <v>7.1716233064876393E-3</v>
      </c>
      <c r="F96" s="304">
        <f t="shared" si="16"/>
        <v>8.3378903963358068E-3</v>
      </c>
      <c r="G96" s="304">
        <f t="shared" si="16"/>
        <v>9.5740024322646371E-3</v>
      </c>
      <c r="H96" s="304">
        <f t="shared" si="16"/>
        <v>9.734561362206573E-3</v>
      </c>
      <c r="I96" s="304">
        <f t="shared" si="16"/>
        <v>1.0655145108146233E-2</v>
      </c>
      <c r="J96" s="304">
        <f t="shared" si="16"/>
        <v>1.2446187985035228E-2</v>
      </c>
      <c r="K96" s="304">
        <f t="shared" si="16"/>
        <v>1.3368491365719801E-2</v>
      </c>
      <c r="L96" s="304">
        <f t="shared" si="16"/>
        <v>1.2091348540603271E-2</v>
      </c>
      <c r="M96" s="304">
        <f t="shared" si="16"/>
        <v>1.3004344292846057E-2</v>
      </c>
      <c r="N96" s="304">
        <f t="shared" si="16"/>
        <v>1.2507124694118219E-2</v>
      </c>
      <c r="O96" s="304">
        <f t="shared" si="16"/>
        <v>1.5354659145060895E-2</v>
      </c>
      <c r="P96" s="304">
        <f t="shared" si="16"/>
        <v>1.8800263156710146E-2</v>
      </c>
      <c r="Q96" s="304">
        <f t="shared" si="16"/>
        <v>1.9756704705226114E-2</v>
      </c>
      <c r="R96" s="304">
        <f t="shared" si="16"/>
        <v>2.0409003872220874E-2</v>
      </c>
      <c r="S96" s="304">
        <f t="shared" si="16"/>
        <v>2.3133817352018825E-2</v>
      </c>
      <c r="T96" s="304">
        <f t="shared" si="16"/>
        <v>2.165412719723725E-2</v>
      </c>
      <c r="U96" s="304">
        <f t="shared" si="16"/>
        <v>2.5570588539670615E-2</v>
      </c>
      <c r="V96" s="304">
        <f t="shared" si="16"/>
        <v>2.3891725162157623E-2</v>
      </c>
      <c r="W96" s="304">
        <f t="shared" si="16"/>
        <v>2.6170424009762647E-2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7.4911683864383339E-4</v>
      </c>
      <c r="C97" s="304">
        <f t="shared" si="17"/>
        <v>8.1466965769214496E-4</v>
      </c>
      <c r="D97" s="304">
        <f t="shared" si="17"/>
        <v>7.9088039045401601E-4</v>
      </c>
      <c r="E97" s="304">
        <f t="shared" si="17"/>
        <v>7.6911861237423189E-4</v>
      </c>
      <c r="F97" s="304">
        <f t="shared" si="17"/>
        <v>8.0013960612537694E-4</v>
      </c>
      <c r="G97" s="304">
        <f t="shared" si="17"/>
        <v>8.2523484826363565E-4</v>
      </c>
      <c r="H97" s="304">
        <f t="shared" si="17"/>
        <v>8.3091815849981184E-4</v>
      </c>
      <c r="I97" s="304">
        <f t="shared" si="17"/>
        <v>8.5732053480551309E-4</v>
      </c>
      <c r="J97" s="304">
        <f t="shared" si="17"/>
        <v>9.0816799218113703E-4</v>
      </c>
      <c r="K97" s="304">
        <f t="shared" si="17"/>
        <v>9.281543608020106E-4</v>
      </c>
      <c r="L97" s="304">
        <f t="shared" si="17"/>
        <v>8.9896574532277143E-4</v>
      </c>
      <c r="M97" s="304">
        <f t="shared" si="17"/>
        <v>9.2470372548488573E-4</v>
      </c>
      <c r="N97" s="304">
        <f t="shared" si="17"/>
        <v>9.1465812833427089E-4</v>
      </c>
      <c r="O97" s="304">
        <f t="shared" si="17"/>
        <v>9.6156422414252598E-4</v>
      </c>
      <c r="P97" s="304">
        <f t="shared" si="17"/>
        <v>1.0046203712347111E-3</v>
      </c>
      <c r="Q97" s="304">
        <f t="shared" si="17"/>
        <v>1.0151373595097366E-3</v>
      </c>
      <c r="R97" s="304">
        <f t="shared" si="17"/>
        <v>1.0261385427668543E-3</v>
      </c>
      <c r="S97" s="304">
        <f t="shared" si="17"/>
        <v>1.0728239542425327E-3</v>
      </c>
      <c r="T97" s="304">
        <f t="shared" si="17"/>
        <v>1.0590876555145051E-3</v>
      </c>
      <c r="U97" s="304">
        <f t="shared" si="17"/>
        <v>1.1265462717614935E-3</v>
      </c>
      <c r="V97" s="304">
        <f t="shared" si="17"/>
        <v>1.093110393153034E-3</v>
      </c>
      <c r="W97" s="304">
        <f t="shared" si="17"/>
        <v>1.1211311155859061E-3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0.55563917604573765</v>
      </c>
      <c r="C98" s="303">
        <f t="shared" si="18"/>
        <v>0.54185993891115469</v>
      </c>
      <c r="D98" s="303">
        <f t="shared" si="18"/>
        <v>0.54645745305906523</v>
      </c>
      <c r="E98" s="303">
        <f t="shared" si="18"/>
        <v>0.55058538756019404</v>
      </c>
      <c r="F98" s="303">
        <f t="shared" si="18"/>
        <v>0.54485270399911667</v>
      </c>
      <c r="G98" s="303">
        <f t="shared" si="18"/>
        <v>0.5406042266733132</v>
      </c>
      <c r="H98" s="303">
        <f t="shared" si="18"/>
        <v>0.5392691097648501</v>
      </c>
      <c r="I98" s="303">
        <f t="shared" si="18"/>
        <v>0.53340831881477591</v>
      </c>
      <c r="J98" s="303">
        <f t="shared" si="18"/>
        <v>0.52173034434436827</v>
      </c>
      <c r="K98" s="303">
        <f t="shared" si="18"/>
        <v>0.51739568834063809</v>
      </c>
      <c r="L98" s="303">
        <f t="shared" si="18"/>
        <v>0.5238097426382714</v>
      </c>
      <c r="M98" s="303">
        <f t="shared" si="18"/>
        <v>0.5178196352390475</v>
      </c>
      <c r="N98" s="303">
        <f t="shared" si="18"/>
        <v>0.5199279760975285</v>
      </c>
      <c r="O98" s="303">
        <f t="shared" si="18"/>
        <v>0.51045842132132224</v>
      </c>
      <c r="P98" s="303">
        <f t="shared" si="18"/>
        <v>0.50171165425813113</v>
      </c>
      <c r="Q98" s="303">
        <f t="shared" si="18"/>
        <v>0.49950573779210067</v>
      </c>
      <c r="R98" s="303">
        <f t="shared" si="18"/>
        <v>0.49683695627046831</v>
      </c>
      <c r="S98" s="303">
        <f t="shared" si="18"/>
        <v>0.48520943995413385</v>
      </c>
      <c r="T98" s="303">
        <f t="shared" si="18"/>
        <v>0.48797308721055083</v>
      </c>
      <c r="U98" s="303">
        <f t="shared" si="18"/>
        <v>0.47086596443466294</v>
      </c>
      <c r="V98" s="303">
        <f t="shared" si="18"/>
        <v>0.47950912553529024</v>
      </c>
      <c r="W98" s="303">
        <f t="shared" si="18"/>
        <v>0.47222630896785767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9.8758992024454192E-2</v>
      </c>
      <c r="C99" s="303">
        <f t="shared" si="19"/>
        <v>9.7801891175796407E-2</v>
      </c>
      <c r="D99" s="303">
        <f t="shared" si="19"/>
        <v>9.8123972831092046E-2</v>
      </c>
      <c r="E99" s="303">
        <f t="shared" si="19"/>
        <v>9.8464892708804111E-2</v>
      </c>
      <c r="F99" s="303">
        <f t="shared" si="19"/>
        <v>9.7936859482199393E-2</v>
      </c>
      <c r="G99" s="303">
        <f t="shared" si="19"/>
        <v>9.7410504722368577E-2</v>
      </c>
      <c r="H99" s="303">
        <f t="shared" si="19"/>
        <v>9.7346510075303497E-2</v>
      </c>
      <c r="I99" s="303">
        <f t="shared" si="19"/>
        <v>9.6976381129152758E-2</v>
      </c>
      <c r="J99" s="303">
        <f t="shared" si="19"/>
        <v>9.6256961563112559E-2</v>
      </c>
      <c r="K99" s="303">
        <f t="shared" si="19"/>
        <v>9.5912116368346845E-2</v>
      </c>
      <c r="L99" s="303">
        <f t="shared" si="19"/>
        <v>9.6393797270498668E-2</v>
      </c>
      <c r="M99" s="303">
        <f t="shared" si="19"/>
        <v>9.6033382332309944E-2</v>
      </c>
      <c r="N99" s="303">
        <f t="shared" si="19"/>
        <v>9.6218915879412475E-2</v>
      </c>
      <c r="O99" s="303">
        <f t="shared" si="19"/>
        <v>9.521224122501272E-2</v>
      </c>
      <c r="P99" s="303">
        <f t="shared" si="19"/>
        <v>9.4101275686685054E-2</v>
      </c>
      <c r="Q99" s="303">
        <f t="shared" si="19"/>
        <v>9.3810228782586255E-2</v>
      </c>
      <c r="R99" s="303">
        <f t="shared" si="19"/>
        <v>9.3590331674659799E-2</v>
      </c>
      <c r="S99" s="303">
        <f t="shared" si="19"/>
        <v>9.2662480999866806E-2</v>
      </c>
      <c r="T99" s="303">
        <f t="shared" si="19"/>
        <v>9.3061882820280648E-2</v>
      </c>
      <c r="U99" s="303">
        <f t="shared" si="19"/>
        <v>9.1682833289641136E-2</v>
      </c>
      <c r="V99" s="303">
        <f t="shared" si="19"/>
        <v>9.2303950189239078E-2</v>
      </c>
      <c r="W99" s="303">
        <f t="shared" si="19"/>
        <v>9.1525511660739217E-2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4.6504253198009333E-2</v>
      </c>
      <c r="C100" s="304">
        <f t="shared" si="20"/>
        <v>4.5484311162942589E-2</v>
      </c>
      <c r="D100" s="304">
        <f t="shared" si="20"/>
        <v>4.5858323341835421E-2</v>
      </c>
      <c r="E100" s="304">
        <f t="shared" si="20"/>
        <v>4.6252366701905558E-2</v>
      </c>
      <c r="F100" s="304">
        <f t="shared" si="20"/>
        <v>4.5637650198986926E-2</v>
      </c>
      <c r="G100" s="304">
        <f t="shared" si="20"/>
        <v>4.5013048241690064E-2</v>
      </c>
      <c r="H100" s="304">
        <f t="shared" si="20"/>
        <v>4.4953758135302696E-2</v>
      </c>
      <c r="I100" s="304">
        <f t="shared" si="20"/>
        <v>4.4580795011325808E-2</v>
      </c>
      <c r="J100" s="304">
        <f t="shared" si="20"/>
        <v>4.3884165862749715E-2</v>
      </c>
      <c r="K100" s="304">
        <f t="shared" si="20"/>
        <v>4.3529809982010101E-2</v>
      </c>
      <c r="L100" s="304">
        <f t="shared" si="20"/>
        <v>4.4019338025844158E-2</v>
      </c>
      <c r="M100" s="304">
        <f t="shared" si="20"/>
        <v>4.3676164714067177E-2</v>
      </c>
      <c r="N100" s="304">
        <f t="shared" si="20"/>
        <v>4.3871563121066395E-2</v>
      </c>
      <c r="O100" s="304">
        <f t="shared" si="20"/>
        <v>4.279172755929455E-2</v>
      </c>
      <c r="P100" s="304">
        <f t="shared" si="20"/>
        <v>4.1617541320744293E-2</v>
      </c>
      <c r="Q100" s="304">
        <f t="shared" si="20"/>
        <v>4.1316068459786963E-2</v>
      </c>
      <c r="R100" s="304">
        <f t="shared" si="20"/>
        <v>4.1111377285662436E-2</v>
      </c>
      <c r="S100" s="304">
        <f t="shared" si="20"/>
        <v>4.0269887417174167E-2</v>
      </c>
      <c r="T100" s="304">
        <f t="shared" si="20"/>
        <v>4.0691399393685372E-2</v>
      </c>
      <c r="U100" s="304">
        <f t="shared" si="20"/>
        <v>3.9459239094041851E-2</v>
      </c>
      <c r="V100" s="304">
        <f t="shared" si="20"/>
        <v>3.9995697046281961E-2</v>
      </c>
      <c r="W100" s="304">
        <f t="shared" si="20"/>
        <v>3.9291059015121192E-2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4.0156501882346964E-2</v>
      </c>
      <c r="C101" s="304">
        <f t="shared" si="21"/>
        <v>3.9160665041125677E-2</v>
      </c>
      <c r="D101" s="304">
        <f t="shared" si="21"/>
        <v>3.9492931183424271E-2</v>
      </c>
      <c r="E101" s="304">
        <f t="shared" si="21"/>
        <v>3.9791260417054719E-2</v>
      </c>
      <c r="F101" s="304">
        <f t="shared" si="21"/>
        <v>3.9376954644287636E-2</v>
      </c>
      <c r="G101" s="304">
        <f t="shared" si="21"/>
        <v>3.90699136812208E-2</v>
      </c>
      <c r="H101" s="304">
        <f t="shared" si="21"/>
        <v>3.8973423680228832E-2</v>
      </c>
      <c r="I101" s="304">
        <f t="shared" si="21"/>
        <v>3.8549859480717916E-2</v>
      </c>
      <c r="J101" s="304">
        <f t="shared" si="21"/>
        <v>3.7705882626637481E-2</v>
      </c>
      <c r="K101" s="304">
        <f t="shared" si="21"/>
        <v>3.7392613459384265E-2</v>
      </c>
      <c r="L101" s="304">
        <f t="shared" si="21"/>
        <v>3.7856162457691737E-2</v>
      </c>
      <c r="M101" s="304">
        <f t="shared" si="21"/>
        <v>3.7423252451661858E-2</v>
      </c>
      <c r="N101" s="304">
        <f t="shared" si="21"/>
        <v>3.7575623985747597E-2</v>
      </c>
      <c r="O101" s="304">
        <f t="shared" si="21"/>
        <v>3.689125144581637E-2</v>
      </c>
      <c r="P101" s="304">
        <f t="shared" si="21"/>
        <v>3.6259115370500174E-2</v>
      </c>
      <c r="Q101" s="304">
        <f t="shared" si="21"/>
        <v>3.6099691966717036E-2</v>
      </c>
      <c r="R101" s="304">
        <f t="shared" si="21"/>
        <v>3.590681692331267E-2</v>
      </c>
      <c r="S101" s="304">
        <f t="shared" si="21"/>
        <v>3.5066486721675713E-2</v>
      </c>
      <c r="T101" s="304">
        <f t="shared" si="21"/>
        <v>3.5266217790036025E-2</v>
      </c>
      <c r="U101" s="304">
        <f t="shared" si="21"/>
        <v>3.4029871906651181E-2</v>
      </c>
      <c r="V101" s="304">
        <f t="shared" si="21"/>
        <v>3.4654520293535621E-2</v>
      </c>
      <c r="W101" s="304">
        <f t="shared" si="21"/>
        <v>3.4128185128905641E-2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3.5583049835582075E-3</v>
      </c>
      <c r="C102" s="304">
        <f t="shared" si="22"/>
        <v>3.8696808740376894E-3</v>
      </c>
      <c r="D102" s="304">
        <f t="shared" si="22"/>
        <v>3.7566818546565768E-3</v>
      </c>
      <c r="E102" s="304">
        <f t="shared" si="22"/>
        <v>3.6533134087776025E-3</v>
      </c>
      <c r="F102" s="304">
        <f t="shared" si="22"/>
        <v>3.8006631290955399E-3</v>
      </c>
      <c r="G102" s="304">
        <f t="shared" si="22"/>
        <v>3.919865529252266E-3</v>
      </c>
      <c r="H102" s="304">
        <f t="shared" si="22"/>
        <v>3.9468612528741074E-3</v>
      </c>
      <c r="I102" s="304">
        <f t="shared" si="22"/>
        <v>4.0722725403261849E-3</v>
      </c>
      <c r="J102" s="304">
        <f t="shared" si="22"/>
        <v>4.3137979628604002E-3</v>
      </c>
      <c r="K102" s="304">
        <f t="shared" si="22"/>
        <v>4.4087332138095514E-3</v>
      </c>
      <c r="L102" s="304">
        <f t="shared" si="22"/>
        <v>4.2700872902831635E-3</v>
      </c>
      <c r="M102" s="304">
        <f t="shared" si="22"/>
        <v>4.3923426960532069E-3</v>
      </c>
      <c r="N102" s="304">
        <f t="shared" si="22"/>
        <v>4.3446261095877866E-3</v>
      </c>
      <c r="O102" s="304">
        <f t="shared" si="22"/>
        <v>4.5674300646769972E-3</v>
      </c>
      <c r="P102" s="304">
        <f t="shared" si="22"/>
        <v>4.7719467633648783E-3</v>
      </c>
      <c r="Q102" s="304">
        <f t="shared" si="22"/>
        <v>4.8219024576712484E-3</v>
      </c>
      <c r="R102" s="304">
        <f t="shared" si="22"/>
        <v>4.8741580781425584E-3</v>
      </c>
      <c r="S102" s="304">
        <f t="shared" si="22"/>
        <v>5.0959137826520323E-3</v>
      </c>
      <c r="T102" s="304">
        <f t="shared" si="22"/>
        <v>5.0306663636938984E-3</v>
      </c>
      <c r="U102" s="304">
        <f t="shared" si="22"/>
        <v>5.351094790867093E-3</v>
      </c>
      <c r="V102" s="304">
        <f t="shared" si="22"/>
        <v>5.1922743674769111E-3</v>
      </c>
      <c r="W102" s="304">
        <f t="shared" si="22"/>
        <v>5.3253727990330551E-3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7.1166099671164142E-3</v>
      </c>
      <c r="C103" s="304">
        <f t="shared" si="23"/>
        <v>7.7393617480753796E-3</v>
      </c>
      <c r="D103" s="304">
        <f t="shared" si="23"/>
        <v>7.5133637093131563E-3</v>
      </c>
      <c r="E103" s="304">
        <f t="shared" si="23"/>
        <v>7.3066268175552033E-3</v>
      </c>
      <c r="F103" s="304">
        <f t="shared" si="23"/>
        <v>7.6013262581910782E-3</v>
      </c>
      <c r="G103" s="304">
        <f t="shared" si="23"/>
        <v>7.8397310585045336E-3</v>
      </c>
      <c r="H103" s="304">
        <f t="shared" si="23"/>
        <v>7.8937225057482147E-3</v>
      </c>
      <c r="I103" s="304">
        <f t="shared" si="23"/>
        <v>8.1445450806523715E-3</v>
      </c>
      <c r="J103" s="304">
        <f t="shared" si="23"/>
        <v>8.6275959257208004E-3</v>
      </c>
      <c r="K103" s="304">
        <f t="shared" si="23"/>
        <v>8.8174664276191046E-3</v>
      </c>
      <c r="L103" s="304">
        <f t="shared" si="23"/>
        <v>8.540174580566327E-3</v>
      </c>
      <c r="M103" s="304">
        <f t="shared" si="23"/>
        <v>8.7846853921064137E-3</v>
      </c>
      <c r="N103" s="304">
        <f t="shared" si="23"/>
        <v>8.689252219175575E-3</v>
      </c>
      <c r="O103" s="304">
        <f t="shared" si="23"/>
        <v>9.1348601293539944E-3</v>
      </c>
      <c r="P103" s="304">
        <f t="shared" si="23"/>
        <v>9.5438935267297548E-3</v>
      </c>
      <c r="Q103" s="304">
        <f t="shared" si="23"/>
        <v>9.6438049153424951E-3</v>
      </c>
      <c r="R103" s="304">
        <f t="shared" si="23"/>
        <v>9.7483161562851167E-3</v>
      </c>
      <c r="S103" s="304">
        <f t="shared" si="23"/>
        <v>1.0191827565304065E-2</v>
      </c>
      <c r="T103" s="304">
        <f t="shared" si="23"/>
        <v>1.0061332727387795E-2</v>
      </c>
      <c r="U103" s="304">
        <f t="shared" si="23"/>
        <v>1.0702189581734188E-2</v>
      </c>
      <c r="V103" s="304">
        <f t="shared" si="23"/>
        <v>1.0384548734953824E-2</v>
      </c>
      <c r="W103" s="304">
        <f t="shared" si="23"/>
        <v>1.065074559806611E-2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1.4233219934232835E-3</v>
      </c>
      <c r="C104" s="304">
        <f t="shared" si="24"/>
        <v>1.5478723496150752E-3</v>
      </c>
      <c r="D104" s="304">
        <f t="shared" si="24"/>
        <v>1.5026727418626308E-3</v>
      </c>
      <c r="E104" s="304">
        <f t="shared" si="24"/>
        <v>1.4613253635110408E-3</v>
      </c>
      <c r="F104" s="304">
        <f t="shared" si="24"/>
        <v>1.5202652516382162E-3</v>
      </c>
      <c r="G104" s="304">
        <f t="shared" si="24"/>
        <v>1.5679462117009068E-3</v>
      </c>
      <c r="H104" s="304">
        <f t="shared" si="24"/>
        <v>1.578744501149643E-3</v>
      </c>
      <c r="I104" s="304">
        <f t="shared" si="24"/>
        <v>1.6289090161304743E-3</v>
      </c>
      <c r="J104" s="304">
        <f t="shared" si="24"/>
        <v>1.7255191851441609E-3</v>
      </c>
      <c r="K104" s="304">
        <f t="shared" si="24"/>
        <v>1.76349328552382E-3</v>
      </c>
      <c r="L104" s="304">
        <f t="shared" si="24"/>
        <v>1.7080349161132649E-3</v>
      </c>
      <c r="M104" s="304">
        <f t="shared" si="24"/>
        <v>1.7569370784212832E-3</v>
      </c>
      <c r="N104" s="304">
        <f t="shared" si="24"/>
        <v>1.7378504438351145E-3</v>
      </c>
      <c r="O104" s="304">
        <f t="shared" si="24"/>
        <v>1.8269720258707997E-3</v>
      </c>
      <c r="P104" s="304">
        <f t="shared" si="24"/>
        <v>1.9087787053459514E-3</v>
      </c>
      <c r="Q104" s="304">
        <f t="shared" si="24"/>
        <v>1.9287609830684993E-3</v>
      </c>
      <c r="R104" s="304">
        <f t="shared" si="24"/>
        <v>1.9496632312570236E-3</v>
      </c>
      <c r="S104" s="304">
        <f t="shared" si="24"/>
        <v>2.0383655130608129E-3</v>
      </c>
      <c r="T104" s="304">
        <f t="shared" si="24"/>
        <v>2.0122665454775594E-3</v>
      </c>
      <c r="U104" s="304">
        <f t="shared" si="24"/>
        <v>2.1404379163468368E-3</v>
      </c>
      <c r="V104" s="304">
        <f t="shared" si="24"/>
        <v>2.0769097469907649E-3</v>
      </c>
      <c r="W104" s="304">
        <f t="shared" si="24"/>
        <v>2.1301491196132213E-3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7.2346470970685015E-2</v>
      </c>
      <c r="C105" s="303">
        <f t="shared" si="25"/>
        <v>7.5902824056359758E-2</v>
      </c>
      <c r="D105" s="303">
        <f t="shared" si="25"/>
        <v>7.4741209666369268E-2</v>
      </c>
      <c r="E105" s="303">
        <f t="shared" si="25"/>
        <v>7.3618863538994619E-2</v>
      </c>
      <c r="F105" s="303">
        <f t="shared" si="25"/>
        <v>7.5214030312417204E-2</v>
      </c>
      <c r="G105" s="303">
        <f t="shared" si="25"/>
        <v>7.6464147203366764E-2</v>
      </c>
      <c r="H105" s="303">
        <f t="shared" si="25"/>
        <v>7.677866796426322E-2</v>
      </c>
      <c r="I105" s="303">
        <f t="shared" si="25"/>
        <v>7.8194092027289372E-2</v>
      </c>
      <c r="J105" s="303">
        <f t="shared" si="25"/>
        <v>8.0927294163056052E-2</v>
      </c>
      <c r="K105" s="303">
        <f t="shared" si="25"/>
        <v>8.1957833417587764E-2</v>
      </c>
      <c r="L105" s="303">
        <f t="shared" si="25"/>
        <v>8.0440822342088353E-2</v>
      </c>
      <c r="M105" s="303">
        <f t="shared" si="25"/>
        <v>8.1811967730518714E-2</v>
      </c>
      <c r="N105" s="303">
        <f t="shared" si="25"/>
        <v>8.1298087638541031E-2</v>
      </c>
      <c r="O105" s="303">
        <f t="shared" si="25"/>
        <v>8.3642676131767416E-2</v>
      </c>
      <c r="P105" s="303">
        <f t="shared" si="25"/>
        <v>8.5709329687138416E-2</v>
      </c>
      <c r="Q105" s="303">
        <f t="shared" si="25"/>
        <v>8.6192156796113445E-2</v>
      </c>
      <c r="R105" s="303">
        <f t="shared" si="25"/>
        <v>8.6760851583860085E-2</v>
      </c>
      <c r="S105" s="303">
        <f t="shared" si="25"/>
        <v>8.9155706378515776E-2</v>
      </c>
      <c r="T105" s="303">
        <f t="shared" si="25"/>
        <v>8.8537936466178954E-2</v>
      </c>
      <c r="U105" s="303">
        <f t="shared" si="25"/>
        <v>9.1980934885892152E-2</v>
      </c>
      <c r="V105" s="303">
        <f t="shared" si="25"/>
        <v>9.0242502631016505E-2</v>
      </c>
      <c r="W105" s="303">
        <f t="shared" si="25"/>
        <v>9.1603102442985654E-2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1.8397050704131453E-2</v>
      </c>
      <c r="C106" s="304">
        <f t="shared" si="26"/>
        <v>1.8081954689190802E-2</v>
      </c>
      <c r="D106" s="304">
        <f t="shared" si="26"/>
        <v>1.833078419839607E-2</v>
      </c>
      <c r="E106" s="304">
        <f t="shared" si="26"/>
        <v>1.8499732389425601E-2</v>
      </c>
      <c r="F106" s="304">
        <f t="shared" si="26"/>
        <v>1.8252120206364995E-2</v>
      </c>
      <c r="G106" s="304">
        <f t="shared" si="26"/>
        <v>1.8006175674996006E-2</v>
      </c>
      <c r="H106" s="304">
        <f t="shared" si="26"/>
        <v>1.7986961267917285E-2</v>
      </c>
      <c r="I106" s="304">
        <f t="shared" si="26"/>
        <v>1.7847335136262729E-2</v>
      </c>
      <c r="J106" s="304">
        <f t="shared" si="26"/>
        <v>1.7591038960852807E-2</v>
      </c>
      <c r="K106" s="304">
        <f t="shared" si="26"/>
        <v>1.7443031420998397E-2</v>
      </c>
      <c r="L106" s="304">
        <f t="shared" si="26"/>
        <v>1.7646062707151012E-2</v>
      </c>
      <c r="M106" s="304">
        <f t="shared" si="26"/>
        <v>1.7505057739040274E-2</v>
      </c>
      <c r="N106" s="304">
        <f t="shared" si="26"/>
        <v>1.7584499459421365E-2</v>
      </c>
      <c r="O106" s="304">
        <f t="shared" si="26"/>
        <v>1.7153574779190463E-2</v>
      </c>
      <c r="P106" s="304">
        <f t="shared" si="26"/>
        <v>1.6673264429941534E-2</v>
      </c>
      <c r="Q106" s="304">
        <f t="shared" si="26"/>
        <v>1.6534909518160435E-2</v>
      </c>
      <c r="R106" s="304">
        <f t="shared" si="26"/>
        <v>1.6458742071732962E-2</v>
      </c>
      <c r="S106" s="304">
        <f t="shared" si="26"/>
        <v>1.6121125533275334E-2</v>
      </c>
      <c r="T106" s="304">
        <f t="shared" si="26"/>
        <v>1.6316284765467468E-2</v>
      </c>
      <c r="U106" s="304">
        <f t="shared" si="26"/>
        <v>1.5815130764314476E-2</v>
      </c>
      <c r="V106" s="304">
        <f t="shared" si="26"/>
        <v>1.6029385812852074E-2</v>
      </c>
      <c r="W106" s="304">
        <f t="shared" si="26"/>
        <v>1.5754085957691427E-2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7.5641056177273994E-3</v>
      </c>
      <c r="C107" s="304">
        <f t="shared" si="27"/>
        <v>7.3765241628713186E-3</v>
      </c>
      <c r="D107" s="304">
        <f t="shared" si="27"/>
        <v>7.4391116910605239E-3</v>
      </c>
      <c r="E107" s="304">
        <f t="shared" si="27"/>
        <v>7.4953066713565651E-3</v>
      </c>
      <c r="F107" s="304">
        <f t="shared" si="27"/>
        <v>7.4172656947688606E-3</v>
      </c>
      <c r="G107" s="304">
        <f t="shared" si="27"/>
        <v>7.3594297238864688E-3</v>
      </c>
      <c r="H107" s="304">
        <f t="shared" si="27"/>
        <v>7.3412543220375609E-3</v>
      </c>
      <c r="I107" s="304">
        <f t="shared" si="27"/>
        <v>7.2614693758693014E-3</v>
      </c>
      <c r="J107" s="304">
        <f t="shared" si="27"/>
        <v>7.1024931263472292E-3</v>
      </c>
      <c r="K107" s="304">
        <f t="shared" si="27"/>
        <v>7.0434839757288906E-3</v>
      </c>
      <c r="L107" s="304">
        <f t="shared" si="27"/>
        <v>7.1308006845513527E-3</v>
      </c>
      <c r="M107" s="304">
        <f t="shared" si="27"/>
        <v>7.0492553094543093E-3</v>
      </c>
      <c r="N107" s="304">
        <f t="shared" si="27"/>
        <v>7.0779568726615999E-3</v>
      </c>
      <c r="O107" s="304">
        <f t="shared" si="27"/>
        <v>6.9490445936717816E-3</v>
      </c>
      <c r="P107" s="304">
        <f t="shared" si="27"/>
        <v>6.8299718703435201E-3</v>
      </c>
      <c r="Q107" s="304">
        <f t="shared" si="27"/>
        <v>6.799941977110131E-3</v>
      </c>
      <c r="R107" s="304">
        <f t="shared" si="27"/>
        <v>6.7636109440034958E-3</v>
      </c>
      <c r="S107" s="304">
        <f t="shared" si="27"/>
        <v>6.6053215985427917E-3</v>
      </c>
      <c r="T107" s="304">
        <f t="shared" si="27"/>
        <v>6.6429440712533179E-3</v>
      </c>
      <c r="U107" s="304">
        <f t="shared" si="27"/>
        <v>6.4100589741060395E-3</v>
      </c>
      <c r="V107" s="304">
        <f t="shared" si="27"/>
        <v>6.5277212741285916E-3</v>
      </c>
      <c r="W107" s="304">
        <f t="shared" si="27"/>
        <v>6.4285778082149156E-3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4.6385314648826163E-2</v>
      </c>
      <c r="C108" s="304">
        <f t="shared" si="28"/>
        <v>5.0444345204297636E-2</v>
      </c>
      <c r="D108" s="304">
        <f t="shared" si="28"/>
        <v>4.8971313776912669E-2</v>
      </c>
      <c r="E108" s="304">
        <f t="shared" si="28"/>
        <v>4.7623824478212451E-2</v>
      </c>
      <c r="F108" s="304">
        <f t="shared" si="28"/>
        <v>4.954464441128334E-2</v>
      </c>
      <c r="G108" s="304">
        <f t="shared" si="28"/>
        <v>5.1098541804484282E-2</v>
      </c>
      <c r="H108" s="304">
        <f t="shared" si="28"/>
        <v>5.145045237430837E-2</v>
      </c>
      <c r="I108" s="304">
        <f t="shared" si="28"/>
        <v>5.3085287515157342E-2</v>
      </c>
      <c r="J108" s="304">
        <f t="shared" si="28"/>
        <v>5.6233762075856016E-2</v>
      </c>
      <c r="K108" s="304">
        <f t="shared" si="28"/>
        <v>5.747131802086048E-2</v>
      </c>
      <c r="L108" s="304">
        <f t="shared" si="28"/>
        <v>5.5663958950385992E-2</v>
      </c>
      <c r="M108" s="304">
        <f t="shared" si="28"/>
        <v>5.7257654682024116E-2</v>
      </c>
      <c r="N108" s="304">
        <f t="shared" si="28"/>
        <v>5.6635631306458059E-2</v>
      </c>
      <c r="O108" s="304">
        <f t="shared" si="28"/>
        <v>5.9540056758905176E-2</v>
      </c>
      <c r="P108" s="304">
        <f t="shared" si="28"/>
        <v>6.2206093386853366E-2</v>
      </c>
      <c r="Q108" s="304">
        <f t="shared" si="28"/>
        <v>6.2857305300842881E-2</v>
      </c>
      <c r="R108" s="304">
        <f t="shared" si="28"/>
        <v>6.3538498568123644E-2</v>
      </c>
      <c r="S108" s="304">
        <f t="shared" si="28"/>
        <v>6.6429259246697639E-2</v>
      </c>
      <c r="T108" s="304">
        <f t="shared" si="28"/>
        <v>6.5578707629458166E-2</v>
      </c>
      <c r="U108" s="304">
        <f t="shared" si="28"/>
        <v>6.975574514747164E-2</v>
      </c>
      <c r="V108" s="304">
        <f t="shared" si="28"/>
        <v>6.768539554403584E-2</v>
      </c>
      <c r="W108" s="304">
        <f t="shared" si="28"/>
        <v>6.942043867707931E-2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6.3577546095702125E-2</v>
      </c>
      <c r="C109" s="237">
        <f t="shared" si="29"/>
        <v>6.9141013848332364E-2</v>
      </c>
      <c r="D109" s="237">
        <f t="shared" si="29"/>
        <v>6.7122018737832315E-2</v>
      </c>
      <c r="E109" s="237">
        <f t="shared" si="29"/>
        <v>6.527509663220106E-2</v>
      </c>
      <c r="F109" s="237">
        <f t="shared" si="29"/>
        <v>6.7907848371860716E-2</v>
      </c>
      <c r="G109" s="237">
        <f t="shared" si="29"/>
        <v>7.0037681572134677E-2</v>
      </c>
      <c r="H109" s="237">
        <f t="shared" si="29"/>
        <v>7.0520024111879007E-2</v>
      </c>
      <c r="I109" s="237">
        <f t="shared" si="29"/>
        <v>7.2760793788943873E-2</v>
      </c>
      <c r="J109" s="237">
        <f t="shared" si="29"/>
        <v>7.7076217496413094E-2</v>
      </c>
      <c r="K109" s="237">
        <f t="shared" si="29"/>
        <v>7.8772460601266595E-2</v>
      </c>
      <c r="L109" s="237">
        <f t="shared" si="29"/>
        <v>7.6295222805543586E-2</v>
      </c>
      <c r="M109" s="237">
        <f t="shared" si="29"/>
        <v>7.8479605181902223E-2</v>
      </c>
      <c r="N109" s="237">
        <f t="shared" si="29"/>
        <v>7.7627035351729545E-2</v>
      </c>
      <c r="O109" s="237">
        <f t="shared" si="29"/>
        <v>8.1607955702976159E-2</v>
      </c>
      <c r="P109" s="237">
        <f t="shared" si="29"/>
        <v>8.5262130906689951E-2</v>
      </c>
      <c r="Q109" s="237">
        <f t="shared" si="29"/>
        <v>8.6154707701591296E-2</v>
      </c>
      <c r="R109" s="237">
        <f t="shared" si="29"/>
        <v>8.7088378124622917E-2</v>
      </c>
      <c r="S109" s="237">
        <f t="shared" si="29"/>
        <v>9.105056899656376E-2</v>
      </c>
      <c r="T109" s="237">
        <f t="shared" si="29"/>
        <v>8.9884769323515995E-2</v>
      </c>
      <c r="U109" s="237">
        <f t="shared" si="29"/>
        <v>9.5609982084397943E-2</v>
      </c>
      <c r="V109" s="237">
        <f t="shared" si="29"/>
        <v>9.2772279066897945E-2</v>
      </c>
      <c r="W109" s="237">
        <f t="shared" si="29"/>
        <v>9.5150397779775825E-2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135.57751785122869</v>
      </c>
      <c r="F113" s="322">
        <f t="shared" si="30"/>
        <v>133.02735034434656</v>
      </c>
      <c r="G113" s="322">
        <f t="shared" si="30"/>
        <v>128.34525323083119</v>
      </c>
      <c r="H113" s="322">
        <f t="shared" si="30"/>
        <v>123.50731403339454</v>
      </c>
      <c r="I113" s="322">
        <f t="shared" si="30"/>
        <v>122.96907071933956</v>
      </c>
      <c r="J113" s="322">
        <f t="shared" si="30"/>
        <v>122.42142842531696</v>
      </c>
      <c r="K113" s="322">
        <f t="shared" si="30"/>
        <v>117.70082574774823</v>
      </c>
      <c r="L113" s="322">
        <f t="shared" si="30"/>
        <v>120.69507732794619</v>
      </c>
      <c r="M113" s="322">
        <f t="shared" si="30"/>
        <v>120.22046502565037</v>
      </c>
      <c r="N113" s="322">
        <f t="shared" si="30"/>
        <v>121.1244985586965</v>
      </c>
      <c r="O113" s="322">
        <f t="shared" si="30"/>
        <v>119.04107083791195</v>
      </c>
      <c r="P113" s="322">
        <f t="shared" si="30"/>
        <v>117.45295381773018</v>
      </c>
      <c r="Q113" s="322">
        <f t="shared" si="30"/>
        <v>115.43606639028957</v>
      </c>
      <c r="R113" s="322">
        <f t="shared" si="30"/>
        <v>116.9869368376625</v>
      </c>
      <c r="S113" s="322">
        <f t="shared" si="30"/>
        <v>117.23636786090439</v>
      </c>
      <c r="T113" s="322">
        <f t="shared" si="30"/>
        <v>118.42965025500141</v>
      </c>
      <c r="U113" s="322">
        <f t="shared" si="30"/>
        <v>115.68138546140527</v>
      </c>
      <c r="V113" s="322">
        <f t="shared" si="30"/>
        <v>117.22826197195219</v>
      </c>
      <c r="W113" s="322">
        <f t="shared" si="30"/>
        <v>125.73916970369692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1.4801090372020866</v>
      </c>
      <c r="C114" s="332">
        <f>IF(C$6=0,0,C$6/FBT!C$5*1000)</f>
        <v>1.6173010200136513</v>
      </c>
      <c r="D114" s="332">
        <f>IF(D$6=0,0,D$6/FBT!D$5*1000)</f>
        <v>1.598374004693375</v>
      </c>
      <c r="E114" s="332">
        <f>IF(E$6=0,0,E$6/FBT!E$5*1000)</f>
        <v>1.564127885983196</v>
      </c>
      <c r="F114" s="332">
        <f>IF(F$6=0,0,F$6/FBT!F$5*1000)</f>
        <v>1.5966067756264197</v>
      </c>
      <c r="G114" s="332">
        <f>IF(G$6=0,0,G$6/FBT!G$5*1000)</f>
        <v>1.5887246336295422</v>
      </c>
      <c r="H114" s="332">
        <f>IF(H$6=0,0,H$6/FBT!H$5*1000)</f>
        <v>1.5393670490682927</v>
      </c>
      <c r="I114" s="332">
        <f>IF(I$6=0,0,I$6/FBT!I$5*1000)</f>
        <v>1.5813586421046162</v>
      </c>
      <c r="J114" s="332">
        <f>IF(J$6=0,0,J$6/FBT!J$5*1000)</f>
        <v>1.6676883427945033</v>
      </c>
      <c r="K114" s="332">
        <f>IF(K$6=0,0,K$6/FBT!K$5*1000)</f>
        <v>1.6386680203165509</v>
      </c>
      <c r="L114" s="332">
        <f>IF(L$6=0,0,L$6/FBT!L$5*1000)</f>
        <v>1.6275111022036</v>
      </c>
      <c r="M114" s="332">
        <f>IF(M$6=0,0,M$6/FBT!M$5*1000)</f>
        <v>1.6675246783311641</v>
      </c>
      <c r="N114" s="332">
        <f>IF(N$6=0,0,N$6/FBT!N$5*1000)</f>
        <v>1.6618126072068669</v>
      </c>
      <c r="O114" s="332">
        <f>IF(O$6=0,0,O$6/FBT!O$5*1000)</f>
        <v>1.7169845238202839</v>
      </c>
      <c r="P114" s="332">
        <f>IF(P$6=0,0,P$6/FBT!P$5*1000)</f>
        <v>1.7699344510047228</v>
      </c>
      <c r="Q114" s="332">
        <f>IF(Q$6=0,0,Q$6/FBT!Q$5*1000)</f>
        <v>1.7577519544144371</v>
      </c>
      <c r="R114" s="332">
        <f>IF(R$6=0,0,R$6/FBT!R$5*1000)</f>
        <v>1.8006720733403554</v>
      </c>
      <c r="S114" s="332">
        <f>IF(S$6=0,0,S$6/FBT!S$5*1000)</f>
        <v>1.8866097562435162</v>
      </c>
      <c r="T114" s="332">
        <f>IF(T$6=0,0,T$6/FBT!T$5*1000)</f>
        <v>1.8814107094795833</v>
      </c>
      <c r="U114" s="332">
        <f>IF(U$6=0,0,U$6/FBT!U$5*1000)</f>
        <v>1.9548065025562547</v>
      </c>
      <c r="V114" s="332">
        <f>IF(V$6=0,0,V$6/FBT!V$5*1000)</f>
        <v>1.922151472992113</v>
      </c>
      <c r="W114" s="332">
        <f>IF(W$6=0,0,W$6/FBT!W$5*1000)</f>
        <v>2.1145514340412692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1.7267938767357687</v>
      </c>
      <c r="C115" s="333">
        <f>IF(C$7=0,0,C$7/FBT!C$5*1000)</f>
        <v>1.8868511900159284</v>
      </c>
      <c r="D115" s="333">
        <f>IF(D$7=0,0,D$7/FBT!D$5*1000)</f>
        <v>1.8647696721422715</v>
      </c>
      <c r="E115" s="333">
        <f>IF(E$7=0,0,E$7/FBT!E$5*1000)</f>
        <v>1.8248158669803956</v>
      </c>
      <c r="F115" s="333">
        <f>IF(F$7=0,0,F$7/FBT!F$5*1000)</f>
        <v>1.8627079048974895</v>
      </c>
      <c r="G115" s="333">
        <f>IF(G$7=0,0,G$7/FBT!G$5*1000)</f>
        <v>1.8535120725678005</v>
      </c>
      <c r="H115" s="333">
        <f>IF(H$7=0,0,H$7/FBT!H$5*1000)</f>
        <v>1.7959282239130074</v>
      </c>
      <c r="I115" s="333">
        <f>IF(I$7=0,0,I$7/FBT!I$5*1000)</f>
        <v>1.8449184157887191</v>
      </c>
      <c r="J115" s="333">
        <f>IF(J$7=0,0,J$7/FBT!J$5*1000)</f>
        <v>1.9456363999269206</v>
      </c>
      <c r="K115" s="333">
        <f>IF(K$7=0,0,K$7/FBT!K$5*1000)</f>
        <v>1.9117793570359769</v>
      </c>
      <c r="L115" s="333">
        <f>IF(L$7=0,0,L$7/FBT!L$5*1000)</f>
        <v>1.8987629525708662</v>
      </c>
      <c r="M115" s="333">
        <f>IF(M$7=0,0,M$7/FBT!M$5*1000)</f>
        <v>1.9454454580530256</v>
      </c>
      <c r="N115" s="333">
        <f>IF(N$7=0,0,N$7/FBT!N$5*1000)</f>
        <v>1.9387813750746783</v>
      </c>
      <c r="O115" s="333">
        <f>IF(O$7=0,0,O$7/FBT!O$5*1000)</f>
        <v>2.0031486111236649</v>
      </c>
      <c r="P115" s="333">
        <f>IF(P$7=0,0,P$7/FBT!P$5*1000)</f>
        <v>2.0649235261721759</v>
      </c>
      <c r="Q115" s="333">
        <f>IF(Q$7=0,0,Q$7/FBT!Q$5*1000)</f>
        <v>2.0507106134835107</v>
      </c>
      <c r="R115" s="333">
        <f>IF(R$7=0,0,R$7/FBT!R$5*1000)</f>
        <v>2.100784085563749</v>
      </c>
      <c r="S115" s="333">
        <f>IF(S$7=0,0,S$7/FBT!S$5*1000)</f>
        <v>2.2010447156174351</v>
      </c>
      <c r="T115" s="333">
        <f>IF(T$7=0,0,T$7/FBT!T$5*1000)</f>
        <v>2.1949791610595146</v>
      </c>
      <c r="U115" s="333">
        <f>IF(U$7=0,0,U$7/FBT!U$5*1000)</f>
        <v>2.280607586315631</v>
      </c>
      <c r="V115" s="333">
        <f>IF(V$7=0,0,V$7/FBT!V$5*1000)</f>
        <v>2.2425100518241323</v>
      </c>
      <c r="W115" s="333">
        <f>IF(W$7=0,0,W$7/FBT!W$5*1000)</f>
        <v>2.4669766730481477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3.9469574325388979</v>
      </c>
      <c r="C116" s="333">
        <f>IF(C$8=0,0,C$8/FBT!C$5*1000)</f>
        <v>4.3128027200364043</v>
      </c>
      <c r="D116" s="333">
        <f>IF(D$8=0,0,D$8/FBT!D$5*1000)</f>
        <v>4.2623306791823348</v>
      </c>
      <c r="E116" s="333">
        <f>IF(E$8=0,0,E$8/FBT!E$5*1000)</f>
        <v>4.1710076959551889</v>
      </c>
      <c r="F116" s="333">
        <f>IF(F$8=0,0,F$8/FBT!F$5*1000)</f>
        <v>4.2576180683371181</v>
      </c>
      <c r="G116" s="333">
        <f>IF(G$8=0,0,G$8/FBT!G$5*1000)</f>
        <v>4.2365990230121149</v>
      </c>
      <c r="H116" s="333">
        <f>IF(H$8=0,0,H$8/FBT!H$5*1000)</f>
        <v>4.1049787975154475</v>
      </c>
      <c r="I116" s="333">
        <f>IF(I$8=0,0,I$8/FBT!I$5*1000)</f>
        <v>4.2169563789456452</v>
      </c>
      <c r="J116" s="333">
        <f>IF(J$8=0,0,J$8/FBT!J$5*1000)</f>
        <v>4.4471689141186781</v>
      </c>
      <c r="K116" s="333">
        <f>IF(K$8=0,0,K$8/FBT!K$5*1000)</f>
        <v>4.3697813875108018</v>
      </c>
      <c r="L116" s="333">
        <f>IF(L$8=0,0,L$8/FBT!L$5*1000)</f>
        <v>4.340029605876266</v>
      </c>
      <c r="M116" s="333">
        <f>IF(M$8=0,0,M$8/FBT!M$5*1000)</f>
        <v>4.4467324755497728</v>
      </c>
      <c r="N116" s="333">
        <f>IF(N$8=0,0,N$8/FBT!N$5*1000)</f>
        <v>4.4315002858849768</v>
      </c>
      <c r="O116" s="333">
        <f>IF(O$8=0,0,O$8/FBT!O$5*1000)</f>
        <v>4.5786253968540906</v>
      </c>
      <c r="P116" s="333">
        <f>IF(P$8=0,0,P$8/FBT!P$5*1000)</f>
        <v>4.7198252026792575</v>
      </c>
      <c r="Q116" s="333">
        <f>IF(Q$8=0,0,Q$8/FBT!Q$5*1000)</f>
        <v>4.6873385451051659</v>
      </c>
      <c r="R116" s="333">
        <f>IF(R$8=0,0,R$8/FBT!R$5*1000)</f>
        <v>4.8017921955742828</v>
      </c>
      <c r="S116" s="333">
        <f>IF(S$8=0,0,S$8/FBT!S$5*1000)</f>
        <v>5.0309593499827079</v>
      </c>
      <c r="T116" s="333">
        <f>IF(T$8=0,0,T$8/FBT!T$5*1000)</f>
        <v>5.0170952252788918</v>
      </c>
      <c r="U116" s="333">
        <f>IF(U$8=0,0,U$8/FBT!U$5*1000)</f>
        <v>5.2128173401500133</v>
      </c>
      <c r="V116" s="333">
        <f>IF(V$8=0,0,V$8/FBT!V$5*1000)</f>
        <v>5.1257372613123025</v>
      </c>
      <c r="W116" s="333">
        <f>IF(W$8=0,0,W$8/FBT!W$5*1000)</f>
        <v>5.6388038241100515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2.9602180744041733</v>
      </c>
      <c r="C117" s="333">
        <f>IF(C$9=0,0,C$9/FBT!C$5*1000)</f>
        <v>3.2346020400273034</v>
      </c>
      <c r="D117" s="333">
        <f>IF(D$9=0,0,D$9/FBT!D$5*1000)</f>
        <v>3.1967480093867509</v>
      </c>
      <c r="E117" s="333">
        <f>IF(E$9=0,0,E$9/FBT!E$5*1000)</f>
        <v>3.1282557719663919</v>
      </c>
      <c r="F117" s="333">
        <f>IF(F$9=0,0,F$9/FBT!F$5*1000)</f>
        <v>3.1932135512528395</v>
      </c>
      <c r="G117" s="333">
        <f>IF(G$9=0,0,G$9/FBT!G$5*1000)</f>
        <v>3.1774492672590853</v>
      </c>
      <c r="H117" s="333">
        <f>IF(H$9=0,0,H$9/FBT!H$5*1000)</f>
        <v>3.0787340981365854</v>
      </c>
      <c r="I117" s="333">
        <f>IF(I$9=0,0,I$9/FBT!I$5*1000)</f>
        <v>3.1627172842092324</v>
      </c>
      <c r="J117" s="333">
        <f>IF(J$9=0,0,J$9/FBT!J$5*1000)</f>
        <v>3.3353766855890066</v>
      </c>
      <c r="K117" s="333">
        <f>IF(K$9=0,0,K$9/FBT!K$5*1000)</f>
        <v>3.2773360406331018</v>
      </c>
      <c r="L117" s="333">
        <f>IF(L$9=0,0,L$9/FBT!L$5*1000)</f>
        <v>3.2550222044072004</v>
      </c>
      <c r="M117" s="333">
        <f>IF(M$9=0,0,M$9/FBT!M$5*1000)</f>
        <v>3.3350493566623292</v>
      </c>
      <c r="N117" s="333">
        <f>IF(N$9=0,0,N$9/FBT!N$5*1000)</f>
        <v>3.3236252144137333</v>
      </c>
      <c r="O117" s="333">
        <f>IF(O$9=0,0,O$9/FBT!O$5*1000)</f>
        <v>3.4339690476405678</v>
      </c>
      <c r="P117" s="333">
        <f>IF(P$9=0,0,P$9/FBT!P$5*1000)</f>
        <v>3.5398689020094452</v>
      </c>
      <c r="Q117" s="333">
        <f>IF(Q$9=0,0,Q$9/FBT!Q$5*1000)</f>
        <v>3.5155039088288738</v>
      </c>
      <c r="R117" s="333">
        <f>IF(R$9=0,0,R$9/FBT!R$5*1000)</f>
        <v>3.6013441466807112</v>
      </c>
      <c r="S117" s="333">
        <f>IF(S$9=0,0,S$9/FBT!S$5*1000)</f>
        <v>3.7732195124870325</v>
      </c>
      <c r="T117" s="333">
        <f>IF(T$9=0,0,T$9/FBT!T$5*1000)</f>
        <v>3.7628214189591653</v>
      </c>
      <c r="U117" s="333">
        <f>IF(U$9=0,0,U$9/FBT!U$5*1000)</f>
        <v>3.9096130051125093</v>
      </c>
      <c r="V117" s="333">
        <f>IF(V$9=0,0,V$9/FBT!V$5*1000)</f>
        <v>3.8443029459842259</v>
      </c>
      <c r="W117" s="333">
        <f>IF(W$9=0,0,W$9/FBT!W$5*1000)</f>
        <v>4.2291028680825375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2.5705947692611884</v>
      </c>
      <c r="C118" s="334">
        <f>IF(C$10=0,0,C$10/FBT!C$5*1000)</f>
        <v>2.5905024766501423</v>
      </c>
      <c r="D118" s="334">
        <f>IF(D$10=0,0,D$10/FBT!D$5*1000)</f>
        <v>2.6744924537472872</v>
      </c>
      <c r="E118" s="334">
        <f>IF(E$10=0,0,E$10/FBT!E$5*1000)</f>
        <v>2.7100130537986833</v>
      </c>
      <c r="F118" s="334">
        <f>IF(F$10=0,0,F$10/FBT!F$5*1000)</f>
        <v>2.6366999772335822</v>
      </c>
      <c r="G118" s="334">
        <f>IF(G$10=0,0,G$10/FBT!G$5*1000)</f>
        <v>2.526241021763187</v>
      </c>
      <c r="H118" s="334">
        <f>IF(H$10=0,0,H$10/FBT!H$5*1000)</f>
        <v>2.4306690197471919</v>
      </c>
      <c r="I118" s="334">
        <f>IF(I$10=0,0,I$10/FBT!I$5*1000)</f>
        <v>2.4189783171244823</v>
      </c>
      <c r="J118" s="334">
        <f>IF(J$10=0,0,J$10/FBT!J$5*1000)</f>
        <v>2.4169575059671882</v>
      </c>
      <c r="K118" s="334">
        <f>IF(K$10=0,0,K$10/FBT!K$5*1000)</f>
        <v>2.3223273432422449</v>
      </c>
      <c r="L118" s="334">
        <f>IF(L$10=0,0,L$10/FBT!L$5*1000)</f>
        <v>2.3832595159046681</v>
      </c>
      <c r="M118" s="334">
        <f>IF(M$10=0,0,M$10/FBT!M$5*1000)</f>
        <v>2.3765958397750158</v>
      </c>
      <c r="N118" s="334">
        <f>IF(N$10=0,0,N$10/FBT!N$5*1000)</f>
        <v>2.3961496802316598</v>
      </c>
      <c r="O118" s="334">
        <f>IF(O$10=0,0,O$10/FBT!O$5*1000)</f>
        <v>2.3450413179544394</v>
      </c>
      <c r="P118" s="334">
        <f>IF(P$10=0,0,P$10/FBT!P$5*1000)</f>
        <v>2.3111637503552247</v>
      </c>
      <c r="Q118" s="334">
        <f>IF(Q$10=0,0,Q$10/FBT!Q$5*1000)</f>
        <v>2.2727227881142902</v>
      </c>
      <c r="R118" s="334">
        <f>IF(R$10=0,0,R$10/FBT!R$5*1000)</f>
        <v>2.308800721666965</v>
      </c>
      <c r="S118" s="334">
        <f>IF(S$10=0,0,S$10/FBT!S$5*1000)</f>
        <v>2.3431429097079772</v>
      </c>
      <c r="T118" s="334">
        <f>IF(T$10=0,0,T$10/FBT!T$5*1000)</f>
        <v>2.4009328601387065</v>
      </c>
      <c r="U118" s="334">
        <f>IF(U$10=0,0,U$10/FBT!U$5*1000)</f>
        <v>2.396131955802812</v>
      </c>
      <c r="V118" s="334">
        <f>IF(V$10=0,0,V$10/FBT!V$5*1000)</f>
        <v>2.4080421277673665</v>
      </c>
      <c r="W118" s="334">
        <f>IF(W$10=0,0,W$10/FBT!W$5*1000)</f>
        <v>2.6570947161463354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8.1459070847645876</v>
      </c>
      <c r="C119" s="350">
        <f>IF(C$16=0,0,C$16/FBT!C$5*1000)</f>
        <v>8.1009595864456294</v>
      </c>
      <c r="D119" s="350">
        <f>IF(D$16=0,0,D$16/FBT!D$5*1000)</f>
        <v>8.2780330944587135</v>
      </c>
      <c r="E119" s="350">
        <f>IF(E$16=0,0,E$16/FBT!E$5*1000)</f>
        <v>8.3736945013590756</v>
      </c>
      <c r="F119" s="350">
        <f>IF(F$16=0,0,F$16/FBT!F$5*1000)</f>
        <v>8.1451567147668928</v>
      </c>
      <c r="G119" s="350">
        <f>IF(G$16=0,0,G$16/FBT!G$5*1000)</f>
        <v>7.7856821638081666</v>
      </c>
      <c r="H119" s="350">
        <f>IF(H$16=0,0,H$16/FBT!H$5*1000)</f>
        <v>7.4937194988521885</v>
      </c>
      <c r="I119" s="350">
        <f>IF(I$16=0,0,I$16/FBT!I$5*1000)</f>
        <v>7.4528394021851199</v>
      </c>
      <c r="J119" s="350">
        <f>IF(J$16=0,0,J$16/FBT!J$5*1000)</f>
        <v>7.4240161338791486</v>
      </c>
      <c r="K119" s="350">
        <f>IF(K$16=0,0,K$16/FBT!K$5*1000)</f>
        <v>7.1323692101049785</v>
      </c>
      <c r="L119" s="350">
        <f>IF(L$16=0,0,L$16/FBT!L$5*1000)</f>
        <v>7.3187501724320239</v>
      </c>
      <c r="M119" s="350">
        <f>IF(M$16=0,0,M$16/FBT!M$5*1000)</f>
        <v>7.2987788466695722</v>
      </c>
      <c r="N119" s="350">
        <f>IF(N$16=0,0,N$16/FBT!N$5*1000)</f>
        <v>7.359501946965036</v>
      </c>
      <c r="O119" s="350">
        <f>IF(O$16=0,0,O$16/FBT!O$5*1000)</f>
        <v>7.1956393776251817</v>
      </c>
      <c r="P119" s="350">
        <f>IF(P$16=0,0,P$16/FBT!P$5*1000)</f>
        <v>7.0833525684095839</v>
      </c>
      <c r="Q119" s="350">
        <f>IF(Q$16=0,0,Q$16/FBT!Q$5*1000)</f>
        <v>6.9637817345965258</v>
      </c>
      <c r="R119" s="350">
        <f>IF(R$16=0,0,R$16/FBT!R$5*1000)</f>
        <v>7.0708226823189699</v>
      </c>
      <c r="S119" s="350">
        <f>IF(S$16=0,0,S$16/FBT!S$5*1000)</f>
        <v>7.1602130861993203</v>
      </c>
      <c r="T119" s="350">
        <f>IF(T$16=0,0,T$16/FBT!T$5*1000)</f>
        <v>7.2164203359187402</v>
      </c>
      <c r="U119" s="350">
        <f>IF(U$16=0,0,U$16/FBT!U$5*1000)</f>
        <v>7.1728405014404215</v>
      </c>
      <c r="V119" s="350">
        <f>IF(V$16=0,0,V$16/FBT!V$5*1000)</f>
        <v>7.1991056173235011</v>
      </c>
      <c r="W119" s="350">
        <f>IF(W$16=0,0,W$16/FBT!W$5*1000)</f>
        <v>7.7807587015702415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6.7882559039704882</v>
      </c>
      <c r="C120" s="350">
        <f>IF(C$25=0,0,C$25/FBT!C$5*1000)</f>
        <v>6.7507996553713561</v>
      </c>
      <c r="D120" s="350">
        <f>IF(D$25=0,0,D$25/FBT!D$5*1000)</f>
        <v>6.8983609120489264</v>
      </c>
      <c r="E120" s="350">
        <f>IF(E$25=0,0,E$25/FBT!E$5*1000)</f>
        <v>6.9780787511325633</v>
      </c>
      <c r="F120" s="350">
        <f>IF(F$25=0,0,F$25/FBT!F$5*1000)</f>
        <v>6.787630595639075</v>
      </c>
      <c r="G120" s="350">
        <f>IF(G$25=0,0,G$25/FBT!G$5*1000)</f>
        <v>6.4880684698401376</v>
      </c>
      <c r="H120" s="350">
        <f>IF(H$25=0,0,H$25/FBT!H$5*1000)</f>
        <v>6.2447662490434901</v>
      </c>
      <c r="I120" s="350">
        <f>IF(I$25=0,0,I$25/FBT!I$5*1000)</f>
        <v>6.2106995018209323</v>
      </c>
      <c r="J120" s="350">
        <f>IF(J$25=0,0,J$25/FBT!J$5*1000)</f>
        <v>6.18668011156596</v>
      </c>
      <c r="K120" s="350">
        <f>IF(K$25=0,0,K$25/FBT!K$5*1000)</f>
        <v>5.9436410084208156</v>
      </c>
      <c r="L120" s="350">
        <f>IF(L$25=0,0,L$25/FBT!L$5*1000)</f>
        <v>6.098958477026688</v>
      </c>
      <c r="M120" s="350">
        <f>IF(M$25=0,0,M$25/FBT!M$5*1000)</f>
        <v>6.082315705557976</v>
      </c>
      <c r="N120" s="350">
        <f>IF(N$25=0,0,N$25/FBT!N$5*1000)</f>
        <v>6.1329182891375309</v>
      </c>
      <c r="O120" s="350">
        <f>IF(O$25=0,0,O$25/FBT!O$5*1000)</f>
        <v>5.9963661480209858</v>
      </c>
      <c r="P120" s="350">
        <f>IF(P$25=0,0,P$25/FBT!P$5*1000)</f>
        <v>5.9027938070079902</v>
      </c>
      <c r="Q120" s="350">
        <f>IF(Q$25=0,0,Q$25/FBT!Q$5*1000)</f>
        <v>5.8031514454971056</v>
      </c>
      <c r="R120" s="350">
        <f>IF(R$25=0,0,R$25/FBT!R$5*1000)</f>
        <v>5.8923522352658093</v>
      </c>
      <c r="S120" s="350">
        <f>IF(S$25=0,0,S$25/FBT!S$5*1000)</f>
        <v>5.9668442384994371</v>
      </c>
      <c r="T120" s="350">
        <f>IF(T$25=0,0,T$25/FBT!T$5*1000)</f>
        <v>6.0136836132656173</v>
      </c>
      <c r="U120" s="350">
        <f>IF(U$25=0,0,U$25/FBT!U$5*1000)</f>
        <v>5.9773670845336868</v>
      </c>
      <c r="V120" s="350">
        <f>IF(V$25=0,0,V$25/FBT!V$5*1000)</f>
        <v>5.9992546811029204</v>
      </c>
      <c r="W120" s="350">
        <f>IF(W$25=0,0,W$25/FBT!W$5*1000)</f>
        <v>6.4839655846418713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73.188989439677158</v>
      </c>
      <c r="C121" s="350">
        <f>IF(C$34=0,0,C$34/FBT!C$5*1000)</f>
        <v>71.71419103281157</v>
      </c>
      <c r="D121" s="350">
        <f>IF(D$34=0,0,D$34/FBT!D$5*1000)</f>
        <v>73.626252311819073</v>
      </c>
      <c r="E121" s="350">
        <f>IF(E$34=0,0,E$34/FBT!E$5*1000)</f>
        <v>74.647000210567882</v>
      </c>
      <c r="F121" s="350">
        <f>IF(F$34=0,0,F$34/FBT!F$5*1000)</f>
        <v>72.480311540955057</v>
      </c>
      <c r="G121" s="350">
        <f>IF(G$34=0,0,G$34/FBT!G$5*1000)</f>
        <v>69.38398637004407</v>
      </c>
      <c r="H121" s="350">
        <f>IF(H$34=0,0,H$34/FBT!H$5*1000)</f>
        <v>66.603679288236449</v>
      </c>
      <c r="I121" s="350">
        <f>IF(I$34=0,0,I$34/FBT!I$5*1000)</f>
        <v>65.59272527861819</v>
      </c>
      <c r="J121" s="350">
        <f>IF(J$34=0,0,J$34/FBT!J$5*1000)</f>
        <v>63.870974007470046</v>
      </c>
      <c r="K121" s="350">
        <f>IF(K$34=0,0,K$34/FBT!K$5*1000)</f>
        <v>60.897899756017686</v>
      </c>
      <c r="L121" s="350">
        <f>IF(L$34=0,0,L$34/FBT!L$5*1000)</f>
        <v>63.221257392857765</v>
      </c>
      <c r="M121" s="350">
        <f>IF(M$34=0,0,M$34/FBT!M$5*1000)</f>
        <v>62.252517347850947</v>
      </c>
      <c r="N121" s="350">
        <f>IF(N$34=0,0,N$34/FBT!N$5*1000)</f>
        <v>62.976015391451092</v>
      </c>
      <c r="O121" s="350">
        <f>IF(O$34=0,0,O$34/FBT!O$5*1000)</f>
        <v>60.765517092320209</v>
      </c>
      <c r="P121" s="350">
        <f>IF(P$34=0,0,P$34/FBT!P$5*1000)</f>
        <v>58.927515757397281</v>
      </c>
      <c r="Q121" s="350">
        <f>IF(Q$34=0,0,Q$34/FBT!Q$5*1000)</f>
        <v>57.660977510099485</v>
      </c>
      <c r="R121" s="350">
        <f>IF(R$34=0,0,R$34/FBT!R$5*1000)</f>
        <v>58.123433621829761</v>
      </c>
      <c r="S121" s="350">
        <f>IF(S$34=0,0,S$34/FBT!S$5*1000)</f>
        <v>56.884192392046252</v>
      </c>
      <c r="T121" s="350">
        <f>IF(T$34=0,0,T$34/FBT!T$5*1000)</f>
        <v>57.79048205219884</v>
      </c>
      <c r="U121" s="350">
        <f>IF(U$34=0,0,U$34/FBT!U$5*1000)</f>
        <v>54.470427132422593</v>
      </c>
      <c r="V121" s="350">
        <f>IF(V$34=0,0,V$34/FBT!V$5*1000)</f>
        <v>56.212021386192724</v>
      </c>
      <c r="W121" s="350">
        <f>IF(W$34=0,0,W$34/FBT!W$5*1000)</f>
        <v>59.377344001859868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13.008569474510841</v>
      </c>
      <c r="C122" s="350">
        <f>IF(C$45=0,0,C$45/FBT!C$5*1000)</f>
        <v>12.943904879266812</v>
      </c>
      <c r="D122" s="350">
        <f>IF(D$45=0,0,D$45/FBT!D$5*1000)</f>
        <v>13.220609108828796</v>
      </c>
      <c r="E122" s="350">
        <f>IF(E$45=0,0,E$45/FBT!E$5*1000)</f>
        <v>13.349625748947208</v>
      </c>
      <c r="F122" s="350">
        <f>IF(F$45=0,0,F$45/FBT!F$5*1000)</f>
        <v>13.028280917963578</v>
      </c>
      <c r="G122" s="350">
        <f>IF(G$45=0,0,G$45/FBT!G$5*1000)</f>
        <v>12.502175895935478</v>
      </c>
      <c r="H122" s="350">
        <f>IF(H$45=0,0,H$45/FBT!H$5*1000)</f>
        <v>12.023005989925514</v>
      </c>
      <c r="I122" s="350">
        <f>IF(I$45=0,0,I$45/FBT!I$5*1000)</f>
        <v>11.92509546917641</v>
      </c>
      <c r="J122" s="350">
        <f>IF(J$45=0,0,J$45/FBT!J$5*1000)</f>
        <v>11.783914730437072</v>
      </c>
      <c r="K122" s="350">
        <f>IF(K$45=0,0,K$45/FBT!K$5*1000)</f>
        <v>11.288935295768541</v>
      </c>
      <c r="L122" s="350">
        <f>IF(L$45=0,0,L$45/FBT!L$5*1000)</f>
        <v>11.634256815497205</v>
      </c>
      <c r="M122" s="350">
        <f>IF(M$45=0,0,M$45/FBT!M$5*1000)</f>
        <v>11.545177881976377</v>
      </c>
      <c r="N122" s="350">
        <f>IF(N$45=0,0,N$45/FBT!N$5*1000)</f>
        <v>11.654467937755236</v>
      </c>
      <c r="O122" s="350">
        <f>IF(O$45=0,0,O$45/FBT!O$5*1000)</f>
        <v>11.334167152303097</v>
      </c>
      <c r="P122" s="350">
        <f>IF(P$45=0,0,P$45/FBT!P$5*1000)</f>
        <v>11.052472787417713</v>
      </c>
      <c r="Q122" s="350">
        <f>IF(Q$45=0,0,Q$45/FBT!Q$5*1000)</f>
        <v>10.829083797834876</v>
      </c>
      <c r="R122" s="350">
        <f>IF(R$45=0,0,R$45/FBT!R$5*1000)</f>
        <v>10.948846220239309</v>
      </c>
      <c r="S122" s="350">
        <f>IF(S$45=0,0,S$45/FBT!S$5*1000)</f>
        <v>10.863412709404452</v>
      </c>
      <c r="T122" s="350">
        <f>IF(T$45=0,0,T$45/FBT!T$5*1000)</f>
        <v>11.021286234477762</v>
      </c>
      <c r="U122" s="350">
        <f>IF(U$45=0,0,U$45/FBT!U$5*1000)</f>
        <v>10.605997177972736</v>
      </c>
      <c r="V122" s="350">
        <f>IF(V$45=0,0,V$45/FBT!V$5*1000)</f>
        <v>10.820631653830146</v>
      </c>
      <c r="W122" s="350">
        <f>IF(W$45=0,0,W$45/FBT!W$5*1000)</f>
        <v>11.508341842927379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9.5295028287125625</v>
      </c>
      <c r="C123" s="350">
        <f>IF(C$66=0,0,C$66/FBT!C$5*1000)</f>
        <v>10.045602624260759</v>
      </c>
      <c r="D123" s="350">
        <f>IF(D$66=0,0,D$66/FBT!D$5*1000)</f>
        <v>10.070162151108729</v>
      </c>
      <c r="E123" s="350">
        <f>IF(E$66=0,0,E$66/FBT!E$5*1000)</f>
        <v>9.9810627856452143</v>
      </c>
      <c r="F123" s="350">
        <f>IF(F$66=0,0,F$66/FBT!F$5*1000)</f>
        <v>10.005523161180227</v>
      </c>
      <c r="G123" s="350">
        <f>IF(G$66=0,0,G$66/FBT!G$5*1000)</f>
        <v>9.8138103358956634</v>
      </c>
      <c r="H123" s="350">
        <f>IF(H$66=0,0,H$66/FBT!H$5*1000)</f>
        <v>9.4827270553279845</v>
      </c>
      <c r="I123" s="350">
        <f>IF(I$66=0,0,I$66/FBT!I$5*1000)</f>
        <v>9.6154548323382905</v>
      </c>
      <c r="J123" s="350">
        <f>IF(J$66=0,0,J$66/FBT!J$5*1000)</f>
        <v>9.9072349500371395</v>
      </c>
      <c r="K123" s="350">
        <f>IF(K$66=0,0,K$66/FBT!K$5*1000)</f>
        <v>9.6465046697464736</v>
      </c>
      <c r="L123" s="350">
        <f>IF(L$66=0,0,L$66/FBT!L$5*1000)</f>
        <v>9.7088112729019365</v>
      </c>
      <c r="M123" s="350">
        <f>IF(M$66=0,0,M$66/FBT!M$5*1000)</f>
        <v>9.8354728052264608</v>
      </c>
      <c r="N123" s="350">
        <f>IF(N$66=0,0,N$66/FBT!N$5*1000)</f>
        <v>9.8471900989992438</v>
      </c>
      <c r="O123" s="350">
        <f>IF(O$66=0,0,O$66/FBT!O$5*1000)</f>
        <v>9.9569137344742504</v>
      </c>
      <c r="P123" s="350">
        <f>IF(P$66=0,0,P$66/FBT!P$5*1000)</f>
        <v>10.066813941492077</v>
      </c>
      <c r="Q123" s="350">
        <f>IF(Q$66=0,0,Q$66/FBT!Q$5*1000)</f>
        <v>9.949683534238396</v>
      </c>
      <c r="R123" s="350">
        <f>IF(R$66=0,0,R$66/FBT!R$5*1000)</f>
        <v>10.14988626422285</v>
      </c>
      <c r="S123" s="350">
        <f>IF(S$66=0,0,S$66/FBT!S$5*1000)</f>
        <v>10.452291189890456</v>
      </c>
      <c r="T123" s="350">
        <f>IF(T$66=0,0,T$66/FBT!T$5*1000)</f>
        <v>10.485516849989109</v>
      </c>
      <c r="U123" s="350">
        <f>IF(U$66=0,0,U$66/FBT!U$5*1000)</f>
        <v>10.640481983635311</v>
      </c>
      <c r="V123" s="350">
        <f>IF(V$66=0,0,V$66/FBT!V$5*1000)</f>
        <v>10.578971739433388</v>
      </c>
      <c r="W123" s="350">
        <f>IF(W$66=0,0,W$66/FBT!W$5*1000)</f>
        <v>11.518098043463707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8.3744569324894069</v>
      </c>
      <c r="C124" s="335">
        <f>IF(C$80=0,0,C$80/FBT!C$5*1000)</f>
        <v>9.1506891712372429</v>
      </c>
      <c r="D124" s="335">
        <f>IF(D$80=0,0,D$80/FBT!D$5*1000)</f>
        <v>9.0436001185551174</v>
      </c>
      <c r="E124" s="335">
        <f>IF(E$80=0,0,E$80/FBT!E$5*1000)</f>
        <v>8.8498355788929182</v>
      </c>
      <c r="F124" s="335">
        <f>IF(F$80=0,0,F$80/FBT!F$5*1000)</f>
        <v>9.0336011364942799</v>
      </c>
      <c r="G124" s="335">
        <f>IF(G$80=0,0,G$80/FBT!G$5*1000)</f>
        <v>8.9890039770759493</v>
      </c>
      <c r="H124" s="335">
        <f>IF(H$80=0,0,H$80/FBT!H$5*1000)</f>
        <v>8.7097387636283941</v>
      </c>
      <c r="I124" s="335">
        <f>IF(I$80=0,0,I$80/FBT!I$5*1000)</f>
        <v>8.9473271970279207</v>
      </c>
      <c r="J124" s="335">
        <f>IF(J$80=0,0,J$80/FBT!J$5*1000)</f>
        <v>9.4357806435313005</v>
      </c>
      <c r="K124" s="335">
        <f>IF(K$80=0,0,K$80/FBT!K$5*1000)</f>
        <v>9.271583658951041</v>
      </c>
      <c r="L124" s="335">
        <f>IF(L$80=0,0,L$80/FBT!L$5*1000)</f>
        <v>9.208457816267968</v>
      </c>
      <c r="M124" s="335">
        <f>IF(M$80=0,0,M$80/FBT!M$5*1000)</f>
        <v>9.4348546299977265</v>
      </c>
      <c r="N124" s="335">
        <f>IF(N$80=0,0,N$80/FBT!N$5*1000)</f>
        <v>9.4025357315764495</v>
      </c>
      <c r="O124" s="335">
        <f>IF(O$80=0,0,O$80/FBT!O$5*1000)</f>
        <v>9.7146984357751638</v>
      </c>
      <c r="P124" s="335">
        <f>IF(P$80=0,0,P$80/FBT!P$5*1000)</f>
        <v>10.014289123784719</v>
      </c>
      <c r="Q124" s="335">
        <f>IF(Q$80=0,0,Q$80/FBT!Q$5*1000)</f>
        <v>9.9453605580768816</v>
      </c>
      <c r="R124" s="335">
        <f>IF(R$80=0,0,R$80/FBT!R$5*1000)</f>
        <v>10.188202590959731</v>
      </c>
      <c r="S124" s="335">
        <f>IF(S$80=0,0,S$80/FBT!S$5*1000)</f>
        <v>10.674438000825807</v>
      </c>
      <c r="T124" s="335">
        <f>IF(T$80=0,0,T$80/FBT!T$5*1000)</f>
        <v>10.645021794235481</v>
      </c>
      <c r="U124" s="335">
        <f>IF(U$80=0,0,U$80/FBT!U$5*1000)</f>
        <v>11.060295191463293</v>
      </c>
      <c r="V124" s="335">
        <f>IF(V$80=0,0,V$80/FBT!V$5*1000)</f>
        <v>10.875533034189372</v>
      </c>
      <c r="W124" s="335">
        <f>IF(W$80=0,0,W$80/FBT!W$5*1000)</f>
        <v>11.964132013805498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80.649016913848826</v>
      </c>
      <c r="C5" s="225">
        <v>72.646886747482654</v>
      </c>
      <c r="D5" s="225">
        <v>79.841696881430366</v>
      </c>
      <c r="E5" s="225">
        <v>82.09502161741483</v>
      </c>
      <c r="F5" s="225">
        <v>78.635083871868233</v>
      </c>
      <c r="G5" s="225">
        <v>82.750796748808639</v>
      </c>
      <c r="H5" s="225">
        <v>85.334583512791085</v>
      </c>
      <c r="I5" s="225">
        <v>91.175239412871889</v>
      </c>
      <c r="J5" s="225">
        <v>81.471766808333768</v>
      </c>
      <c r="K5" s="225">
        <v>78.009645675150523</v>
      </c>
      <c r="L5" s="225">
        <v>83.253426511601788</v>
      </c>
      <c r="M5" s="225">
        <v>89.243452307660363</v>
      </c>
      <c r="N5" s="225">
        <v>90.721800904997707</v>
      </c>
      <c r="O5" s="225">
        <v>92.155941335658781</v>
      </c>
      <c r="P5" s="225">
        <v>89.211129340396781</v>
      </c>
      <c r="Q5" s="225">
        <v>89.471100123091759</v>
      </c>
      <c r="R5" s="225">
        <v>92.32641660761378</v>
      </c>
      <c r="S5" s="225">
        <v>94.287368060472375</v>
      </c>
      <c r="T5" s="225">
        <v>94.102508642150184</v>
      </c>
      <c r="U5" s="225">
        <v>88.409355668080408</v>
      </c>
      <c r="V5" s="225">
        <v>92.099053941897907</v>
      </c>
      <c r="W5" s="225">
        <v>94.896780508354141</v>
      </c>
      <c r="DA5" s="89" t="s">
        <v>2230</v>
      </c>
    </row>
    <row r="6" spans="1:105" ht="12" customHeight="1" x14ac:dyDescent="0.25">
      <c r="A6" s="55" t="s">
        <v>92</v>
      </c>
      <c r="B6" s="261">
        <v>0.91993136970030975</v>
      </c>
      <c r="C6" s="261">
        <v>0.8898525166370036</v>
      </c>
      <c r="D6" s="261">
        <v>0.94100309599322762</v>
      </c>
      <c r="E6" s="261">
        <v>0.94101319010075679</v>
      </c>
      <c r="F6" s="261">
        <v>0.93590477113672832</v>
      </c>
      <c r="G6" s="261">
        <v>1.0144246962900509</v>
      </c>
      <c r="H6" s="261">
        <v>1.0480465639725109</v>
      </c>
      <c r="I6" s="261">
        <v>1.1511497110665889</v>
      </c>
      <c r="J6" s="261">
        <v>1.0847947723407021</v>
      </c>
      <c r="K6" s="261">
        <v>1.0602443599955591</v>
      </c>
      <c r="L6" s="261">
        <v>1.0973723721045141</v>
      </c>
      <c r="M6" s="261">
        <v>1.2095670754317831</v>
      </c>
      <c r="N6" s="261">
        <v>1.2156716966164189</v>
      </c>
      <c r="O6" s="261">
        <v>1.2945764856745849</v>
      </c>
      <c r="P6" s="261">
        <v>1.315233282972631</v>
      </c>
      <c r="Q6" s="261">
        <v>1.335233471206853</v>
      </c>
      <c r="R6" s="261">
        <v>1.389729651629956</v>
      </c>
      <c r="S6" s="261">
        <v>1.478475970779723</v>
      </c>
      <c r="T6" s="261">
        <v>1.451114141460466</v>
      </c>
      <c r="U6" s="261">
        <v>1.442959613468199</v>
      </c>
      <c r="V6" s="261">
        <v>1.466587946197879</v>
      </c>
      <c r="W6" s="261">
        <v>1.543830624213141</v>
      </c>
      <c r="DA6" s="67" t="s">
        <v>2231</v>
      </c>
    </row>
    <row r="7" spans="1:105" ht="12" customHeight="1" x14ac:dyDescent="0.25">
      <c r="A7" s="202" t="s">
        <v>93</v>
      </c>
      <c r="B7" s="226">
        <v>0.2781403756411297</v>
      </c>
      <c r="C7" s="226">
        <v>0.26904606299408113</v>
      </c>
      <c r="D7" s="226">
        <v>0.28451139206644038</v>
      </c>
      <c r="E7" s="226">
        <v>0.28451444401026188</v>
      </c>
      <c r="F7" s="226">
        <v>0.28296991838977992</v>
      </c>
      <c r="G7" s="226">
        <v>0.30671034316143819</v>
      </c>
      <c r="H7" s="226">
        <v>0.31687588291251972</v>
      </c>
      <c r="I7" s="226">
        <v>0.34804902148248951</v>
      </c>
      <c r="J7" s="226">
        <v>0.32798666879972899</v>
      </c>
      <c r="K7" s="226">
        <v>0.32056387495148009</v>
      </c>
      <c r="L7" s="226">
        <v>0.33178949413887349</v>
      </c>
      <c r="M7" s="226">
        <v>0.3657114560984468</v>
      </c>
      <c r="N7" s="226">
        <v>0.36755718251387992</v>
      </c>
      <c r="O7" s="226">
        <v>0.39141397052152438</v>
      </c>
      <c r="P7" s="226">
        <v>0.39765953355944189</v>
      </c>
      <c r="Q7" s="226">
        <v>0.4037065714707288</v>
      </c>
      <c r="R7" s="226">
        <v>0.42018343984714562</v>
      </c>
      <c r="S7" s="226">
        <v>0.44701580512796552</v>
      </c>
      <c r="T7" s="226">
        <v>0.43874298202860118</v>
      </c>
      <c r="U7" s="226">
        <v>0.43627746823741032</v>
      </c>
      <c r="V7" s="226">
        <v>0.44342147218995281</v>
      </c>
      <c r="W7" s="226">
        <v>0.46677572250287641</v>
      </c>
      <c r="DA7" s="174" t="s">
        <v>2232</v>
      </c>
    </row>
    <row r="8" spans="1:105" ht="12" customHeight="1" x14ac:dyDescent="0.25">
      <c r="A8" s="202" t="s">
        <v>94</v>
      </c>
      <c r="B8" s="226">
        <v>3.4742673899634</v>
      </c>
      <c r="C8" s="226">
        <v>3.3606698089184248</v>
      </c>
      <c r="D8" s="226">
        <v>3.5538481216581661</v>
      </c>
      <c r="E8" s="226">
        <v>3.5538862436635399</v>
      </c>
      <c r="F8" s="226">
        <v>3.5345934855235761</v>
      </c>
      <c r="G8" s="226">
        <v>3.831136493412771</v>
      </c>
      <c r="H8" s="226">
        <v>3.958114833674053</v>
      </c>
      <c r="I8" s="226">
        <v>4.3475002960572438</v>
      </c>
      <c r="J8" s="226">
        <v>4.0969002976535887</v>
      </c>
      <c r="K8" s="226">
        <v>4.0041817538249624</v>
      </c>
      <c r="L8" s="226">
        <v>4.1444016071454666</v>
      </c>
      <c r="M8" s="226">
        <v>4.5681227801972524</v>
      </c>
      <c r="N8" s="226">
        <v>4.5911778547478326</v>
      </c>
      <c r="O8" s="226">
        <v>4.8891743624938782</v>
      </c>
      <c r="P8" s="226">
        <v>4.9671880487290396</v>
      </c>
      <c r="Q8" s="226">
        <v>5.0427219462174202</v>
      </c>
      <c r="R8" s="226">
        <v>5.2485354544394864</v>
      </c>
      <c r="S8" s="226">
        <v>5.5837000686234362</v>
      </c>
      <c r="T8" s="226">
        <v>5.4803637606501532</v>
      </c>
      <c r="U8" s="226">
        <v>5.449566886429734</v>
      </c>
      <c r="V8" s="226">
        <v>5.5388030496759946</v>
      </c>
      <c r="W8" s="226">
        <v>5.8305223302450324</v>
      </c>
      <c r="DA8" s="174" t="s">
        <v>2233</v>
      </c>
    </row>
    <row r="9" spans="1:105" ht="12" customHeight="1" x14ac:dyDescent="0.25">
      <c r="A9" s="202" t="s">
        <v>95</v>
      </c>
      <c r="B9" s="226">
        <v>1.84146206060615</v>
      </c>
      <c r="C9" s="226">
        <v>1.7812520617225709</v>
      </c>
      <c r="D9" s="226">
        <v>1.883642146858157</v>
      </c>
      <c r="E9" s="226">
        <v>1.883662352622046</v>
      </c>
      <c r="F9" s="226">
        <v>1.8734366335936761</v>
      </c>
      <c r="G9" s="226">
        <v>2.0306129925416081</v>
      </c>
      <c r="H9" s="226">
        <v>2.097915180273437</v>
      </c>
      <c r="I9" s="226">
        <v>2.3043007215825599</v>
      </c>
      <c r="J9" s="226">
        <v>2.1714754845897448</v>
      </c>
      <c r="K9" s="226">
        <v>2.1223319784599952</v>
      </c>
      <c r="L9" s="226">
        <v>2.1966525505551049</v>
      </c>
      <c r="M9" s="226">
        <v>2.4212370102039111</v>
      </c>
      <c r="N9" s="226">
        <v>2.4334568655932771</v>
      </c>
      <c r="O9" s="226">
        <v>2.5914036214453788</v>
      </c>
      <c r="P9" s="226">
        <v>2.6327531283443291</v>
      </c>
      <c r="Q9" s="226">
        <v>2.6727882755861261</v>
      </c>
      <c r="R9" s="226">
        <v>2.7818753792575501</v>
      </c>
      <c r="S9" s="226">
        <v>2.959522305012436</v>
      </c>
      <c r="T9" s="226">
        <v>2.9047510772233358</v>
      </c>
      <c r="U9" s="226">
        <v>2.8884278444099998</v>
      </c>
      <c r="V9" s="226">
        <v>2.935725588252847</v>
      </c>
      <c r="W9" s="226">
        <v>3.090345232402016</v>
      </c>
      <c r="DA9" s="174" t="s">
        <v>2234</v>
      </c>
    </row>
    <row r="10" spans="1:105" ht="12" customHeight="1" x14ac:dyDescent="0.25">
      <c r="A10" s="56" t="s">
        <v>96</v>
      </c>
      <c r="B10" s="262">
        <v>2.343724985162432</v>
      </c>
      <c r="C10" s="262">
        <v>2.1137594324629809</v>
      </c>
      <c r="D10" s="262">
        <v>2.3158240552879001</v>
      </c>
      <c r="E10" s="262">
        <v>2.383786375410379</v>
      </c>
      <c r="F10" s="262">
        <v>2.2744704084809881</v>
      </c>
      <c r="G10" s="262">
        <v>2.381921835953019</v>
      </c>
      <c r="H10" s="262">
        <v>2.450658809724692</v>
      </c>
      <c r="I10" s="262">
        <v>2.6246497640894799</v>
      </c>
      <c r="J10" s="262">
        <v>2.360408780316793</v>
      </c>
      <c r="K10" s="262">
        <v>2.265105280554033</v>
      </c>
      <c r="L10" s="262">
        <v>2.4057483535336188</v>
      </c>
      <c r="M10" s="262">
        <v>2.5942850690812258</v>
      </c>
      <c r="N10" s="262">
        <v>2.6310709691302998</v>
      </c>
      <c r="O10" s="262">
        <v>2.6937678975097228</v>
      </c>
      <c r="P10" s="262">
        <v>2.659274995300243</v>
      </c>
      <c r="Q10" s="262">
        <v>2.6899054532885689</v>
      </c>
      <c r="R10" s="262">
        <v>2.7857791011041328</v>
      </c>
      <c r="S10" s="262">
        <v>2.904680945582073</v>
      </c>
      <c r="T10" s="262">
        <v>2.9297897671856599</v>
      </c>
      <c r="U10" s="262">
        <v>2.8446968519091702</v>
      </c>
      <c r="V10" s="262">
        <v>2.9396956218408099</v>
      </c>
      <c r="W10" s="262">
        <v>3.1575256699655641</v>
      </c>
      <c r="DA10" s="68" t="s">
        <v>2235</v>
      </c>
    </row>
    <row r="11" spans="1:105" ht="12" customHeight="1" x14ac:dyDescent="0.25">
      <c r="A11" s="37" t="s">
        <v>160</v>
      </c>
      <c r="B11" s="228">
        <v>0.13804151152293509</v>
      </c>
      <c r="C11" s="228">
        <v>8.0652360816463098E-2</v>
      </c>
      <c r="D11" s="228">
        <v>3.7033764817574408E-2</v>
      </c>
      <c r="E11" s="228">
        <v>5.5064171803180538E-2</v>
      </c>
      <c r="F11" s="228">
        <v>5.4627989164905008E-2</v>
      </c>
      <c r="G11" s="228">
        <v>0.1074662442385976</v>
      </c>
      <c r="H11" s="228">
        <v>7.1406534348326958E-2</v>
      </c>
      <c r="I11" s="228">
        <v>3.489385098924052E-2</v>
      </c>
      <c r="J11" s="228">
        <v>3.1902688034102983E-2</v>
      </c>
      <c r="K11" s="228">
        <v>4.7175517291153088E-2</v>
      </c>
      <c r="L11" s="228">
        <v>4.8103632881478273E-2</v>
      </c>
      <c r="M11" s="228">
        <v>4.6812437490386237E-2</v>
      </c>
      <c r="N11" s="228">
        <v>4.7080019407440721E-2</v>
      </c>
      <c r="O11" s="228">
        <v>3.0766571396183509E-2</v>
      </c>
      <c r="P11" s="228">
        <v>4.5716563846131479E-2</v>
      </c>
      <c r="Q11" s="228">
        <v>4.6109713137537603E-2</v>
      </c>
      <c r="R11" s="228">
        <v>3.0255890476269101E-2</v>
      </c>
      <c r="S11" s="228">
        <v>2.83350995616636E-2</v>
      </c>
      <c r="T11" s="228">
        <v>3.3982685120772647E-2</v>
      </c>
      <c r="U11" s="228">
        <v>3.4540124580964102E-2</v>
      </c>
      <c r="V11" s="228">
        <v>4.1708643106776383E-2</v>
      </c>
      <c r="W11" s="228">
        <v>4.5174497898287147E-2</v>
      </c>
      <c r="DA11" s="69" t="s">
        <v>2236</v>
      </c>
    </row>
    <row r="12" spans="1:105" ht="12" customHeight="1" x14ac:dyDescent="0.25">
      <c r="A12" s="37" t="s">
        <v>162</v>
      </c>
      <c r="B12" s="228">
        <v>1.653307198670674</v>
      </c>
      <c r="C12" s="228">
        <v>1.447837776876471</v>
      </c>
      <c r="D12" s="228">
        <v>1.758534393880351</v>
      </c>
      <c r="E12" s="228">
        <v>1.8526560366075859</v>
      </c>
      <c r="F12" s="228">
        <v>1.6928102070974469</v>
      </c>
      <c r="G12" s="228">
        <v>1.6549860656418121</v>
      </c>
      <c r="H12" s="228">
        <v>1.729941191251934</v>
      </c>
      <c r="I12" s="228">
        <v>1.835597384458409</v>
      </c>
      <c r="J12" s="228">
        <v>1.568424924437108</v>
      </c>
      <c r="K12" s="228">
        <v>1.4357328595391941</v>
      </c>
      <c r="L12" s="228">
        <v>1.6069144176035799</v>
      </c>
      <c r="M12" s="228">
        <v>1.6766832759720181</v>
      </c>
      <c r="N12" s="228">
        <v>1.7332808433014391</v>
      </c>
      <c r="O12" s="228">
        <v>1.612590323766846</v>
      </c>
      <c r="P12" s="228">
        <v>1.367965400057719</v>
      </c>
      <c r="Q12" s="228">
        <v>1.3070288455812891</v>
      </c>
      <c r="R12" s="228">
        <v>1.337613905641226</v>
      </c>
      <c r="S12" s="228">
        <v>1.2449129118766651</v>
      </c>
      <c r="T12" s="228">
        <v>1.3110313069296891</v>
      </c>
      <c r="U12" s="228">
        <v>1.0659835035711069</v>
      </c>
      <c r="V12" s="228">
        <v>1.1694150917527391</v>
      </c>
      <c r="W12" s="228">
        <v>1.089748653504361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0.13373629600713621</v>
      </c>
      <c r="U14" s="228">
        <v>0.13883087054029991</v>
      </c>
      <c r="V14" s="228">
        <v>0.16224913241724809</v>
      </c>
      <c r="W14" s="228">
        <v>0.32309141723795759</v>
      </c>
      <c r="DA14" s="69" t="s">
        <v>2239</v>
      </c>
    </row>
    <row r="15" spans="1:105" ht="12" customHeight="1" x14ac:dyDescent="0.25">
      <c r="A15" s="37" t="s">
        <v>38</v>
      </c>
      <c r="B15" s="228">
        <v>0.55237627496882324</v>
      </c>
      <c r="C15" s="228">
        <v>0.58526929477004674</v>
      </c>
      <c r="D15" s="228">
        <v>0.52025589658997495</v>
      </c>
      <c r="E15" s="228">
        <v>0.47606616699961202</v>
      </c>
      <c r="F15" s="228">
        <v>0.52703221221863561</v>
      </c>
      <c r="G15" s="228">
        <v>0.6194695260726083</v>
      </c>
      <c r="H15" s="228">
        <v>0.64931108412443184</v>
      </c>
      <c r="I15" s="228">
        <v>0.75415852864183153</v>
      </c>
      <c r="J15" s="228">
        <v>0.76008116784558111</v>
      </c>
      <c r="K15" s="228">
        <v>0.78219690372368622</v>
      </c>
      <c r="L15" s="228">
        <v>0.75073030304856048</v>
      </c>
      <c r="M15" s="228">
        <v>0.87078935561882165</v>
      </c>
      <c r="N15" s="228">
        <v>0.85071010642141975</v>
      </c>
      <c r="O15" s="228">
        <v>1.0504110023466939</v>
      </c>
      <c r="P15" s="228">
        <v>1.2455930313963921</v>
      </c>
      <c r="Q15" s="228">
        <v>1.336766894569742</v>
      </c>
      <c r="R15" s="228">
        <v>1.417909304986638</v>
      </c>
      <c r="S15" s="228">
        <v>1.6314329341437439</v>
      </c>
      <c r="T15" s="228">
        <v>1.4510394791280621</v>
      </c>
      <c r="U15" s="228">
        <v>1.605342353216799</v>
      </c>
      <c r="V15" s="228">
        <v>1.5663227545640459</v>
      </c>
      <c r="W15" s="228">
        <v>1.699511101324958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5.5843239959883171</v>
      </c>
      <c r="C16" s="263">
        <f t="shared" si="0"/>
        <v>5.0203187220812042</v>
      </c>
      <c r="D16" s="263">
        <f t="shared" si="0"/>
        <v>5.5385864808667806</v>
      </c>
      <c r="E16" s="263">
        <f t="shared" si="0"/>
        <v>5.7171093328223996</v>
      </c>
      <c r="F16" s="263">
        <f t="shared" si="0"/>
        <v>5.4540639533363917</v>
      </c>
      <c r="G16" s="263">
        <f t="shared" si="0"/>
        <v>5.7344441339143479</v>
      </c>
      <c r="H16" s="263">
        <f t="shared" si="0"/>
        <v>5.8976750789842507</v>
      </c>
      <c r="I16" s="263">
        <f t="shared" si="0"/>
        <v>6.3079066439576685</v>
      </c>
      <c r="J16" s="263">
        <f t="shared" si="0"/>
        <v>5.6826991156088091</v>
      </c>
      <c r="K16" s="263">
        <f t="shared" si="0"/>
        <v>5.4496857192639627</v>
      </c>
      <c r="L16" s="263">
        <f t="shared" si="0"/>
        <v>5.797347860607454</v>
      </c>
      <c r="M16" s="263">
        <f t="shared" si="0"/>
        <v>6.2393565302043177</v>
      </c>
      <c r="N16" s="263">
        <f t="shared" si="0"/>
        <v>6.3341871184526397</v>
      </c>
      <c r="O16" s="263">
        <f t="shared" si="0"/>
        <v>6.4791208691952376</v>
      </c>
      <c r="P16" s="263">
        <f t="shared" si="0"/>
        <v>6.3789147303626041</v>
      </c>
      <c r="Q16" s="263">
        <f t="shared" si="0"/>
        <v>6.435392068562682</v>
      </c>
      <c r="R16" s="263">
        <f t="shared" si="0"/>
        <v>6.6619714874922895</v>
      </c>
      <c r="S16" s="263">
        <f t="shared" si="0"/>
        <v>6.927425204534269</v>
      </c>
      <c r="T16" s="263">
        <f t="shared" si="0"/>
        <v>6.8441179725049954</v>
      </c>
      <c r="U16" s="263">
        <f t="shared" si="0"/>
        <v>6.6077566718379401</v>
      </c>
      <c r="V16" s="263">
        <f t="shared" si="0"/>
        <v>6.8074541247903815</v>
      </c>
      <c r="W16" s="263">
        <f t="shared" si="0"/>
        <v>7.1158945707098535</v>
      </c>
      <c r="DA16" s="70"/>
    </row>
    <row r="17" spans="1:105" ht="12" customHeight="1" x14ac:dyDescent="0.25">
      <c r="A17" s="60" t="s">
        <v>2150</v>
      </c>
      <c r="B17" s="331">
        <v>4.5632787007171354</v>
      </c>
      <c r="C17" s="331">
        <v>3.857177555436992</v>
      </c>
      <c r="D17" s="331">
        <v>4.3857122622346827</v>
      </c>
      <c r="E17" s="331">
        <v>4.6375994842987742</v>
      </c>
      <c r="F17" s="331">
        <v>4.2666731672768234</v>
      </c>
      <c r="G17" s="331">
        <v>4.3145979440704894</v>
      </c>
      <c r="H17" s="331">
        <v>4.417536513856585</v>
      </c>
      <c r="I17" s="331">
        <v>4.5911519323689491</v>
      </c>
      <c r="J17" s="331">
        <v>3.911389469161251</v>
      </c>
      <c r="K17" s="331">
        <v>3.636338916422388</v>
      </c>
      <c r="L17" s="331">
        <v>4.0364587135287406</v>
      </c>
      <c r="M17" s="331">
        <v>4.216227363249569</v>
      </c>
      <c r="N17" s="331">
        <v>4.35330238669036</v>
      </c>
      <c r="O17" s="331">
        <v>4.0403369073848552</v>
      </c>
      <c r="P17" s="331">
        <v>3.5008558653804021</v>
      </c>
      <c r="Q17" s="331">
        <v>3.402783092156151</v>
      </c>
      <c r="R17" s="331">
        <v>3.4397881930194671</v>
      </c>
      <c r="S17" s="331">
        <v>3.2250003748203859</v>
      </c>
      <c r="T17" s="331">
        <v>3.390008866650374</v>
      </c>
      <c r="U17" s="331">
        <v>2.8127232415909642</v>
      </c>
      <c r="V17" s="331">
        <v>3.0871271904570392</v>
      </c>
      <c r="W17" s="331">
        <v>2.9452156593045662</v>
      </c>
      <c r="DA17" s="72" t="s">
        <v>2241</v>
      </c>
    </row>
    <row r="18" spans="1:105" ht="12" customHeight="1" x14ac:dyDescent="0.25">
      <c r="A18" s="59" t="s">
        <v>30</v>
      </c>
      <c r="B18" s="232">
        <v>0.16551982259331099</v>
      </c>
      <c r="C18" s="232">
        <v>0.10929966822460931</v>
      </c>
      <c r="D18" s="232">
        <v>0.12979043683978381</v>
      </c>
      <c r="E18" s="232">
        <v>0.1116819629573855</v>
      </c>
      <c r="F18" s="232">
        <v>9.2271540169983374E-2</v>
      </c>
      <c r="G18" s="232">
        <v>8.7580595269256281E-2</v>
      </c>
      <c r="H18" s="232">
        <v>8.6875021200682606E-2</v>
      </c>
      <c r="I18" s="232">
        <v>8.4530495393441374E-2</v>
      </c>
      <c r="J18" s="232">
        <v>3.974236474773428E-2</v>
      </c>
      <c r="K18" s="232">
        <v>6.293183062801333E-2</v>
      </c>
      <c r="L18" s="232">
        <v>5.5525302086442581E-2</v>
      </c>
      <c r="M18" s="232">
        <v>9.1138426506574971E-2</v>
      </c>
      <c r="N18" s="232">
        <v>9.1700548360353587E-2</v>
      </c>
      <c r="O18" s="232">
        <v>8.7389134864017531E-2</v>
      </c>
      <c r="P18" s="232">
        <v>8.9978005019106994E-2</v>
      </c>
      <c r="Q18" s="232">
        <v>6.8219030429098035E-2</v>
      </c>
      <c r="R18" s="232">
        <v>7.0335730493444326E-2</v>
      </c>
      <c r="S18" s="232">
        <v>7.5689838885416361E-2</v>
      </c>
      <c r="T18" s="232">
        <v>6.398557333537884E-2</v>
      </c>
      <c r="U18" s="232">
        <v>4.5760303396370439E-2</v>
      </c>
      <c r="V18" s="232">
        <v>6.3383010519619434E-2</v>
      </c>
      <c r="W18" s="232">
        <v>4.8193672687212932E-2</v>
      </c>
      <c r="DA18" s="71" t="s">
        <v>2242</v>
      </c>
    </row>
    <row r="19" spans="1:105" ht="12" customHeight="1" x14ac:dyDescent="0.25">
      <c r="A19" s="59" t="s">
        <v>33</v>
      </c>
      <c r="B19" s="232">
        <v>9.2702654021541903E-2</v>
      </c>
      <c r="C19" s="232">
        <v>4.4212682748560467E-2</v>
      </c>
      <c r="D19" s="232">
        <v>4.4860828839021871E-2</v>
      </c>
      <c r="E19" s="232">
        <v>9.0349183673361436E-2</v>
      </c>
      <c r="F19" s="232">
        <v>8.9969777767418796E-2</v>
      </c>
      <c r="G19" s="232">
        <v>0.18162135713673519</v>
      </c>
      <c r="H19" s="232">
        <v>0.22519945006050229</v>
      </c>
      <c r="I19" s="232">
        <v>0.21893175291282799</v>
      </c>
      <c r="J19" s="232">
        <v>0.1646919591134566</v>
      </c>
      <c r="K19" s="232">
        <v>0.1619950140265837</v>
      </c>
      <c r="L19" s="232">
        <v>0.1664315562032059</v>
      </c>
      <c r="M19" s="232">
        <v>0.1608087100595719</v>
      </c>
      <c r="N19" s="232">
        <v>0.20224911020065359</v>
      </c>
      <c r="O19" s="232">
        <v>0.19956928672602101</v>
      </c>
      <c r="P19" s="232">
        <v>0.1190693688811395</v>
      </c>
      <c r="Q19" s="232">
        <v>0.19508942301800281</v>
      </c>
      <c r="R19" s="232">
        <v>0.19247747669345619</v>
      </c>
      <c r="S19" s="232">
        <v>0.1697337530099628</v>
      </c>
      <c r="T19" s="232">
        <v>0.1375154436315971</v>
      </c>
      <c r="U19" s="232">
        <v>0.11444978458621551</v>
      </c>
      <c r="V19" s="232">
        <v>9.3655943561330862E-2</v>
      </c>
      <c r="W19" s="232">
        <v>0.1042225978941263</v>
      </c>
      <c r="DA19" s="71" t="s">
        <v>2243</v>
      </c>
    </row>
    <row r="20" spans="1:105" ht="12" customHeight="1" x14ac:dyDescent="0.25">
      <c r="A20" s="59" t="s">
        <v>160</v>
      </c>
      <c r="B20" s="232">
        <v>0.23561431712908279</v>
      </c>
      <c r="C20" s="232">
        <v>0.15054322831328679</v>
      </c>
      <c r="D20" s="232">
        <v>7.658859353136796E-2</v>
      </c>
      <c r="E20" s="232">
        <v>0.11572072980335681</v>
      </c>
      <c r="F20" s="232">
        <v>0.1152629260896299</v>
      </c>
      <c r="G20" s="232">
        <v>0.23279702357784571</v>
      </c>
      <c r="H20" s="232">
        <v>0.1539619366653639</v>
      </c>
      <c r="I20" s="232">
        <v>7.5478579371925855E-2</v>
      </c>
      <c r="J20" s="232">
        <v>7.1149944240940427E-2</v>
      </c>
      <c r="K20" s="232">
        <v>0.1050166718632234</v>
      </c>
      <c r="L20" s="232">
        <v>0.1078373134125096</v>
      </c>
      <c r="M20" s="232">
        <v>0.1042685808994413</v>
      </c>
      <c r="N20" s="232">
        <v>0.1048961476603647</v>
      </c>
      <c r="O20" s="232">
        <v>6.9039708355637885E-2</v>
      </c>
      <c r="P20" s="232">
        <v>0.1030034236188459</v>
      </c>
      <c r="Q20" s="232">
        <v>0.10220523891256569</v>
      </c>
      <c r="R20" s="232">
        <v>6.7250749554254793E-2</v>
      </c>
      <c r="S20" s="232">
        <v>6.3136156410629182E-2</v>
      </c>
      <c r="T20" s="232">
        <v>7.9227932985154473E-2</v>
      </c>
      <c r="U20" s="232">
        <v>8.0351060325324464E-2</v>
      </c>
      <c r="V20" s="232">
        <v>9.7325336282970742E-2</v>
      </c>
      <c r="W20" s="232">
        <v>0.1092226838517925</v>
      </c>
      <c r="DA20" s="71" t="s">
        <v>2244</v>
      </c>
    </row>
    <row r="21" spans="1:105" ht="12" customHeight="1" x14ac:dyDescent="0.25">
      <c r="A21" s="59" t="s">
        <v>70</v>
      </c>
      <c r="B21" s="232">
        <v>1.3150878196323159</v>
      </c>
      <c r="C21" s="232">
        <v>0.91534369784279268</v>
      </c>
      <c r="D21" s="232">
        <v>0.58477494385060369</v>
      </c>
      <c r="E21" s="232">
        <v>0.51960702808680981</v>
      </c>
      <c r="F21" s="232">
        <v>0.48293168222290661</v>
      </c>
      <c r="G21" s="232">
        <v>0.31335730535770462</v>
      </c>
      <c r="H21" s="232">
        <v>0.31083281019780312</v>
      </c>
      <c r="I21" s="232">
        <v>0.33672228390132969</v>
      </c>
      <c r="J21" s="232">
        <v>0.22163423221571629</v>
      </c>
      <c r="K21" s="232">
        <v>0.18686327158580551</v>
      </c>
      <c r="L21" s="232">
        <v>0.19058919169905081</v>
      </c>
      <c r="M21" s="232">
        <v>0.21484419912966429</v>
      </c>
      <c r="N21" s="232">
        <v>0.18510987547978591</v>
      </c>
      <c r="O21" s="232">
        <v>0.15235956313506671</v>
      </c>
      <c r="P21" s="232">
        <v>0.18046148589572189</v>
      </c>
      <c r="Q21" s="232">
        <v>0.2095249884491015</v>
      </c>
      <c r="R21" s="232">
        <v>0.20775898549152241</v>
      </c>
      <c r="S21" s="232">
        <v>0.2089521879796539</v>
      </c>
      <c r="T21" s="232">
        <v>0.1259042738095566</v>
      </c>
      <c r="U21" s="232">
        <v>0.15173258275459911</v>
      </c>
      <c r="V21" s="232">
        <v>0.16932369051086599</v>
      </c>
      <c r="W21" s="232">
        <v>0.1118779549553441</v>
      </c>
      <c r="DA21" s="71" t="s">
        <v>2245</v>
      </c>
    </row>
    <row r="22" spans="1:105" ht="12" customHeight="1" x14ac:dyDescent="0.25">
      <c r="A22" s="59" t="s">
        <v>162</v>
      </c>
      <c r="B22" s="232">
        <v>2.754354087340884</v>
      </c>
      <c r="C22" s="232">
        <v>2.6377782783077421</v>
      </c>
      <c r="D22" s="232">
        <v>3.5496974591739061</v>
      </c>
      <c r="E22" s="232">
        <v>3.80024057977786</v>
      </c>
      <c r="F22" s="232">
        <v>3.4862372410268851</v>
      </c>
      <c r="G22" s="232">
        <v>3.4992416627289482</v>
      </c>
      <c r="H22" s="232">
        <v>3.640667295732233</v>
      </c>
      <c r="I22" s="232">
        <v>3.8754888207894238</v>
      </c>
      <c r="J22" s="232">
        <v>3.4141709688434041</v>
      </c>
      <c r="K22" s="232">
        <v>3.1195321283187631</v>
      </c>
      <c r="L22" s="232">
        <v>3.5160753501275321</v>
      </c>
      <c r="M22" s="232">
        <v>3.645167446654316</v>
      </c>
      <c r="N22" s="232">
        <v>3.7693467049892022</v>
      </c>
      <c r="O22" s="232">
        <v>3.531979214304112</v>
      </c>
      <c r="P22" s="232">
        <v>3.0083435819655882</v>
      </c>
      <c r="Q22" s="232">
        <v>2.827744411347382</v>
      </c>
      <c r="R22" s="232">
        <v>2.9019652507867888</v>
      </c>
      <c r="S22" s="232">
        <v>2.7074884385347242</v>
      </c>
      <c r="T22" s="232">
        <v>2.9833756428886868</v>
      </c>
      <c r="U22" s="232">
        <v>2.420429510528455</v>
      </c>
      <c r="V22" s="232">
        <v>2.6634392095822519</v>
      </c>
      <c r="W22" s="232">
        <v>2.5716987499160902</v>
      </c>
      <c r="DA22" s="71" t="s">
        <v>2246</v>
      </c>
    </row>
    <row r="23" spans="1:105" ht="12" customHeight="1" x14ac:dyDescent="0.25">
      <c r="A23" s="60" t="s">
        <v>2157</v>
      </c>
      <c r="B23" s="331">
        <v>0.91681875814502778</v>
      </c>
      <c r="C23" s="331">
        <v>1.0623225084085639</v>
      </c>
      <c r="D23" s="331">
        <v>1.0462602935603671</v>
      </c>
      <c r="E23" s="331">
        <v>0.97289477980802375</v>
      </c>
      <c r="F23" s="331">
        <v>1.0813544918442679</v>
      </c>
      <c r="G23" s="331">
        <v>1.3049137321062709</v>
      </c>
      <c r="H23" s="331">
        <v>1.3613968114407531</v>
      </c>
      <c r="I23" s="331">
        <v>1.5863315604167689</v>
      </c>
      <c r="J23" s="331">
        <v>1.6484043881450181</v>
      </c>
      <c r="K23" s="331">
        <v>1.693223061234773</v>
      </c>
      <c r="L23" s="331">
        <v>1.6365588697889779</v>
      </c>
      <c r="M23" s="331">
        <v>1.886087435531747</v>
      </c>
      <c r="N23" s="331">
        <v>1.8431513579543159</v>
      </c>
      <c r="O23" s="331">
        <v>2.2921108201055129</v>
      </c>
      <c r="P23" s="331">
        <v>2.729045346025937</v>
      </c>
      <c r="Q23" s="331">
        <v>2.8813294728016472</v>
      </c>
      <c r="R23" s="331">
        <v>3.0647294735664721</v>
      </c>
      <c r="S23" s="331">
        <v>3.5349162135996188</v>
      </c>
      <c r="T23" s="331">
        <v>3.2897005348234072</v>
      </c>
      <c r="U23" s="331">
        <v>3.6315487522827081</v>
      </c>
      <c r="V23" s="331">
        <v>3.5541652096027678</v>
      </c>
      <c r="W23" s="331">
        <v>3.9957657329108272</v>
      </c>
      <c r="DA23" s="72" t="s">
        <v>2247</v>
      </c>
    </row>
    <row r="24" spans="1:105" ht="12" customHeight="1" x14ac:dyDescent="0.25">
      <c r="A24" s="60" t="s">
        <v>2159</v>
      </c>
      <c r="B24" s="331">
        <v>0.1042265371261535</v>
      </c>
      <c r="C24" s="331">
        <v>0.1008186582356487</v>
      </c>
      <c r="D24" s="331">
        <v>0.1066139250717308</v>
      </c>
      <c r="E24" s="331">
        <v>0.1066150687156022</v>
      </c>
      <c r="F24" s="331">
        <v>0.1060362942153005</v>
      </c>
      <c r="G24" s="331">
        <v>0.1149324577375877</v>
      </c>
      <c r="H24" s="331">
        <v>0.1187417536869127</v>
      </c>
      <c r="I24" s="331">
        <v>0.13042315117195019</v>
      </c>
      <c r="J24" s="331">
        <v>0.1229052583025393</v>
      </c>
      <c r="K24" s="331">
        <v>0.1201237416068025</v>
      </c>
      <c r="L24" s="331">
        <v>0.124330277289736</v>
      </c>
      <c r="M24" s="331">
        <v>0.13704173142300141</v>
      </c>
      <c r="N24" s="331">
        <v>0.1377333738079641</v>
      </c>
      <c r="O24" s="331">
        <v>0.14667314170486859</v>
      </c>
      <c r="P24" s="331">
        <v>0.14901351895626461</v>
      </c>
      <c r="Q24" s="331">
        <v>0.1512795036048839</v>
      </c>
      <c r="R24" s="331">
        <v>0.1574538209063501</v>
      </c>
      <c r="S24" s="331">
        <v>0.16750861611426429</v>
      </c>
      <c r="T24" s="331">
        <v>0.16440857103121431</v>
      </c>
      <c r="U24" s="331">
        <v>0.16348467796426819</v>
      </c>
      <c r="V24" s="331">
        <v>0.1661617247305737</v>
      </c>
      <c r="W24" s="331">
        <v>0.1749131784944602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2.5383290890855976</v>
      </c>
      <c r="C25" s="263">
        <f t="shared" si="1"/>
        <v>2.2819630554914569</v>
      </c>
      <c r="D25" s="263">
        <f t="shared" si="1"/>
        <v>2.5175393094848997</v>
      </c>
      <c r="E25" s="263">
        <f t="shared" si="1"/>
        <v>2.5986860603738182</v>
      </c>
      <c r="F25" s="263">
        <f t="shared" si="1"/>
        <v>2.479119978789269</v>
      </c>
      <c r="G25" s="263">
        <f t="shared" si="1"/>
        <v>2.6065655154156127</v>
      </c>
      <c r="H25" s="263">
        <f t="shared" si="1"/>
        <v>2.6807613995382944</v>
      </c>
      <c r="I25" s="263">
        <f t="shared" si="1"/>
        <v>2.86723029270803</v>
      </c>
      <c r="J25" s="263">
        <f t="shared" si="1"/>
        <v>2.5830450525494593</v>
      </c>
      <c r="K25" s="263">
        <f t="shared" si="1"/>
        <v>2.4771298723927115</v>
      </c>
      <c r="L25" s="263">
        <f t="shared" si="1"/>
        <v>2.6351581184579338</v>
      </c>
      <c r="M25" s="263">
        <f t="shared" si="1"/>
        <v>2.8360711500928706</v>
      </c>
      <c r="N25" s="263">
        <f t="shared" si="1"/>
        <v>2.8791759629330187</v>
      </c>
      <c r="O25" s="263">
        <f t="shared" si="1"/>
        <v>2.9450549405432902</v>
      </c>
      <c r="P25" s="263">
        <f t="shared" si="1"/>
        <v>2.8995066956193649</v>
      </c>
      <c r="Q25" s="263">
        <f t="shared" si="1"/>
        <v>2.9251782129830377</v>
      </c>
      <c r="R25" s="263">
        <f t="shared" si="1"/>
        <v>3.0281688579510413</v>
      </c>
      <c r="S25" s="263">
        <f t="shared" si="1"/>
        <v>3.1488296384246701</v>
      </c>
      <c r="T25" s="263">
        <f t="shared" si="1"/>
        <v>3.1109627147749972</v>
      </c>
      <c r="U25" s="263">
        <f t="shared" si="1"/>
        <v>3.0035257599263363</v>
      </c>
      <c r="V25" s="263">
        <f t="shared" si="1"/>
        <v>3.0942973294501734</v>
      </c>
      <c r="W25" s="263">
        <f t="shared" si="1"/>
        <v>3.2344975321408436</v>
      </c>
      <c r="DA25" s="70"/>
    </row>
    <row r="26" spans="1:105" ht="12" customHeight="1" x14ac:dyDescent="0.25">
      <c r="A26" s="60" t="s">
        <v>2162</v>
      </c>
      <c r="B26" s="331">
        <v>2.0742175912350609</v>
      </c>
      <c r="C26" s="331">
        <v>1.7532625251986329</v>
      </c>
      <c r="D26" s="331">
        <v>1.9935055737430369</v>
      </c>
      <c r="E26" s="331">
        <v>2.107999765590352</v>
      </c>
      <c r="F26" s="331">
        <v>1.9393968942167381</v>
      </c>
      <c r="G26" s="331">
        <v>1.9611808836684039</v>
      </c>
      <c r="H26" s="331">
        <v>2.007971142662083</v>
      </c>
      <c r="I26" s="331">
        <v>2.086887241985885</v>
      </c>
      <c r="J26" s="331">
        <v>1.777904304164206</v>
      </c>
      <c r="K26" s="331">
        <v>1.6528813256465411</v>
      </c>
      <c r="L26" s="331">
        <v>1.8347539606948819</v>
      </c>
      <c r="M26" s="331">
        <v>1.9164669832952581</v>
      </c>
      <c r="N26" s="331">
        <v>1.978773812131982</v>
      </c>
      <c r="O26" s="331">
        <v>1.836516776084026</v>
      </c>
      <c r="P26" s="331">
        <v>1.591298120627455</v>
      </c>
      <c r="Q26" s="331">
        <v>1.546719587343705</v>
      </c>
      <c r="R26" s="331">
        <v>1.5635400877361221</v>
      </c>
      <c r="S26" s="331">
        <v>1.4659092612819951</v>
      </c>
      <c r="T26" s="331">
        <v>1.5409131212047149</v>
      </c>
      <c r="U26" s="331">
        <v>1.2785105643595289</v>
      </c>
      <c r="V26" s="331">
        <v>1.4032396320259271</v>
      </c>
      <c r="W26" s="331">
        <v>1.3387343905929849</v>
      </c>
      <c r="DA26" s="72" t="s">
        <v>2249</v>
      </c>
    </row>
    <row r="27" spans="1:105" ht="12" customHeight="1" x14ac:dyDescent="0.25">
      <c r="A27" s="59" t="s">
        <v>30</v>
      </c>
      <c r="B27" s="232">
        <v>7.5236282996959558E-2</v>
      </c>
      <c r="C27" s="232">
        <v>4.9681667374822457E-2</v>
      </c>
      <c r="D27" s="232">
        <v>5.8995653108992671E-2</v>
      </c>
      <c r="E27" s="232">
        <v>5.0764528616993383E-2</v>
      </c>
      <c r="F27" s="232">
        <v>4.1941609168174278E-2</v>
      </c>
      <c r="G27" s="232">
        <v>3.9809361486025582E-2</v>
      </c>
      <c r="H27" s="232">
        <v>3.9488646000310261E-2</v>
      </c>
      <c r="I27" s="232">
        <v>3.8422952451564268E-2</v>
      </c>
      <c r="J27" s="232">
        <v>1.806471124897014E-2</v>
      </c>
      <c r="K27" s="232">
        <v>2.8605377558187879E-2</v>
      </c>
      <c r="L27" s="232">
        <v>2.5238773675655721E-2</v>
      </c>
      <c r="M27" s="232">
        <v>4.142655750298864E-2</v>
      </c>
      <c r="N27" s="232">
        <v>4.1682067436524362E-2</v>
      </c>
      <c r="O27" s="232">
        <v>3.9722334029098867E-2</v>
      </c>
      <c r="P27" s="232">
        <v>4.0899093190503187E-2</v>
      </c>
      <c r="Q27" s="232">
        <v>3.1008650195044559E-2</v>
      </c>
      <c r="R27" s="232">
        <v>3.1970786587929227E-2</v>
      </c>
      <c r="S27" s="232">
        <v>3.4404472220643821E-2</v>
      </c>
      <c r="T27" s="232">
        <v>2.9084351516081301E-2</v>
      </c>
      <c r="U27" s="232">
        <v>2.0800137907441119E-2</v>
      </c>
      <c r="V27" s="232">
        <v>2.881045932709975E-2</v>
      </c>
      <c r="W27" s="232">
        <v>2.1906214857824069E-2</v>
      </c>
      <c r="DA27" s="71" t="s">
        <v>2250</v>
      </c>
    </row>
    <row r="28" spans="1:105" ht="12" customHeight="1" x14ac:dyDescent="0.25">
      <c r="A28" s="59" t="s">
        <v>33</v>
      </c>
      <c r="B28" s="232">
        <v>4.2137570009791778E-2</v>
      </c>
      <c r="C28" s="232">
        <v>2.00966739766184E-2</v>
      </c>
      <c r="D28" s="232">
        <v>2.039128583591903E-2</v>
      </c>
      <c r="E28" s="232">
        <v>4.1067810760618821E-2</v>
      </c>
      <c r="F28" s="232">
        <v>4.0895353530644912E-2</v>
      </c>
      <c r="G28" s="232">
        <v>8.2555162334879639E-2</v>
      </c>
      <c r="H28" s="232">
        <v>0.1023633863911374</v>
      </c>
      <c r="I28" s="232">
        <v>9.9514433142194533E-2</v>
      </c>
      <c r="J28" s="232">
        <v>7.4859981415207541E-2</v>
      </c>
      <c r="K28" s="232">
        <v>7.363409728481074E-2</v>
      </c>
      <c r="L28" s="232">
        <v>7.5650707365093564E-2</v>
      </c>
      <c r="M28" s="232">
        <v>7.309486820889631E-2</v>
      </c>
      <c r="N28" s="232">
        <v>9.1931413727569841E-2</v>
      </c>
      <c r="O28" s="232">
        <v>9.0713312148191366E-2</v>
      </c>
      <c r="P28" s="232">
        <v>5.4122440400517967E-2</v>
      </c>
      <c r="Q28" s="232">
        <v>8.8677010462728523E-2</v>
      </c>
      <c r="R28" s="232">
        <v>8.7489762133389215E-2</v>
      </c>
      <c r="S28" s="232">
        <v>7.7151705913619473E-2</v>
      </c>
      <c r="T28" s="232">
        <v>6.2507019832544128E-2</v>
      </c>
      <c r="U28" s="232">
        <v>5.2022629357370682E-2</v>
      </c>
      <c r="V28" s="232">
        <v>4.2570883436968583E-2</v>
      </c>
      <c r="W28" s="232">
        <v>4.7373908133693771E-2</v>
      </c>
      <c r="DA28" s="71" t="s">
        <v>2251</v>
      </c>
    </row>
    <row r="29" spans="1:105" ht="12" customHeight="1" x14ac:dyDescent="0.25">
      <c r="A29" s="59" t="s">
        <v>160</v>
      </c>
      <c r="B29" s="232">
        <v>0.1070974168768558</v>
      </c>
      <c r="C29" s="232">
        <v>6.8428740142403063E-2</v>
      </c>
      <c r="D29" s="232">
        <v>3.4812997059712719E-2</v>
      </c>
      <c r="E29" s="232">
        <v>5.2600331728798549E-2</v>
      </c>
      <c r="F29" s="232">
        <v>5.2392239131649948E-2</v>
      </c>
      <c r="G29" s="232">
        <v>0.1058168288990208</v>
      </c>
      <c r="H29" s="232">
        <v>6.9982698484256256E-2</v>
      </c>
      <c r="I29" s="232">
        <v>3.4308445169057192E-2</v>
      </c>
      <c r="J29" s="232">
        <v>3.2340883745882017E-2</v>
      </c>
      <c r="K29" s="232">
        <v>4.7734850846919717E-2</v>
      </c>
      <c r="L29" s="232">
        <v>4.9016960642049807E-2</v>
      </c>
      <c r="M29" s="232">
        <v>4.739480949974606E-2</v>
      </c>
      <c r="N29" s="232">
        <v>4.7680067118347602E-2</v>
      </c>
      <c r="O29" s="232">
        <v>3.1381685616199029E-2</v>
      </c>
      <c r="P29" s="232">
        <v>4.6819738008566307E-2</v>
      </c>
      <c r="Q29" s="232">
        <v>4.6456926778438941E-2</v>
      </c>
      <c r="R29" s="232">
        <v>3.056852252466128E-2</v>
      </c>
      <c r="S29" s="232">
        <v>2.8698252913922358E-2</v>
      </c>
      <c r="T29" s="232">
        <v>3.6012696811433847E-2</v>
      </c>
      <c r="U29" s="232">
        <v>3.6523209238783848E-2</v>
      </c>
      <c r="V29" s="232">
        <v>4.4238789219532157E-2</v>
      </c>
      <c r="W29" s="232">
        <v>4.9646674478087523E-2</v>
      </c>
      <c r="DA29" s="71" t="s">
        <v>2252</v>
      </c>
    </row>
    <row r="30" spans="1:105" ht="12" customHeight="1" x14ac:dyDescent="0.25">
      <c r="A30" s="59" t="s">
        <v>70</v>
      </c>
      <c r="B30" s="232">
        <v>0.59776719074196194</v>
      </c>
      <c r="C30" s="232">
        <v>0.41606531720126949</v>
      </c>
      <c r="D30" s="232">
        <v>0.2658067926593653</v>
      </c>
      <c r="E30" s="232">
        <v>0.23618501276673179</v>
      </c>
      <c r="F30" s="232">
        <v>0.21951440101041211</v>
      </c>
      <c r="G30" s="232">
        <v>0.1424351387989567</v>
      </c>
      <c r="H30" s="232">
        <v>0.14128764099900129</v>
      </c>
      <c r="I30" s="232">
        <v>0.1530555835915135</v>
      </c>
      <c r="J30" s="232">
        <v>0.1007428328253256</v>
      </c>
      <c r="K30" s="232">
        <v>8.493785072082069E-2</v>
      </c>
      <c r="L30" s="232">
        <v>8.6631450772295837E-2</v>
      </c>
      <c r="M30" s="232">
        <v>9.7656454149847388E-2</v>
      </c>
      <c r="N30" s="232">
        <v>8.4140852490811782E-2</v>
      </c>
      <c r="O30" s="232">
        <v>6.925434687957574E-2</v>
      </c>
      <c r="P30" s="232">
        <v>8.2027948134419063E-2</v>
      </c>
      <c r="Q30" s="232">
        <v>9.5238631113227987E-2</v>
      </c>
      <c r="R30" s="232">
        <v>9.443590249614657E-2</v>
      </c>
      <c r="S30" s="232">
        <v>9.4978267263479091E-2</v>
      </c>
      <c r="T30" s="232">
        <v>5.7229215367980292E-2</v>
      </c>
      <c r="U30" s="232">
        <v>6.896935579754504E-2</v>
      </c>
      <c r="V30" s="232">
        <v>7.6965313868575455E-2</v>
      </c>
      <c r="W30" s="232">
        <v>5.0853615888792787E-2</v>
      </c>
      <c r="DA30" s="71" t="s">
        <v>2253</v>
      </c>
    </row>
    <row r="31" spans="1:105" ht="12" customHeight="1" x14ac:dyDescent="0.25">
      <c r="A31" s="59" t="s">
        <v>162</v>
      </c>
      <c r="B31" s="232">
        <v>1.2519791306094921</v>
      </c>
      <c r="C31" s="232">
        <v>1.198990126503519</v>
      </c>
      <c r="D31" s="232">
        <v>1.6134988450790479</v>
      </c>
      <c r="E31" s="232">
        <v>1.727382081717209</v>
      </c>
      <c r="F31" s="232">
        <v>1.5846532913758571</v>
      </c>
      <c r="G31" s="232">
        <v>1.5905643921495221</v>
      </c>
      <c r="H31" s="232">
        <v>1.654848770787378</v>
      </c>
      <c r="I31" s="232">
        <v>1.7615858276315559</v>
      </c>
      <c r="J31" s="232">
        <v>1.55189589492882</v>
      </c>
      <c r="K31" s="232">
        <v>1.417969149235802</v>
      </c>
      <c r="L31" s="232">
        <v>1.598216068239787</v>
      </c>
      <c r="M31" s="232">
        <v>1.6568942939337801</v>
      </c>
      <c r="N31" s="232">
        <v>1.713339411358729</v>
      </c>
      <c r="O31" s="232">
        <v>1.6054450974109611</v>
      </c>
      <c r="P31" s="232">
        <v>1.367428900893449</v>
      </c>
      <c r="Q31" s="232">
        <v>1.285338368794265</v>
      </c>
      <c r="R31" s="232">
        <v>1.3190751139939949</v>
      </c>
      <c r="S31" s="232">
        <v>1.23067656297033</v>
      </c>
      <c r="T31" s="232">
        <v>1.3560798376766761</v>
      </c>
      <c r="U31" s="232">
        <v>1.100195232058389</v>
      </c>
      <c r="V31" s="232">
        <v>1.210654186173751</v>
      </c>
      <c r="W31" s="232">
        <v>1.1689539772345869</v>
      </c>
      <c r="DA31" s="71" t="s">
        <v>2254</v>
      </c>
    </row>
    <row r="32" spans="1:105" ht="12" customHeight="1" x14ac:dyDescent="0.25">
      <c r="A32" s="60" t="s">
        <v>2169</v>
      </c>
      <c r="B32" s="331">
        <v>0.41673579915683068</v>
      </c>
      <c r="C32" s="331">
        <v>0.48287386745843802</v>
      </c>
      <c r="D32" s="331">
        <v>0.47557286070925769</v>
      </c>
      <c r="E32" s="331">
        <v>0.44222489991273811</v>
      </c>
      <c r="F32" s="331">
        <v>0.49152476902012188</v>
      </c>
      <c r="G32" s="331">
        <v>0.59314260550285069</v>
      </c>
      <c r="H32" s="331">
        <v>0.61881673247306934</v>
      </c>
      <c r="I32" s="331">
        <v>0.72105980018944049</v>
      </c>
      <c r="J32" s="331">
        <v>0.74927472188409938</v>
      </c>
      <c r="K32" s="331">
        <v>0.76964684601580569</v>
      </c>
      <c r="L32" s="331">
        <v>0.74389039535862644</v>
      </c>
      <c r="M32" s="331">
        <v>0.85731247069624839</v>
      </c>
      <c r="N32" s="331">
        <v>0.83779607179741644</v>
      </c>
      <c r="O32" s="331">
        <v>1.041868554593415</v>
      </c>
      <c r="P32" s="331">
        <v>1.240475157284517</v>
      </c>
      <c r="Q32" s="331">
        <v>1.30969521490984</v>
      </c>
      <c r="R32" s="331">
        <v>1.393058851621124</v>
      </c>
      <c r="S32" s="331">
        <v>1.6067800970907371</v>
      </c>
      <c r="T32" s="331">
        <v>1.49531842491973</v>
      </c>
      <c r="U32" s="331">
        <v>1.6507039783103219</v>
      </c>
      <c r="V32" s="331">
        <v>1.6155296407285309</v>
      </c>
      <c r="W32" s="331">
        <v>1.8162571513231041</v>
      </c>
      <c r="DA32" s="72" t="s">
        <v>2255</v>
      </c>
    </row>
    <row r="33" spans="1:105" ht="12" customHeight="1" x14ac:dyDescent="0.25">
      <c r="A33" s="60" t="s">
        <v>2171</v>
      </c>
      <c r="B33" s="331">
        <v>4.7375698693706128E-2</v>
      </c>
      <c r="C33" s="331">
        <v>4.582666283438578E-2</v>
      </c>
      <c r="D33" s="331">
        <v>4.8460875032604912E-2</v>
      </c>
      <c r="E33" s="331">
        <v>4.8461394870728279E-2</v>
      </c>
      <c r="F33" s="331">
        <v>4.8198315552409297E-2</v>
      </c>
      <c r="G33" s="331">
        <v>5.2242026244358038E-2</v>
      </c>
      <c r="H33" s="331">
        <v>5.3973524403142147E-2</v>
      </c>
      <c r="I33" s="331">
        <v>5.928325053270464E-2</v>
      </c>
      <c r="J33" s="331">
        <v>5.5866026501154242E-2</v>
      </c>
      <c r="K33" s="331">
        <v>5.4601700730364779E-2</v>
      </c>
      <c r="L33" s="331">
        <v>5.6513762404425467E-2</v>
      </c>
      <c r="M33" s="331">
        <v>6.2291696101364272E-2</v>
      </c>
      <c r="N33" s="331">
        <v>6.2606079003620044E-2</v>
      </c>
      <c r="O33" s="331">
        <v>6.6669609865849355E-2</v>
      </c>
      <c r="P33" s="331">
        <v>6.7733417707392995E-2</v>
      </c>
      <c r="Q33" s="331">
        <v>6.8763410729492672E-2</v>
      </c>
      <c r="R33" s="331">
        <v>7.1569918593795523E-2</v>
      </c>
      <c r="S33" s="331">
        <v>7.6140280051938306E-2</v>
      </c>
      <c r="T33" s="331">
        <v>7.4731168650551918E-2</v>
      </c>
      <c r="U33" s="331">
        <v>7.4311217256485554E-2</v>
      </c>
      <c r="V33" s="331">
        <v>7.5528056695715287E-2</v>
      </c>
      <c r="W33" s="331">
        <v>7.9505990224754644E-2</v>
      </c>
      <c r="DA33" s="72" t="s">
        <v>2256</v>
      </c>
    </row>
    <row r="34" spans="1:105" ht="12" customHeight="1" x14ac:dyDescent="0.25">
      <c r="A34" s="57" t="s">
        <v>2173</v>
      </c>
      <c r="B34" s="263">
        <v>43.263655247166007</v>
      </c>
      <c r="C34" s="263">
        <v>37.922333128000624</v>
      </c>
      <c r="D34" s="263">
        <v>42.302126512091988</v>
      </c>
      <c r="E34" s="263">
        <v>43.917828274258973</v>
      </c>
      <c r="F34" s="263">
        <v>41.513718679084612</v>
      </c>
      <c r="G34" s="263">
        <v>43.198339473873638</v>
      </c>
      <c r="H34" s="263">
        <v>44.558696514481312</v>
      </c>
      <c r="I34" s="263">
        <v>47.050448118056529</v>
      </c>
      <c r="J34" s="263">
        <v>40.973106648511433</v>
      </c>
      <c r="K34" s="263">
        <v>38.848567691156461</v>
      </c>
      <c r="L34" s="263">
        <v>42.085276505569922</v>
      </c>
      <c r="M34" s="263">
        <v>44.478783904439972</v>
      </c>
      <c r="N34" s="263">
        <v>45.474706578472983</v>
      </c>
      <c r="O34" s="263">
        <v>45.105356415258782</v>
      </c>
      <c r="P34" s="263">
        <v>42.408784936217408</v>
      </c>
      <c r="Q34" s="263">
        <v>42.182560899686997</v>
      </c>
      <c r="R34" s="263">
        <v>43.293290193954682</v>
      </c>
      <c r="S34" s="263">
        <v>42.978367809601572</v>
      </c>
      <c r="T34" s="263">
        <v>43.376153889869833</v>
      </c>
      <c r="U34" s="263">
        <v>39.069839066931223</v>
      </c>
      <c r="V34" s="263">
        <v>41.442023917763947</v>
      </c>
      <c r="W34" s="263">
        <v>41.90896292222245</v>
      </c>
      <c r="DA34" s="70" t="s">
        <v>2257</v>
      </c>
    </row>
    <row r="35" spans="1:105" ht="12" customHeight="1" x14ac:dyDescent="0.25">
      <c r="A35" s="64" t="s">
        <v>30</v>
      </c>
      <c r="B35" s="231">
        <v>1.2879084488229851</v>
      </c>
      <c r="C35" s="231">
        <v>0.90022087536463302</v>
      </c>
      <c r="D35" s="231">
        <v>1.050963397950117</v>
      </c>
      <c r="E35" s="231">
        <v>0.89756588036490248</v>
      </c>
      <c r="F35" s="231">
        <v>0.74386278657998472</v>
      </c>
      <c r="G35" s="231">
        <v>0.69580640801073923</v>
      </c>
      <c r="H35" s="231">
        <v>0.69723365831442996</v>
      </c>
      <c r="I35" s="231">
        <v>0.70143495169436476</v>
      </c>
      <c r="J35" s="231">
        <v>0.35546883600301737</v>
      </c>
      <c r="K35" s="231">
        <v>0.57371820075997471</v>
      </c>
      <c r="L35" s="231">
        <v>0.49039971787052222</v>
      </c>
      <c r="M35" s="231">
        <v>0.83924904481670037</v>
      </c>
      <c r="N35" s="231">
        <v>0.83871640482698462</v>
      </c>
      <c r="O35" s="231">
        <v>0.80809897689987442</v>
      </c>
      <c r="P35" s="231">
        <v>0.83116630918640588</v>
      </c>
      <c r="Q35" s="231">
        <v>0.63062409436671385</v>
      </c>
      <c r="R35" s="231">
        <v>0.66038060337676785</v>
      </c>
      <c r="S35" s="231">
        <v>0.76614056598645375</v>
      </c>
      <c r="T35" s="231">
        <v>0.64787629440650107</v>
      </c>
      <c r="U35" s="231">
        <v>0.52085202904322481</v>
      </c>
      <c r="V35" s="231">
        <v>0.67377061447783282</v>
      </c>
      <c r="W35" s="231">
        <v>0.52943528913342719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0.72850845201655245</v>
      </c>
      <c r="C37" s="231">
        <v>0.36777698712504669</v>
      </c>
      <c r="D37" s="231">
        <v>0.36687628263059902</v>
      </c>
      <c r="E37" s="231">
        <v>0.73335621396207795</v>
      </c>
      <c r="F37" s="231">
        <v>0.73253631160107557</v>
      </c>
      <c r="G37" s="231">
        <v>1.457319897864588</v>
      </c>
      <c r="H37" s="231">
        <v>1.8254006167400989</v>
      </c>
      <c r="I37" s="231">
        <v>1.8348061594667531</v>
      </c>
      <c r="J37" s="231">
        <v>1.4877421579481169</v>
      </c>
      <c r="K37" s="231">
        <v>1.491548422648868</v>
      </c>
      <c r="L37" s="231">
        <v>1.484575887458069</v>
      </c>
      <c r="M37" s="231">
        <v>1.495568620459258</v>
      </c>
      <c r="N37" s="231">
        <v>1.868259809793906</v>
      </c>
      <c r="O37" s="231">
        <v>1.8638384591514769</v>
      </c>
      <c r="P37" s="231">
        <v>1.110859336934797</v>
      </c>
      <c r="Q37" s="231">
        <v>1.821403590268823</v>
      </c>
      <c r="R37" s="231">
        <v>1.825179867933872</v>
      </c>
      <c r="S37" s="231">
        <v>1.73518801066182</v>
      </c>
      <c r="T37" s="231">
        <v>1.4062707535999139</v>
      </c>
      <c r="U37" s="231">
        <v>1.3156727855874</v>
      </c>
      <c r="V37" s="231">
        <v>1.005499810759785</v>
      </c>
      <c r="W37" s="231">
        <v>1.156357716641145</v>
      </c>
      <c r="DA37" s="73" t="s">
        <v>2260</v>
      </c>
    </row>
    <row r="38" spans="1:105" ht="12" customHeight="1" x14ac:dyDescent="0.25">
      <c r="A38" s="64" t="s">
        <v>160</v>
      </c>
      <c r="B38" s="231">
        <v>1.886798258697642</v>
      </c>
      <c r="C38" s="231">
        <v>1.276086960203193</v>
      </c>
      <c r="D38" s="231">
        <v>0.63826025440751644</v>
      </c>
      <c r="E38" s="231">
        <v>0.95715719933753729</v>
      </c>
      <c r="F38" s="231">
        <v>0.95632060496640647</v>
      </c>
      <c r="G38" s="231">
        <v>1.903473191368978</v>
      </c>
      <c r="H38" s="231">
        <v>1.2717027070463811</v>
      </c>
      <c r="I38" s="231">
        <v>0.6445943812916044</v>
      </c>
      <c r="J38" s="231">
        <v>0.65495460662153304</v>
      </c>
      <c r="K38" s="231">
        <v>0.98531551914885307</v>
      </c>
      <c r="L38" s="231">
        <v>0.98020553623152851</v>
      </c>
      <c r="M38" s="231">
        <v>0.98816985682781322</v>
      </c>
      <c r="N38" s="231">
        <v>0.9873964323387342</v>
      </c>
      <c r="O38" s="231">
        <v>0.65704463723555462</v>
      </c>
      <c r="P38" s="231">
        <v>0.97924652951525615</v>
      </c>
      <c r="Q38" s="231">
        <v>0.97235977586858302</v>
      </c>
      <c r="R38" s="231">
        <v>0.64983671595667869</v>
      </c>
      <c r="S38" s="231">
        <v>0.65771512134237109</v>
      </c>
      <c r="T38" s="231">
        <v>0.82561421003780733</v>
      </c>
      <c r="U38" s="231">
        <v>0.94125194607865914</v>
      </c>
      <c r="V38" s="231">
        <v>1.064765389002797</v>
      </c>
      <c r="W38" s="231">
        <v>1.234879313737965</v>
      </c>
      <c r="DA38" s="73" t="s">
        <v>2261</v>
      </c>
    </row>
    <row r="39" spans="1:105" ht="12" customHeight="1" x14ac:dyDescent="0.25">
      <c r="A39" s="64" t="s">
        <v>70</v>
      </c>
      <c r="B39" s="231">
        <v>10.209769444475381</v>
      </c>
      <c r="C39" s="231">
        <v>7.5221264768442184</v>
      </c>
      <c r="D39" s="231">
        <v>4.7245435048433544</v>
      </c>
      <c r="E39" s="231">
        <v>4.1666259348153947</v>
      </c>
      <c r="F39" s="231">
        <v>3.8845164085727988</v>
      </c>
      <c r="G39" s="231">
        <v>2.4839711929102148</v>
      </c>
      <c r="H39" s="231">
        <v>2.489066358172598</v>
      </c>
      <c r="I39" s="231">
        <v>2.7878669693889102</v>
      </c>
      <c r="J39" s="231">
        <v>1.977929766770163</v>
      </c>
      <c r="K39" s="231">
        <v>1.69972401459651</v>
      </c>
      <c r="L39" s="231">
        <v>1.6795144683172629</v>
      </c>
      <c r="M39" s="231">
        <v>1.9739636957521209</v>
      </c>
      <c r="N39" s="231">
        <v>1.689269703658828</v>
      </c>
      <c r="O39" s="231">
        <v>1.405733631819517</v>
      </c>
      <c r="P39" s="231">
        <v>1.663268259358524</v>
      </c>
      <c r="Q39" s="231">
        <v>1.9325335498741969</v>
      </c>
      <c r="R39" s="231">
        <v>1.946275527986902</v>
      </c>
      <c r="S39" s="231">
        <v>2.1102990338492682</v>
      </c>
      <c r="T39" s="231">
        <v>1.271969494671958</v>
      </c>
      <c r="U39" s="231">
        <v>1.723179483112772</v>
      </c>
      <c r="V39" s="231">
        <v>1.795904042517362</v>
      </c>
      <c r="W39" s="231">
        <v>1.226291112030043</v>
      </c>
      <c r="DA39" s="73" t="s">
        <v>2262</v>
      </c>
    </row>
    <row r="40" spans="1:105" ht="12" customHeight="1" x14ac:dyDescent="0.25">
      <c r="A40" s="64" t="s">
        <v>34</v>
      </c>
      <c r="B40" s="231">
        <v>0.39623688977828969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21.593229709906911</v>
      </c>
      <c r="C41" s="231">
        <v>21.88927502311321</v>
      </c>
      <c r="D41" s="231">
        <v>28.96003556891495</v>
      </c>
      <c r="E41" s="231">
        <v>30.772107573621891</v>
      </c>
      <c r="F41" s="231">
        <v>28.31684444431443</v>
      </c>
      <c r="G41" s="231">
        <v>28.010271746158779</v>
      </c>
      <c r="H41" s="231">
        <v>29.439285638005831</v>
      </c>
      <c r="I41" s="231">
        <v>32.401366835454887</v>
      </c>
      <c r="J41" s="231">
        <v>30.767764775860002</v>
      </c>
      <c r="K41" s="231">
        <v>28.653691434355949</v>
      </c>
      <c r="L41" s="231">
        <v>31.2881805796466</v>
      </c>
      <c r="M41" s="231">
        <v>33.819693456951462</v>
      </c>
      <c r="N41" s="231">
        <v>34.735387251294931</v>
      </c>
      <c r="O41" s="231">
        <v>32.906986300793747</v>
      </c>
      <c r="P41" s="231">
        <v>27.998957475427311</v>
      </c>
      <c r="Q41" s="231">
        <v>26.337104340279769</v>
      </c>
      <c r="R41" s="231">
        <v>27.45196069881181</v>
      </c>
      <c r="S41" s="231">
        <v>27.61215753571754</v>
      </c>
      <c r="T41" s="231">
        <v>30.435526420391991</v>
      </c>
      <c r="U41" s="231">
        <v>27.757526223662339</v>
      </c>
      <c r="V41" s="231">
        <v>28.526260642182351</v>
      </c>
      <c r="W41" s="231">
        <v>28.46464749094887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0.6571242006121204</v>
      </c>
      <c r="C43" s="231">
        <v>0.37674321759252899</v>
      </c>
      <c r="D43" s="231">
        <v>0.42932450892865331</v>
      </c>
      <c r="E43" s="231">
        <v>0.63084932617430178</v>
      </c>
      <c r="F43" s="231">
        <v>0.98131766933275666</v>
      </c>
      <c r="G43" s="231">
        <v>2.6110222761130761</v>
      </c>
      <c r="H43" s="231">
        <v>1.2266549722847011</v>
      </c>
      <c r="I43" s="231">
        <v>0.70970549194710131</v>
      </c>
      <c r="J43" s="231">
        <v>0.89369269792466322</v>
      </c>
      <c r="K43" s="231">
        <v>0.68343061751233358</v>
      </c>
      <c r="L43" s="231">
        <v>0.80609926898867534</v>
      </c>
      <c r="M43" s="231">
        <v>0.77102404645144051</v>
      </c>
      <c r="N43" s="231">
        <v>0.55199316040273405</v>
      </c>
      <c r="O43" s="231">
        <v>1.682254355645151</v>
      </c>
      <c r="P43" s="231">
        <v>4.915357152364483</v>
      </c>
      <c r="Q43" s="231">
        <v>5.9930685987597743</v>
      </c>
      <c r="R43" s="231">
        <v>5.8178186559358656</v>
      </c>
      <c r="S43" s="231">
        <v>5.6864127412732177</v>
      </c>
      <c r="T43" s="231">
        <v>4.442220157727661</v>
      </c>
      <c r="U43" s="231">
        <v>3.6974709857010368</v>
      </c>
      <c r="V43" s="231">
        <v>5.1344195808714908</v>
      </c>
      <c r="W43" s="231">
        <v>5.7477312958014792</v>
      </c>
      <c r="DA43" s="73" t="s">
        <v>2266</v>
      </c>
    </row>
    <row r="44" spans="1:105" ht="12" customHeight="1" x14ac:dyDescent="0.25">
      <c r="A44" s="64" t="s">
        <v>79</v>
      </c>
      <c r="B44" s="231">
        <v>6.5040798428561306</v>
      </c>
      <c r="C44" s="231">
        <v>5.5901035877577936</v>
      </c>
      <c r="D44" s="231">
        <v>6.1321229944167941</v>
      </c>
      <c r="E44" s="231">
        <v>5.760166145982855</v>
      </c>
      <c r="F44" s="231">
        <v>5.8983204537171554</v>
      </c>
      <c r="G44" s="231">
        <v>6.0364747614472591</v>
      </c>
      <c r="H44" s="231">
        <v>7.6093525639172759</v>
      </c>
      <c r="I44" s="231">
        <v>7.9706733288129143</v>
      </c>
      <c r="J44" s="231">
        <v>4.8355538073839357</v>
      </c>
      <c r="K44" s="231">
        <v>4.7611394821339763</v>
      </c>
      <c r="L44" s="231">
        <v>5.3563010470572676</v>
      </c>
      <c r="M44" s="231">
        <v>4.5911151831811861</v>
      </c>
      <c r="N44" s="231">
        <v>4.8036838161568598</v>
      </c>
      <c r="O44" s="231">
        <v>5.7814000537134529</v>
      </c>
      <c r="P44" s="231">
        <v>4.9099298734306256</v>
      </c>
      <c r="Q44" s="231">
        <v>4.4954669502691376</v>
      </c>
      <c r="R44" s="231">
        <v>4.9418381239527758</v>
      </c>
      <c r="S44" s="231">
        <v>4.4104548007709097</v>
      </c>
      <c r="T44" s="231">
        <v>4.3466765590339973</v>
      </c>
      <c r="U44" s="231">
        <v>3.1138856137457971</v>
      </c>
      <c r="V44" s="231">
        <v>3.24140383795234</v>
      </c>
      <c r="W44" s="231">
        <v>3.549620703929512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6.9038871248216642</v>
      </c>
      <c r="C45" s="263">
        <f t="shared" si="2"/>
        <v>6.1351277241793252</v>
      </c>
      <c r="D45" s="263">
        <f t="shared" si="2"/>
        <v>6.803648612414773</v>
      </c>
      <c r="E45" s="263">
        <f t="shared" si="2"/>
        <v>7.0390495038585881</v>
      </c>
      <c r="F45" s="263">
        <f t="shared" si="2"/>
        <v>6.6895705663015024</v>
      </c>
      <c r="G45" s="263">
        <f t="shared" si="2"/>
        <v>6.9971983593009792</v>
      </c>
      <c r="H45" s="263">
        <f t="shared" si="2"/>
        <v>7.2035058154065936</v>
      </c>
      <c r="I45" s="263">
        <f t="shared" si="2"/>
        <v>7.6504466709254766</v>
      </c>
      <c r="J45" s="263">
        <f t="shared" si="2"/>
        <v>6.765731343839624</v>
      </c>
      <c r="K45" s="263">
        <f t="shared" si="2"/>
        <v>6.4404886089037898</v>
      </c>
      <c r="L45" s="263">
        <f t="shared" si="2"/>
        <v>6.9284828744091991</v>
      </c>
      <c r="M45" s="263">
        <f t="shared" si="2"/>
        <v>7.3805676308664649</v>
      </c>
      <c r="N45" s="263">
        <f t="shared" si="2"/>
        <v>7.5252523368317474</v>
      </c>
      <c r="O45" s="263">
        <f t="shared" si="2"/>
        <v>7.5350539041924272</v>
      </c>
      <c r="P45" s="263">
        <f t="shared" si="2"/>
        <v>7.1801813399808987</v>
      </c>
      <c r="Q45" s="263">
        <f t="shared" si="2"/>
        <v>7.1705963544061291</v>
      </c>
      <c r="R45" s="263">
        <f t="shared" si="2"/>
        <v>7.3745466296602924</v>
      </c>
      <c r="S45" s="263">
        <f t="shared" si="2"/>
        <v>7.4188654706355477</v>
      </c>
      <c r="T45" s="263">
        <f t="shared" si="2"/>
        <v>7.4531629045910517</v>
      </c>
      <c r="U45" s="263">
        <f t="shared" si="2"/>
        <v>6.8466164460809837</v>
      </c>
      <c r="V45" s="263">
        <f t="shared" si="2"/>
        <v>7.2048603105201003</v>
      </c>
      <c r="W45" s="263">
        <f t="shared" si="2"/>
        <v>7.3404934739519803</v>
      </c>
      <c r="DA45" s="70"/>
    </row>
    <row r="46" spans="1:105" ht="12" customHeight="1" x14ac:dyDescent="0.25">
      <c r="A46" s="165" t="s">
        <v>2186</v>
      </c>
      <c r="B46" s="348">
        <v>3.1019892700130498</v>
      </c>
      <c r="C46" s="348">
        <v>2.7273970275850501</v>
      </c>
      <c r="D46" s="348">
        <v>3.048848101336755</v>
      </c>
      <c r="E46" s="348">
        <v>3.1732040520450329</v>
      </c>
      <c r="F46" s="348">
        <v>2.993544455359292</v>
      </c>
      <c r="G46" s="348">
        <v>3.1146679517859601</v>
      </c>
      <c r="H46" s="348">
        <v>3.197200442840415</v>
      </c>
      <c r="I46" s="348">
        <v>3.380023565480148</v>
      </c>
      <c r="J46" s="348">
        <v>2.9727349781652199</v>
      </c>
      <c r="K46" s="348">
        <v>2.8156123443624721</v>
      </c>
      <c r="L46" s="348">
        <v>3.0477247537627261</v>
      </c>
      <c r="M46" s="348">
        <v>3.234253578861285</v>
      </c>
      <c r="N46" s="348">
        <v>3.30499635600686</v>
      </c>
      <c r="O46" s="348">
        <v>3.269101949741156</v>
      </c>
      <c r="P46" s="348">
        <v>3.0809378208588321</v>
      </c>
      <c r="Q46" s="348">
        <v>3.0688831056241859</v>
      </c>
      <c r="R46" s="348">
        <v>3.1474096322605489</v>
      </c>
      <c r="S46" s="348">
        <v>3.1334266370913721</v>
      </c>
      <c r="T46" s="348">
        <v>3.165035040504883</v>
      </c>
      <c r="U46" s="348">
        <v>2.8617771324822949</v>
      </c>
      <c r="V46" s="348">
        <v>3.035712556299595</v>
      </c>
      <c r="W46" s="348">
        <v>3.0696747170814902</v>
      </c>
      <c r="DA46" s="167" t="s">
        <v>2268</v>
      </c>
    </row>
    <row r="47" spans="1:105" ht="12" customHeight="1" x14ac:dyDescent="0.25">
      <c r="A47" s="59" t="s">
        <v>30</v>
      </c>
      <c r="B47" s="232">
        <v>0.1125157474116638</v>
      </c>
      <c r="C47" s="232">
        <v>7.7285420737666477E-2</v>
      </c>
      <c r="D47" s="232">
        <v>9.0227380017177242E-2</v>
      </c>
      <c r="E47" s="232">
        <v>7.6416615664322327E-2</v>
      </c>
      <c r="F47" s="232">
        <v>6.4738719520813642E-2</v>
      </c>
      <c r="G47" s="232">
        <v>6.3223613606541218E-2</v>
      </c>
      <c r="H47" s="232">
        <v>6.2875961609676956E-2</v>
      </c>
      <c r="I47" s="232">
        <v>6.2231673148773203E-2</v>
      </c>
      <c r="J47" s="232">
        <v>3.0204999714826271E-2</v>
      </c>
      <c r="K47" s="232">
        <v>4.8728032024004123E-2</v>
      </c>
      <c r="L47" s="232">
        <v>4.1924332599221383E-2</v>
      </c>
      <c r="M47" s="232">
        <v>6.991197502060055E-2</v>
      </c>
      <c r="N47" s="232">
        <v>6.9618407189308826E-2</v>
      </c>
      <c r="O47" s="232">
        <v>7.0707962657268641E-2</v>
      </c>
      <c r="P47" s="232">
        <v>7.9185390478413928E-2</v>
      </c>
      <c r="Q47" s="232">
        <v>6.1525000064950999E-2</v>
      </c>
      <c r="R47" s="232">
        <v>6.4357263652569288E-2</v>
      </c>
      <c r="S47" s="232">
        <v>7.3540629381764616E-2</v>
      </c>
      <c r="T47" s="232">
        <v>5.9739248379421822E-2</v>
      </c>
      <c r="U47" s="232">
        <v>4.6558363047873939E-2</v>
      </c>
      <c r="V47" s="232">
        <v>6.2327396644124657E-2</v>
      </c>
      <c r="W47" s="232">
        <v>5.0230243107620171E-2</v>
      </c>
      <c r="DA47" s="71" t="s">
        <v>2269</v>
      </c>
    </row>
    <row r="48" spans="1:105" ht="12" customHeight="1" x14ac:dyDescent="0.25">
      <c r="A48" s="59" t="s">
        <v>33</v>
      </c>
      <c r="B48" s="232">
        <v>6.3016672207937607E-2</v>
      </c>
      <c r="C48" s="232">
        <v>3.1262636416622809E-2</v>
      </c>
      <c r="D48" s="232">
        <v>3.1186234903735701E-2</v>
      </c>
      <c r="E48" s="232">
        <v>6.1819999053803823E-2</v>
      </c>
      <c r="F48" s="232">
        <v>6.3123777900584196E-2</v>
      </c>
      <c r="G48" s="232">
        <v>0.13111076113385819</v>
      </c>
      <c r="H48" s="232">
        <v>0.16298852973877889</v>
      </c>
      <c r="I48" s="232">
        <v>0.16117839160583219</v>
      </c>
      <c r="J48" s="232">
        <v>0.1251692145052776</v>
      </c>
      <c r="K48" s="232">
        <v>0.12543252202332381</v>
      </c>
      <c r="L48" s="232">
        <v>0.12566400640930309</v>
      </c>
      <c r="M48" s="232">
        <v>0.1233558110636102</v>
      </c>
      <c r="N48" s="232">
        <v>0.15354609279209119</v>
      </c>
      <c r="O48" s="232">
        <v>0.16147473819621819</v>
      </c>
      <c r="P48" s="232">
        <v>0.1047873251565109</v>
      </c>
      <c r="Q48" s="232">
        <v>0.17594616470441929</v>
      </c>
      <c r="R48" s="232">
        <v>0.17611708342030499</v>
      </c>
      <c r="S48" s="232">
        <v>0.1649141708780503</v>
      </c>
      <c r="T48" s="232">
        <v>0.12838939802969759</v>
      </c>
      <c r="U48" s="232">
        <v>0.1164457887300334</v>
      </c>
      <c r="V48" s="232">
        <v>9.2096148393266117E-2</v>
      </c>
      <c r="W48" s="232">
        <v>0.10862684119358949</v>
      </c>
      <c r="DA48" s="71" t="s">
        <v>2270</v>
      </c>
    </row>
    <row r="49" spans="1:105" ht="12" customHeight="1" x14ac:dyDescent="0.25">
      <c r="A49" s="59" t="s">
        <v>160</v>
      </c>
      <c r="B49" s="232">
        <v>0.1601640249325573</v>
      </c>
      <c r="C49" s="232">
        <v>0.1064486006992226</v>
      </c>
      <c r="D49" s="232">
        <v>5.3242660259062033E-2</v>
      </c>
      <c r="E49" s="232">
        <v>7.9180077960773546E-2</v>
      </c>
      <c r="F49" s="232">
        <v>8.0869726781609086E-2</v>
      </c>
      <c r="G49" s="232">
        <v>0.1680539966894376</v>
      </c>
      <c r="H49" s="232">
        <v>0.11143024410619511</v>
      </c>
      <c r="I49" s="232">
        <v>5.5567618045355358E-2</v>
      </c>
      <c r="J49" s="232">
        <v>5.4075394334204302E-2</v>
      </c>
      <c r="K49" s="232">
        <v>8.1314268130118592E-2</v>
      </c>
      <c r="L49" s="232">
        <v>8.1422472714766325E-2</v>
      </c>
      <c r="M49" s="232">
        <v>7.9984071512901517E-2</v>
      </c>
      <c r="N49" s="232">
        <v>7.9636412769440237E-2</v>
      </c>
      <c r="O49" s="232">
        <v>5.5861144842265523E-2</v>
      </c>
      <c r="P49" s="232">
        <v>9.0648445896747407E-2</v>
      </c>
      <c r="Q49" s="232">
        <v>9.2176292908023857E-2</v>
      </c>
      <c r="R49" s="232">
        <v>6.1534503011943277E-2</v>
      </c>
      <c r="S49" s="232">
        <v>6.1343408145076793E-2</v>
      </c>
      <c r="T49" s="232">
        <v>7.3970067320962049E-2</v>
      </c>
      <c r="U49" s="232">
        <v>8.1752382747637062E-2</v>
      </c>
      <c r="V49" s="232">
        <v>9.5704429125433685E-2</v>
      </c>
      <c r="W49" s="232">
        <v>0.1138382210119034</v>
      </c>
      <c r="DA49" s="71" t="s">
        <v>2271</v>
      </c>
    </row>
    <row r="50" spans="1:105" ht="12" customHeight="1" x14ac:dyDescent="0.25">
      <c r="A50" s="59" t="s">
        <v>70</v>
      </c>
      <c r="B50" s="232">
        <v>0.8939599295092826</v>
      </c>
      <c r="C50" s="232">
        <v>0.64723639107464004</v>
      </c>
      <c r="D50" s="232">
        <v>0.40652233221514877</v>
      </c>
      <c r="E50" s="232">
        <v>0.35553288561861468</v>
      </c>
      <c r="F50" s="232">
        <v>0.33883013836712789</v>
      </c>
      <c r="G50" s="232">
        <v>0.22620971156697531</v>
      </c>
      <c r="H50" s="232">
        <v>0.22496583679534701</v>
      </c>
      <c r="I50" s="232">
        <v>0.24789622982952281</v>
      </c>
      <c r="J50" s="232">
        <v>0.16844649188252189</v>
      </c>
      <c r="K50" s="232">
        <v>0.14468798048741521</v>
      </c>
      <c r="L50" s="232">
        <v>0.14390420875456589</v>
      </c>
      <c r="M50" s="232">
        <v>0.16480624977424219</v>
      </c>
      <c r="N50" s="232">
        <v>0.14053410711648109</v>
      </c>
      <c r="O50" s="232">
        <v>0.1232765871569218</v>
      </c>
      <c r="P50" s="232">
        <v>0.15881562637372351</v>
      </c>
      <c r="Q50" s="232">
        <v>0.1889652322358617</v>
      </c>
      <c r="R50" s="232">
        <v>0.19009967923365001</v>
      </c>
      <c r="S50" s="232">
        <v>0.20301900018552271</v>
      </c>
      <c r="T50" s="232">
        <v>0.11754878940783189</v>
      </c>
      <c r="U50" s="232">
        <v>0.15437879886610451</v>
      </c>
      <c r="V50" s="232">
        <v>0.1665036850285147</v>
      </c>
      <c r="W50" s="232">
        <v>0.11660569868295929</v>
      </c>
      <c r="DA50" s="71" t="s">
        <v>2272</v>
      </c>
    </row>
    <row r="51" spans="1:105" ht="12" customHeight="1" x14ac:dyDescent="0.25">
      <c r="A51" s="59" t="s">
        <v>162</v>
      </c>
      <c r="B51" s="232">
        <v>1.8723328959516079</v>
      </c>
      <c r="C51" s="232">
        <v>1.8651639786568981</v>
      </c>
      <c r="D51" s="232">
        <v>2.467669493941631</v>
      </c>
      <c r="E51" s="232">
        <v>2.6002544737475191</v>
      </c>
      <c r="F51" s="232">
        <v>2.445982092789158</v>
      </c>
      <c r="G51" s="232">
        <v>2.5260698687891479</v>
      </c>
      <c r="H51" s="232">
        <v>2.6349398705904168</v>
      </c>
      <c r="I51" s="232">
        <v>2.8531496528506639</v>
      </c>
      <c r="J51" s="232">
        <v>2.5948388777283902</v>
      </c>
      <c r="K51" s="232">
        <v>2.4154495416976109</v>
      </c>
      <c r="L51" s="232">
        <v>2.654809733284869</v>
      </c>
      <c r="M51" s="232">
        <v>2.7961954714899311</v>
      </c>
      <c r="N51" s="232">
        <v>2.8616613361395391</v>
      </c>
      <c r="O51" s="232">
        <v>2.857781516888481</v>
      </c>
      <c r="P51" s="232">
        <v>2.647501032953437</v>
      </c>
      <c r="Q51" s="232">
        <v>2.5502704157109299</v>
      </c>
      <c r="R51" s="232">
        <v>2.6553011029420821</v>
      </c>
      <c r="S51" s="232">
        <v>2.630609428500958</v>
      </c>
      <c r="T51" s="232">
        <v>2.7853875373669701</v>
      </c>
      <c r="U51" s="232">
        <v>2.4626417990906462</v>
      </c>
      <c r="V51" s="232">
        <v>2.619080897108256</v>
      </c>
      <c r="W51" s="232">
        <v>2.6803737130854182</v>
      </c>
      <c r="DA51" s="71" t="s">
        <v>2273</v>
      </c>
    </row>
    <row r="52" spans="1:105" ht="12" customHeight="1" x14ac:dyDescent="0.25">
      <c r="A52" s="165" t="s">
        <v>2193</v>
      </c>
      <c r="B52" s="348">
        <v>2.9732075257864281</v>
      </c>
      <c r="C52" s="348">
        <v>2.606135926504666</v>
      </c>
      <c r="D52" s="348">
        <v>2.907128401055763</v>
      </c>
      <c r="E52" s="348">
        <v>3.0181642488420168</v>
      </c>
      <c r="F52" s="348">
        <v>2.8529466614617638</v>
      </c>
      <c r="G52" s="348">
        <v>2.9687188308854542</v>
      </c>
      <c r="H52" s="348">
        <v>3.0622066272305459</v>
      </c>
      <c r="I52" s="348">
        <v>3.2334472350297578</v>
      </c>
      <c r="J52" s="348">
        <v>2.8157941890539648</v>
      </c>
      <c r="K52" s="348">
        <v>2.669789530391935</v>
      </c>
      <c r="L52" s="348">
        <v>2.8922258213344061</v>
      </c>
      <c r="M52" s="348">
        <v>3.056714794138248</v>
      </c>
      <c r="N52" s="348">
        <v>3.1251575730162591</v>
      </c>
      <c r="O52" s="348">
        <v>3.099774727331003</v>
      </c>
      <c r="P52" s="348">
        <v>2.914458286325202</v>
      </c>
      <c r="Q52" s="348">
        <v>2.8989114952812312</v>
      </c>
      <c r="R52" s="348">
        <v>2.9752441277867669</v>
      </c>
      <c r="S52" s="348">
        <v>2.953601721525716</v>
      </c>
      <c r="T52" s="348">
        <v>2.980938768308977</v>
      </c>
      <c r="U52" s="348">
        <v>2.684995959805633</v>
      </c>
      <c r="V52" s="348">
        <v>2.8480195834629169</v>
      </c>
      <c r="W52" s="348">
        <v>2.8801090256103219</v>
      </c>
      <c r="DA52" s="167" t="s">
        <v>2274</v>
      </c>
    </row>
    <row r="53" spans="1:105" ht="12" customHeight="1" x14ac:dyDescent="0.25">
      <c r="A53" s="64" t="s">
        <v>30</v>
      </c>
      <c r="B53" s="231">
        <v>8.8508912866655132E-2</v>
      </c>
      <c r="C53" s="231">
        <v>6.1865865614290673E-2</v>
      </c>
      <c r="D53" s="231">
        <v>7.2225341716036603E-2</v>
      </c>
      <c r="E53" s="231">
        <v>6.1683406433044263E-2</v>
      </c>
      <c r="F53" s="231">
        <v>5.1120471041497341E-2</v>
      </c>
      <c r="G53" s="231">
        <v>4.7817893263271287E-2</v>
      </c>
      <c r="H53" s="231">
        <v>4.791597816432442E-2</v>
      </c>
      <c r="I53" s="231">
        <v>4.8204703585787219E-2</v>
      </c>
      <c r="J53" s="231">
        <v>2.4428879445084439E-2</v>
      </c>
      <c r="K53" s="231">
        <v>3.9427627241273001E-2</v>
      </c>
      <c r="L53" s="231">
        <v>3.3701732400701123E-2</v>
      </c>
      <c r="M53" s="231">
        <v>5.7675699424900938E-2</v>
      </c>
      <c r="N53" s="231">
        <v>5.7639094814936537E-2</v>
      </c>
      <c r="O53" s="231">
        <v>5.5534973778166977E-2</v>
      </c>
      <c r="P53" s="231">
        <v>5.7120229706319817E-2</v>
      </c>
      <c r="Q53" s="231">
        <v>4.3338370107694139E-2</v>
      </c>
      <c r="R53" s="231">
        <v>4.5383326226736347E-2</v>
      </c>
      <c r="S53" s="231">
        <v>5.2651466539004751E-2</v>
      </c>
      <c r="T53" s="231">
        <v>4.4523992790327482E-2</v>
      </c>
      <c r="U53" s="231">
        <v>3.5794506121252623E-2</v>
      </c>
      <c r="V53" s="231">
        <v>4.630352775729607E-2</v>
      </c>
      <c r="W53" s="231">
        <v>3.6384373374728489E-2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5.0065275339316602E-2</v>
      </c>
      <c r="C55" s="231">
        <v>2.5274732328653061E-2</v>
      </c>
      <c r="D55" s="231">
        <v>2.5212833227291832E-2</v>
      </c>
      <c r="E55" s="231">
        <v>5.0398428010243537E-2</v>
      </c>
      <c r="F55" s="231">
        <v>5.0342081872678079E-2</v>
      </c>
      <c r="G55" s="231">
        <v>0.10015137331913559</v>
      </c>
      <c r="H55" s="231">
        <v>0.12544697900028609</v>
      </c>
      <c r="I55" s="231">
        <v>0.12609335597096111</v>
      </c>
      <c r="J55" s="231">
        <v>0.1022420818391399</v>
      </c>
      <c r="K55" s="231">
        <v>0.10250365971065251</v>
      </c>
      <c r="L55" s="231">
        <v>0.1020244862800984</v>
      </c>
      <c r="M55" s="231">
        <v>0.102779939704026</v>
      </c>
      <c r="N55" s="231">
        <v>0.12839239067687019</v>
      </c>
      <c r="O55" s="231">
        <v>0.12808854226348229</v>
      </c>
      <c r="P55" s="231">
        <v>7.6341569425782921E-2</v>
      </c>
      <c r="Q55" s="231">
        <v>0.12517229141050029</v>
      </c>
      <c r="R55" s="231">
        <v>0.12543180848341151</v>
      </c>
      <c r="S55" s="231">
        <v>0.1192472994359868</v>
      </c>
      <c r="T55" s="231">
        <v>9.6643123749246843E-2</v>
      </c>
      <c r="U55" s="231">
        <v>9.041696096256438E-2</v>
      </c>
      <c r="V55" s="231">
        <v>6.9100948300563542E-2</v>
      </c>
      <c r="W55" s="231">
        <v>7.946835388680841E-2</v>
      </c>
      <c r="DA55" s="73" t="s">
        <v>2277</v>
      </c>
    </row>
    <row r="56" spans="1:105" ht="12" customHeight="1" x14ac:dyDescent="0.25">
      <c r="A56" s="64" t="s">
        <v>160</v>
      </c>
      <c r="B56" s="231">
        <v>0.12966640822074391</v>
      </c>
      <c r="C56" s="231">
        <v>8.7696504882873755E-2</v>
      </c>
      <c r="D56" s="231">
        <v>4.386314981878689E-2</v>
      </c>
      <c r="E56" s="231">
        <v>6.5778699746305958E-2</v>
      </c>
      <c r="F56" s="231">
        <v>6.572120648398061E-2</v>
      </c>
      <c r="G56" s="231">
        <v>0.1308123593667383</v>
      </c>
      <c r="H56" s="231">
        <v>8.7395205919429342E-2</v>
      </c>
      <c r="I56" s="231">
        <v>4.4298449924925973E-2</v>
      </c>
      <c r="J56" s="231">
        <v>4.5010435533719528E-2</v>
      </c>
      <c r="K56" s="231">
        <v>6.7713823533193759E-2</v>
      </c>
      <c r="L56" s="231">
        <v>6.7362650254384288E-2</v>
      </c>
      <c r="M56" s="231">
        <v>6.7909982138372543E-2</v>
      </c>
      <c r="N56" s="231">
        <v>6.7856830098896953E-2</v>
      </c>
      <c r="O56" s="231">
        <v>4.515406867602411E-2</v>
      </c>
      <c r="P56" s="231">
        <v>6.7296744450313653E-2</v>
      </c>
      <c r="Q56" s="231">
        <v>6.6823466183520225E-2</v>
      </c>
      <c r="R56" s="231">
        <v>4.4658718810896073E-2</v>
      </c>
      <c r="S56" s="231">
        <v>4.520014634516506E-2</v>
      </c>
      <c r="T56" s="231">
        <v>5.6738672880429428E-2</v>
      </c>
      <c r="U56" s="231">
        <v>6.4685643266943094E-2</v>
      </c>
      <c r="V56" s="231">
        <v>7.3173855738585633E-2</v>
      </c>
      <c r="W56" s="231">
        <v>8.4864592417539728E-2</v>
      </c>
      <c r="DA56" s="73" t="s">
        <v>2278</v>
      </c>
    </row>
    <row r="57" spans="1:105" ht="12" customHeight="1" x14ac:dyDescent="0.25">
      <c r="A57" s="64" t="s">
        <v>70</v>
      </c>
      <c r="B57" s="231">
        <v>0.70164583125109303</v>
      </c>
      <c r="C57" s="231">
        <v>0.51694298420001394</v>
      </c>
      <c r="D57" s="231">
        <v>0.3246847318899575</v>
      </c>
      <c r="E57" s="231">
        <v>0.28634297115571472</v>
      </c>
      <c r="F57" s="231">
        <v>0.26695556244675062</v>
      </c>
      <c r="G57" s="231">
        <v>0.1707059147546513</v>
      </c>
      <c r="H57" s="231">
        <v>0.17105606971998419</v>
      </c>
      <c r="I57" s="231">
        <v>0.19159053960937511</v>
      </c>
      <c r="J57" s="231">
        <v>0.13592923747290789</v>
      </c>
      <c r="K57" s="231">
        <v>0.1168101077702931</v>
      </c>
      <c r="L57" s="231">
        <v>0.11542124742673431</v>
      </c>
      <c r="M57" s="231">
        <v>0.13565667723426689</v>
      </c>
      <c r="N57" s="231">
        <v>0.1160916563176996</v>
      </c>
      <c r="O57" s="231">
        <v>9.6606211137249084E-2</v>
      </c>
      <c r="P57" s="231">
        <v>0.11430475945396221</v>
      </c>
      <c r="Q57" s="231">
        <v>0.13280947394515641</v>
      </c>
      <c r="R57" s="231">
        <v>0.1337538636993385</v>
      </c>
      <c r="S57" s="231">
        <v>0.14502604861413029</v>
      </c>
      <c r="T57" s="231">
        <v>8.7413540361390402E-2</v>
      </c>
      <c r="U57" s="231">
        <v>0.1184220375786964</v>
      </c>
      <c r="V57" s="231">
        <v>0.1234198863757047</v>
      </c>
      <c r="W57" s="231">
        <v>8.4274385561343992E-2</v>
      </c>
      <c r="DA57" s="73" t="s">
        <v>2279</v>
      </c>
    </row>
    <row r="58" spans="1:105" ht="12" customHeight="1" x14ac:dyDescent="0.25">
      <c r="A58" s="64" t="s">
        <v>34</v>
      </c>
      <c r="B58" s="231">
        <v>2.7230581788629381E-2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1.4839511990549119</v>
      </c>
      <c r="C59" s="231">
        <v>1.504296316640797</v>
      </c>
      <c r="D59" s="231">
        <v>1.9902200867824471</v>
      </c>
      <c r="E59" s="231">
        <v>2.1147510837793901</v>
      </c>
      <c r="F59" s="231">
        <v>1.9460180728458969</v>
      </c>
      <c r="G59" s="231">
        <v>1.9249494819432189</v>
      </c>
      <c r="H59" s="231">
        <v>2.0231555820385489</v>
      </c>
      <c r="I59" s="231">
        <v>2.2267186434103201</v>
      </c>
      <c r="J59" s="231">
        <v>2.1144526337544232</v>
      </c>
      <c r="K59" s="231">
        <v>1.9691672034523671</v>
      </c>
      <c r="L59" s="231">
        <v>2.150217161173956</v>
      </c>
      <c r="M59" s="231">
        <v>2.3241902823868501</v>
      </c>
      <c r="N59" s="231">
        <v>2.38711949317831</v>
      </c>
      <c r="O59" s="231">
        <v>2.261466322286299</v>
      </c>
      <c r="P59" s="231">
        <v>1.9241719314867129</v>
      </c>
      <c r="Q59" s="231">
        <v>1.809964423592517</v>
      </c>
      <c r="R59" s="231">
        <v>1.886580680273128</v>
      </c>
      <c r="S59" s="231">
        <v>1.897589885075039</v>
      </c>
      <c r="T59" s="231">
        <v>2.0916202222721072</v>
      </c>
      <c r="U59" s="231">
        <v>1.907580055219978</v>
      </c>
      <c r="V59" s="231">
        <v>1.96040977904745</v>
      </c>
      <c r="W59" s="231">
        <v>1.956175539386279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4.5159536508749543E-2</v>
      </c>
      <c r="C61" s="231">
        <v>2.5890918449579591E-2</v>
      </c>
      <c r="D61" s="231">
        <v>2.9504461739507101E-2</v>
      </c>
      <c r="E61" s="231">
        <v>4.335384870980348E-2</v>
      </c>
      <c r="F61" s="231">
        <v>6.7439079360694362E-2</v>
      </c>
      <c r="G61" s="231">
        <v>0.1794372444257106</v>
      </c>
      <c r="H61" s="231">
        <v>8.4299391124126558E-2</v>
      </c>
      <c r="I61" s="231">
        <v>4.8773079798598483E-2</v>
      </c>
      <c r="J61" s="231">
        <v>6.1417229774732032E-2</v>
      </c>
      <c r="K61" s="231">
        <v>4.6967391999862107E-2</v>
      </c>
      <c r="L61" s="231">
        <v>5.5397547881603573E-2</v>
      </c>
      <c r="M61" s="231">
        <v>5.2987073893204922E-2</v>
      </c>
      <c r="N61" s="231">
        <v>3.7934617621093188E-2</v>
      </c>
      <c r="O61" s="231">
        <v>0.11560954066216581</v>
      </c>
      <c r="P61" s="231">
        <v>0.33779801530513409</v>
      </c>
      <c r="Q61" s="231">
        <v>0.41186156275027391</v>
      </c>
      <c r="R61" s="231">
        <v>0.39981786357781879</v>
      </c>
      <c r="S61" s="231">
        <v>0.39078725689015492</v>
      </c>
      <c r="T61" s="231">
        <v>0.30528262877236267</v>
      </c>
      <c r="U61" s="231">
        <v>0.25410124267721018</v>
      </c>
      <c r="V61" s="231">
        <v>0.35285263926913107</v>
      </c>
      <c r="W61" s="231">
        <v>0.39500125098640548</v>
      </c>
      <c r="DA61" s="73" t="s">
        <v>2283</v>
      </c>
    </row>
    <row r="62" spans="1:105" ht="12" customHeight="1" x14ac:dyDescent="0.25">
      <c r="A62" s="64" t="s">
        <v>79</v>
      </c>
      <c r="B62" s="231">
        <v>0.44697978075632888</v>
      </c>
      <c r="C62" s="231">
        <v>0.38416860438845879</v>
      </c>
      <c r="D62" s="231">
        <v>0.42141779588173639</v>
      </c>
      <c r="E62" s="231">
        <v>0.39585581100751488</v>
      </c>
      <c r="F62" s="231">
        <v>0.40535018741026568</v>
      </c>
      <c r="G62" s="231">
        <v>0.41484456381272788</v>
      </c>
      <c r="H62" s="231">
        <v>0.52293742126384712</v>
      </c>
      <c r="I62" s="231">
        <v>0.54776846272978974</v>
      </c>
      <c r="J62" s="231">
        <v>0.33231369123395821</v>
      </c>
      <c r="K62" s="231">
        <v>0.32719971668429282</v>
      </c>
      <c r="L62" s="231">
        <v>0.36810099591692702</v>
      </c>
      <c r="M62" s="231">
        <v>0.31551513935662678</v>
      </c>
      <c r="N62" s="231">
        <v>0.33012349030845273</v>
      </c>
      <c r="O62" s="231">
        <v>0.39731506852761561</v>
      </c>
      <c r="P62" s="231">
        <v>0.33742503649697531</v>
      </c>
      <c r="Q62" s="231">
        <v>0.30894190729156901</v>
      </c>
      <c r="R62" s="231">
        <v>0.33961786671543781</v>
      </c>
      <c r="S62" s="231">
        <v>0.30309961862623552</v>
      </c>
      <c r="T62" s="231">
        <v>0.2987165874831138</v>
      </c>
      <c r="U62" s="231">
        <v>0.21399551397898939</v>
      </c>
      <c r="V62" s="231">
        <v>0.2227589469741858</v>
      </c>
      <c r="W62" s="231">
        <v>0.24394052999721691</v>
      </c>
      <c r="DA62" s="73" t="s">
        <v>2284</v>
      </c>
    </row>
    <row r="63" spans="1:105" ht="12" customHeight="1" x14ac:dyDescent="0.25">
      <c r="A63" s="166" t="s">
        <v>2205</v>
      </c>
      <c r="B63" s="349">
        <v>0.32434576715106139</v>
      </c>
      <c r="C63" s="349">
        <v>0.31374068399684713</v>
      </c>
      <c r="D63" s="349">
        <v>0.33177515314091011</v>
      </c>
      <c r="E63" s="349">
        <v>0.33177871208145487</v>
      </c>
      <c r="F63" s="349">
        <v>0.32997760590941888</v>
      </c>
      <c r="G63" s="349">
        <v>0.35766185084259822</v>
      </c>
      <c r="H63" s="349">
        <v>0.36951611609074531</v>
      </c>
      <c r="I63" s="349">
        <v>0.40586781627334889</v>
      </c>
      <c r="J63" s="349">
        <v>0.38247265418389781</v>
      </c>
      <c r="K63" s="349">
        <v>0.37381676681204501</v>
      </c>
      <c r="L63" s="349">
        <v>0.38690721460729283</v>
      </c>
      <c r="M63" s="349">
        <v>0.42646437976062801</v>
      </c>
      <c r="N63" s="349">
        <v>0.42861672297503778</v>
      </c>
      <c r="O63" s="349">
        <v>0.45643666170296793</v>
      </c>
      <c r="P63" s="349">
        <v>0.46371975366742768</v>
      </c>
      <c r="Q63" s="349">
        <v>0.47077134100280432</v>
      </c>
      <c r="R63" s="349">
        <v>0.48998538895063359</v>
      </c>
      <c r="S63" s="349">
        <v>0.52127521546871547</v>
      </c>
      <c r="T63" s="349">
        <v>0.5116280898096548</v>
      </c>
      <c r="U63" s="349">
        <v>0.50875299855337086</v>
      </c>
      <c r="V63" s="349">
        <v>0.51708378273807076</v>
      </c>
      <c r="W63" s="349">
        <v>0.54431770092245035</v>
      </c>
      <c r="DA63" s="168" t="s">
        <v>2285</v>
      </c>
    </row>
    <row r="64" spans="1:105" ht="12" customHeight="1" x14ac:dyDescent="0.25">
      <c r="A64" s="60" t="s">
        <v>2207</v>
      </c>
      <c r="B64" s="264">
        <v>0.3768249728872331</v>
      </c>
      <c r="C64" s="264">
        <v>0.36450398529687411</v>
      </c>
      <c r="D64" s="264">
        <v>0.38545643491858322</v>
      </c>
      <c r="E64" s="264">
        <v>0.38546056969637332</v>
      </c>
      <c r="F64" s="264">
        <v>0.38336804420912551</v>
      </c>
      <c r="G64" s="264">
        <v>0.41553160514590243</v>
      </c>
      <c r="H64" s="264">
        <v>0.42930389272642938</v>
      </c>
      <c r="I64" s="264">
        <v>0.47153730479169198</v>
      </c>
      <c r="J64" s="264">
        <v>0.44435680110426767</v>
      </c>
      <c r="K64" s="264">
        <v>0.43430038953810651</v>
      </c>
      <c r="L64" s="264">
        <v>0.44950887423286312</v>
      </c>
      <c r="M64" s="264">
        <v>0.49546639610013288</v>
      </c>
      <c r="N64" s="264">
        <v>0.49796698884884721</v>
      </c>
      <c r="O64" s="264">
        <v>0.53028819886172274</v>
      </c>
      <c r="P64" s="264">
        <v>0.53874969646703763</v>
      </c>
      <c r="Q64" s="264">
        <v>0.54694223195102221</v>
      </c>
      <c r="R64" s="264">
        <v>0.56926511644737732</v>
      </c>
      <c r="S64" s="264">
        <v>0.6056176427432759</v>
      </c>
      <c r="T64" s="264">
        <v>0.59440961034980178</v>
      </c>
      <c r="U64" s="264">
        <v>0.59106932879097729</v>
      </c>
      <c r="V64" s="264">
        <v>0.60074803541355171</v>
      </c>
      <c r="W64" s="264">
        <v>0.63238840664941964</v>
      </c>
      <c r="DA64" s="72" t="s">
        <v>2286</v>
      </c>
    </row>
    <row r="65" spans="1:105" ht="12" customHeight="1" x14ac:dyDescent="0.25">
      <c r="A65" s="101" t="s">
        <v>2209</v>
      </c>
      <c r="B65" s="280">
        <v>0.12751958898389229</v>
      </c>
      <c r="C65" s="280">
        <v>0.1233501007958884</v>
      </c>
      <c r="D65" s="280">
        <v>0.13044052196276151</v>
      </c>
      <c r="E65" s="280">
        <v>0.13044192119371029</v>
      </c>
      <c r="F65" s="280">
        <v>0.12973379936190171</v>
      </c>
      <c r="G65" s="280">
        <v>0.14061812064106369</v>
      </c>
      <c r="H65" s="280">
        <v>0.14527873651845771</v>
      </c>
      <c r="I65" s="280">
        <v>0.15957074935053001</v>
      </c>
      <c r="J65" s="280">
        <v>0.1503727213322735</v>
      </c>
      <c r="K65" s="280">
        <v>0.14696957779923181</v>
      </c>
      <c r="L65" s="280">
        <v>0.15211621047191179</v>
      </c>
      <c r="M65" s="280">
        <v>0.16766848200617221</v>
      </c>
      <c r="N65" s="280">
        <v>0.16851469598474389</v>
      </c>
      <c r="O65" s="280">
        <v>0.17945236655557789</v>
      </c>
      <c r="P65" s="280">
        <v>0.18231578266239951</v>
      </c>
      <c r="Q65" s="280">
        <v>0.1850881805468845</v>
      </c>
      <c r="R65" s="280">
        <v>0.19264236421496619</v>
      </c>
      <c r="S65" s="280">
        <v>0.2049442538064673</v>
      </c>
      <c r="T65" s="280">
        <v>0.2011513956177356</v>
      </c>
      <c r="U65" s="280">
        <v>0.2000210264487069</v>
      </c>
      <c r="V65" s="280">
        <v>0.20329635260596701</v>
      </c>
      <c r="W65" s="280">
        <v>0.21400362368829789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7.8467984374577906</v>
      </c>
      <c r="C66" s="263">
        <f t="shared" si="3"/>
        <v>7.4029516013076702</v>
      </c>
      <c r="D66" s="263">
        <f t="shared" si="3"/>
        <v>7.9169497743503845</v>
      </c>
      <c r="E66" s="263">
        <f t="shared" si="3"/>
        <v>7.9914064149828539</v>
      </c>
      <c r="F66" s="263">
        <f t="shared" si="3"/>
        <v>7.8445557191478397</v>
      </c>
      <c r="G66" s="263">
        <f t="shared" si="3"/>
        <v>8.4141285904767393</v>
      </c>
      <c r="H66" s="263">
        <f t="shared" si="3"/>
        <v>8.680357241340463</v>
      </c>
      <c r="I66" s="263">
        <f t="shared" si="3"/>
        <v>9.4478429446392944</v>
      </c>
      <c r="J66" s="263">
        <f t="shared" si="3"/>
        <v>8.7577640493235869</v>
      </c>
      <c r="K66" s="263">
        <f t="shared" si="3"/>
        <v>8.5043947511609517</v>
      </c>
      <c r="L66" s="263">
        <f t="shared" si="3"/>
        <v>8.8860320673298929</v>
      </c>
      <c r="M66" s="263">
        <f t="shared" si="3"/>
        <v>9.7149633365833523</v>
      </c>
      <c r="N66" s="263">
        <f t="shared" si="3"/>
        <v>9.7972350008967499</v>
      </c>
      <c r="O66" s="263">
        <f t="shared" si="3"/>
        <v>10.273709349623388</v>
      </c>
      <c r="P66" s="263">
        <f t="shared" si="3"/>
        <v>10.287353011623749</v>
      </c>
      <c r="Q66" s="263">
        <f t="shared" si="3"/>
        <v>10.405803060100482</v>
      </c>
      <c r="R66" s="263">
        <f t="shared" si="3"/>
        <v>10.800153614736331</v>
      </c>
      <c r="S66" s="263">
        <f t="shared" si="3"/>
        <v>11.352809415955678</v>
      </c>
      <c r="T66" s="263">
        <f t="shared" si="3"/>
        <v>11.193857614216201</v>
      </c>
      <c r="U66" s="263">
        <f t="shared" si="3"/>
        <v>10.95032027675744</v>
      </c>
      <c r="V66" s="263">
        <f t="shared" si="3"/>
        <v>11.21158069016483</v>
      </c>
      <c r="W66" s="263">
        <f t="shared" si="3"/>
        <v>11.718544774636634</v>
      </c>
      <c r="DA66" s="70"/>
    </row>
    <row r="67" spans="1:105" ht="12" customHeight="1" x14ac:dyDescent="0.25">
      <c r="A67" s="165" t="s">
        <v>2212</v>
      </c>
      <c r="B67" s="348">
        <v>1.466111698471336</v>
      </c>
      <c r="C67" s="348">
        <v>1.2817249925685059</v>
      </c>
      <c r="D67" s="348">
        <v>1.415383973991972</v>
      </c>
      <c r="E67" s="348">
        <v>1.468861406924491</v>
      </c>
      <c r="F67" s="348">
        <v>1.3854542778704659</v>
      </c>
      <c r="G67" s="348">
        <v>1.436404383664911</v>
      </c>
      <c r="H67" s="348">
        <v>1.472289153051463</v>
      </c>
      <c r="I67" s="348">
        <v>1.555159529669832</v>
      </c>
      <c r="J67" s="348">
        <v>1.3635964666446849</v>
      </c>
      <c r="K67" s="348">
        <v>1.293066049155954</v>
      </c>
      <c r="L67" s="348">
        <v>1.3978857613155009</v>
      </c>
      <c r="M67" s="348">
        <v>1.485948922837933</v>
      </c>
      <c r="N67" s="348">
        <v>1.5167028487949199</v>
      </c>
      <c r="O67" s="348">
        <v>1.4987080578153471</v>
      </c>
      <c r="P67" s="348">
        <v>1.416558232991465</v>
      </c>
      <c r="Q67" s="348">
        <v>1.4113905542905349</v>
      </c>
      <c r="R67" s="348">
        <v>1.446551657408218</v>
      </c>
      <c r="S67" s="348">
        <v>1.4417639186875779</v>
      </c>
      <c r="T67" s="348">
        <v>1.4507879149574541</v>
      </c>
      <c r="U67" s="348">
        <v>1.314591781682342</v>
      </c>
      <c r="V67" s="348">
        <v>1.395641755053485</v>
      </c>
      <c r="W67" s="348">
        <v>1.407827488466648</v>
      </c>
      <c r="DA67" s="167" t="s">
        <v>2288</v>
      </c>
    </row>
    <row r="68" spans="1:105" ht="12" customHeight="1" x14ac:dyDescent="0.25">
      <c r="A68" s="165" t="s">
        <v>2214</v>
      </c>
      <c r="B68" s="348">
        <v>0.56005017106226329</v>
      </c>
      <c r="C68" s="348">
        <v>0.49090649031112821</v>
      </c>
      <c r="D68" s="348">
        <v>0.54760313371687497</v>
      </c>
      <c r="E68" s="348">
        <v>0.56851847346608608</v>
      </c>
      <c r="F68" s="348">
        <v>0.53739715506758989</v>
      </c>
      <c r="G68" s="348">
        <v>0.55920465512523798</v>
      </c>
      <c r="H68" s="348">
        <v>0.57681454474148797</v>
      </c>
      <c r="I68" s="348">
        <v>0.60907039330200419</v>
      </c>
      <c r="J68" s="348">
        <v>0.53039890541736745</v>
      </c>
      <c r="K68" s="348">
        <v>0.50289664284390989</v>
      </c>
      <c r="L68" s="348">
        <v>0.54479599958653613</v>
      </c>
      <c r="M68" s="348">
        <v>0.57578007202604087</v>
      </c>
      <c r="N68" s="348">
        <v>0.58867234062356133</v>
      </c>
      <c r="O68" s="348">
        <v>0.58389108437259885</v>
      </c>
      <c r="P68" s="348">
        <v>0.54898383232718451</v>
      </c>
      <c r="Q68" s="348">
        <v>0.54605535091169988</v>
      </c>
      <c r="R68" s="348">
        <v>0.56043379692382334</v>
      </c>
      <c r="S68" s="348">
        <v>0.55635711097991314</v>
      </c>
      <c r="T68" s="348">
        <v>0.56150647159282663</v>
      </c>
      <c r="U68" s="348">
        <v>0.50576101181934363</v>
      </c>
      <c r="V68" s="348">
        <v>0.53646906281295925</v>
      </c>
      <c r="W68" s="348">
        <v>0.54251361147230426</v>
      </c>
      <c r="DA68" s="167" t="s">
        <v>2289</v>
      </c>
    </row>
    <row r="69" spans="1:105" ht="12" customHeight="1" x14ac:dyDescent="0.25">
      <c r="A69" s="64" t="s">
        <v>30</v>
      </c>
      <c r="B69" s="231">
        <v>1.6672038988732821E-2</v>
      </c>
      <c r="C69" s="231">
        <v>1.1653404049229271E-2</v>
      </c>
      <c r="D69" s="231">
        <v>1.360477350883792E-2</v>
      </c>
      <c r="E69" s="231">
        <v>1.161903500677842E-2</v>
      </c>
      <c r="F69" s="231">
        <v>9.6293408056006072E-3</v>
      </c>
      <c r="G69" s="231">
        <v>9.0072485925275572E-3</v>
      </c>
      <c r="H69" s="231">
        <v>9.025724418764711E-3</v>
      </c>
      <c r="I69" s="231">
        <v>9.0801103707300029E-3</v>
      </c>
      <c r="J69" s="231">
        <v>4.6015617791294776E-3</v>
      </c>
      <c r="K69" s="231">
        <v>7.4268106714863256E-3</v>
      </c>
      <c r="L69" s="231">
        <v>6.3482487624589362E-3</v>
      </c>
      <c r="M69" s="231">
        <v>1.086412066729436E-2</v>
      </c>
      <c r="N69" s="231">
        <v>1.085722561610993E-2</v>
      </c>
      <c r="O69" s="231">
        <v>1.046088148730015E-2</v>
      </c>
      <c r="P69" s="231">
        <v>1.075948925215996E-2</v>
      </c>
      <c r="Q69" s="231">
        <v>8.1634602972941849E-3</v>
      </c>
      <c r="R69" s="231">
        <v>8.5486597878616944E-3</v>
      </c>
      <c r="S69" s="231">
        <v>9.9177277691200102E-3</v>
      </c>
      <c r="T69" s="231">
        <v>8.3867908857126524E-3</v>
      </c>
      <c r="U69" s="231">
        <v>6.7424554466625434E-3</v>
      </c>
      <c r="V69" s="231">
        <v>8.7219941481887307E-3</v>
      </c>
      <c r="W69" s="231">
        <v>6.853566175849134E-3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9.4305781802590735E-3</v>
      </c>
      <c r="C71" s="231">
        <v>4.7608914081673356E-3</v>
      </c>
      <c r="D71" s="231">
        <v>4.7492317436449976E-3</v>
      </c>
      <c r="E71" s="231">
        <v>9.4933326999904737E-3</v>
      </c>
      <c r="F71" s="231">
        <v>9.4827190231083387E-3</v>
      </c>
      <c r="G71" s="231">
        <v>1.8865078630751309E-2</v>
      </c>
      <c r="H71" s="231">
        <v>2.362990186154974E-2</v>
      </c>
      <c r="I71" s="231">
        <v>2.3751657080402638E-2</v>
      </c>
      <c r="J71" s="231">
        <v>1.925889630210947E-2</v>
      </c>
      <c r="K71" s="231">
        <v>1.9308168588156139E-2</v>
      </c>
      <c r="L71" s="231">
        <v>1.9217908772982521E-2</v>
      </c>
      <c r="M71" s="231">
        <v>1.9360210248957808E-2</v>
      </c>
      <c r="N71" s="231">
        <v>2.4184716249382759E-2</v>
      </c>
      <c r="O71" s="231">
        <v>2.412748164519889E-2</v>
      </c>
      <c r="P71" s="231">
        <v>1.438012942092309E-2</v>
      </c>
      <c r="Q71" s="231">
        <v>2.3578160154886479E-2</v>
      </c>
      <c r="R71" s="231">
        <v>2.362704425726311E-2</v>
      </c>
      <c r="S71" s="231">
        <v>2.2462095184617999E-2</v>
      </c>
      <c r="T71" s="231">
        <v>1.8204244916755631E-2</v>
      </c>
      <c r="U71" s="231">
        <v>1.7031449710399941E-2</v>
      </c>
      <c r="V71" s="231">
        <v>1.3016245109247419E-2</v>
      </c>
      <c r="W71" s="231">
        <v>1.4969108211365569E-2</v>
      </c>
      <c r="DA71" s="73" t="s">
        <v>2292</v>
      </c>
    </row>
    <row r="72" spans="1:105" ht="12" customHeight="1" x14ac:dyDescent="0.25">
      <c r="A72" s="64" t="s">
        <v>160</v>
      </c>
      <c r="B72" s="231">
        <v>2.4424697393381111E-2</v>
      </c>
      <c r="C72" s="231">
        <v>1.6519009230014991E-2</v>
      </c>
      <c r="D72" s="231">
        <v>8.2623107691897728E-3</v>
      </c>
      <c r="E72" s="231">
        <v>1.239044759764211E-2</v>
      </c>
      <c r="F72" s="231">
        <v>1.2379617841857839E-2</v>
      </c>
      <c r="G72" s="231">
        <v>2.4640555226975641E-2</v>
      </c>
      <c r="H72" s="231">
        <v>1.6462254854629349E-2</v>
      </c>
      <c r="I72" s="231">
        <v>8.3443063570497675E-3</v>
      </c>
      <c r="J72" s="231">
        <v>8.4784199897311036E-3</v>
      </c>
      <c r="K72" s="231">
        <v>1.2754958449465861E-2</v>
      </c>
      <c r="L72" s="231">
        <v>1.268880946619981E-2</v>
      </c>
      <c r="M72" s="231">
        <v>1.2791907992823639E-2</v>
      </c>
      <c r="N72" s="231">
        <v>1.2781895974307461E-2</v>
      </c>
      <c r="O72" s="231">
        <v>8.5054755400821042E-3</v>
      </c>
      <c r="P72" s="231">
        <v>1.267639507651337E-2</v>
      </c>
      <c r="Q72" s="231">
        <v>1.2587245707699099E-2</v>
      </c>
      <c r="R72" s="231">
        <v>8.4121686402795909E-3</v>
      </c>
      <c r="S72" s="231">
        <v>8.514154990224997E-3</v>
      </c>
      <c r="T72" s="231">
        <v>1.068761705226925E-2</v>
      </c>
      <c r="U72" s="231">
        <v>1.2184553302360471E-2</v>
      </c>
      <c r="V72" s="231">
        <v>1.3783440970149091E-2</v>
      </c>
      <c r="W72" s="231">
        <v>1.5985574194993631E-2</v>
      </c>
      <c r="DA72" s="73" t="s">
        <v>2293</v>
      </c>
    </row>
    <row r="73" spans="1:105" ht="12" customHeight="1" x14ac:dyDescent="0.25">
      <c r="A73" s="64" t="s">
        <v>70</v>
      </c>
      <c r="B73" s="231">
        <v>0.13216597375366851</v>
      </c>
      <c r="C73" s="231">
        <v>9.7374301732966573E-2</v>
      </c>
      <c r="D73" s="231">
        <v>6.1159450882318868E-2</v>
      </c>
      <c r="E73" s="231">
        <v>5.3937180162295269E-2</v>
      </c>
      <c r="F73" s="231">
        <v>5.0285258300218932E-2</v>
      </c>
      <c r="G73" s="231">
        <v>3.2155130757108831E-2</v>
      </c>
      <c r="H73" s="231">
        <v>3.2221087925093962E-2</v>
      </c>
      <c r="I73" s="231">
        <v>3.6089076713123287E-2</v>
      </c>
      <c r="J73" s="231">
        <v>2.5604399302375999E-2</v>
      </c>
      <c r="K73" s="231">
        <v>2.200301198997209E-2</v>
      </c>
      <c r="L73" s="231">
        <v>2.174139840725188E-2</v>
      </c>
      <c r="M73" s="231">
        <v>2.555305831559597E-2</v>
      </c>
      <c r="N73" s="231">
        <v>2.1867680414414319E-2</v>
      </c>
      <c r="O73" s="231">
        <v>1.81972918485677E-2</v>
      </c>
      <c r="P73" s="231">
        <v>2.1531090423461009E-2</v>
      </c>
      <c r="Q73" s="231">
        <v>2.501674301460009E-2</v>
      </c>
      <c r="R73" s="231">
        <v>2.5194633605415559E-2</v>
      </c>
      <c r="S73" s="231">
        <v>2.731792605473923E-2</v>
      </c>
      <c r="T73" s="231">
        <v>1.646570843372451E-2</v>
      </c>
      <c r="U73" s="231">
        <v>2.2306644197649189E-2</v>
      </c>
      <c r="V73" s="231">
        <v>2.324806723974493E-2</v>
      </c>
      <c r="W73" s="231">
        <v>1.5874399496319639E-2</v>
      </c>
      <c r="DA73" s="73" t="s">
        <v>2294</v>
      </c>
    </row>
    <row r="74" spans="1:105" ht="12" customHeight="1" x14ac:dyDescent="0.25">
      <c r="A74" s="64" t="s">
        <v>34</v>
      </c>
      <c r="B74" s="231">
        <v>5.1293062648941736E-3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0.27952543361699161</v>
      </c>
      <c r="C75" s="231">
        <v>0.2833577549351084</v>
      </c>
      <c r="D75" s="231">
        <v>0.37488910221940819</v>
      </c>
      <c r="E75" s="231">
        <v>0.39834646453462169</v>
      </c>
      <c r="F75" s="231">
        <v>0.36656296109008579</v>
      </c>
      <c r="G75" s="231">
        <v>0.36259436224969233</v>
      </c>
      <c r="H75" s="231">
        <v>0.38109301822332781</v>
      </c>
      <c r="I75" s="231">
        <v>0.41943730679197161</v>
      </c>
      <c r="J75" s="231">
        <v>0.39829024680138719</v>
      </c>
      <c r="K75" s="231">
        <v>0.37092346214615218</v>
      </c>
      <c r="L75" s="231">
        <v>0.40502705529038507</v>
      </c>
      <c r="M75" s="231">
        <v>0.43779761551885238</v>
      </c>
      <c r="N75" s="231">
        <v>0.44965131727458468</v>
      </c>
      <c r="O75" s="231">
        <v>0.42598257594312561</v>
      </c>
      <c r="P75" s="231">
        <v>0.36244789845179082</v>
      </c>
      <c r="Q75" s="231">
        <v>0.34093512688169292</v>
      </c>
      <c r="R75" s="231">
        <v>0.35536699794618498</v>
      </c>
      <c r="S75" s="231">
        <v>0.35744075397535352</v>
      </c>
      <c r="T75" s="231">
        <v>0.39398940474931637</v>
      </c>
      <c r="U75" s="231">
        <v>0.35932255887800119</v>
      </c>
      <c r="V75" s="231">
        <v>0.36927386419730351</v>
      </c>
      <c r="W75" s="231">
        <v>0.36847627888716611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8.5065054919528198E-3</v>
      </c>
      <c r="C77" s="231">
        <v>4.8769597079540488E-3</v>
      </c>
      <c r="D77" s="231">
        <v>5.5576271420678183E-3</v>
      </c>
      <c r="E77" s="231">
        <v>8.1663759342566113E-3</v>
      </c>
      <c r="F77" s="231">
        <v>1.2703206084562929E-2</v>
      </c>
      <c r="G77" s="231">
        <v>3.3799813354427492E-2</v>
      </c>
      <c r="H77" s="231">
        <v>1.5879109685431041E-2</v>
      </c>
      <c r="I77" s="231">
        <v>9.1871729260517895E-3</v>
      </c>
      <c r="J77" s="231">
        <v>1.156889646726255E-2</v>
      </c>
      <c r="K77" s="231">
        <v>8.8470433683950737E-3</v>
      </c>
      <c r="L77" s="231">
        <v>1.0434995168833909E-2</v>
      </c>
      <c r="M77" s="231">
        <v>9.9809446668640799E-3</v>
      </c>
      <c r="N77" s="231">
        <v>7.1455789424773857E-3</v>
      </c>
      <c r="O77" s="231">
        <v>2.17768663851171E-2</v>
      </c>
      <c r="P77" s="231">
        <v>6.3629543049166543E-2</v>
      </c>
      <c r="Q77" s="231">
        <v>7.7580571376782884E-2</v>
      </c>
      <c r="R77" s="231">
        <v>7.5311952142082222E-2</v>
      </c>
      <c r="S77" s="231">
        <v>7.3610896034710632E-2</v>
      </c>
      <c r="T77" s="231">
        <v>5.7504761098395168E-2</v>
      </c>
      <c r="U77" s="231">
        <v>4.7863945989058972E-2</v>
      </c>
      <c r="V77" s="231">
        <v>6.6465317092246318E-2</v>
      </c>
      <c r="W77" s="231">
        <v>7.4404667775832614E-2</v>
      </c>
      <c r="DA77" s="73" t="s">
        <v>2298</v>
      </c>
    </row>
    <row r="78" spans="1:105" ht="12" customHeight="1" x14ac:dyDescent="0.25">
      <c r="A78" s="64" t="s">
        <v>79</v>
      </c>
      <c r="B78" s="231">
        <v>8.4195637372383239E-2</v>
      </c>
      <c r="C78" s="231">
        <v>7.2364169247687515E-2</v>
      </c>
      <c r="D78" s="231">
        <v>7.9380637451407415E-2</v>
      </c>
      <c r="E78" s="231">
        <v>7.4565637530501411E-2</v>
      </c>
      <c r="F78" s="231">
        <v>7.6354051922155289E-2</v>
      </c>
      <c r="G78" s="231">
        <v>7.8142466313754863E-2</v>
      </c>
      <c r="H78" s="231">
        <v>9.8503447772691391E-2</v>
      </c>
      <c r="I78" s="231">
        <v>0.1031807630626751</v>
      </c>
      <c r="J78" s="231">
        <v>6.2596484775371622E-2</v>
      </c>
      <c r="K78" s="231">
        <v>6.1633187630282291E-2</v>
      </c>
      <c r="L78" s="231">
        <v>6.9337583718423912E-2</v>
      </c>
      <c r="M78" s="231">
        <v>5.9432214615652658E-2</v>
      </c>
      <c r="N78" s="231">
        <v>6.2183926152284699E-2</v>
      </c>
      <c r="O78" s="231">
        <v>7.4840511523207379E-2</v>
      </c>
      <c r="P78" s="231">
        <v>6.355928665316983E-2</v>
      </c>
      <c r="Q78" s="231">
        <v>5.8194043478744267E-2</v>
      </c>
      <c r="R78" s="231">
        <v>6.3972340544736203E-2</v>
      </c>
      <c r="S78" s="231">
        <v>5.7093556971146861E-2</v>
      </c>
      <c r="T78" s="231">
        <v>5.6267944456653E-2</v>
      </c>
      <c r="U78" s="231">
        <v>4.0309404295211307E-2</v>
      </c>
      <c r="V78" s="231">
        <v>4.1960134056079318E-2</v>
      </c>
      <c r="W78" s="231">
        <v>4.5950016730777678E-2</v>
      </c>
      <c r="DA78" s="73" t="s">
        <v>2299</v>
      </c>
    </row>
    <row r="79" spans="1:105" ht="12" customHeight="1" x14ac:dyDescent="0.25">
      <c r="A79" s="165" t="s">
        <v>2226</v>
      </c>
      <c r="B79" s="348">
        <v>5.8206365679241916</v>
      </c>
      <c r="C79" s="348">
        <v>5.6303201184280356</v>
      </c>
      <c r="D79" s="348">
        <v>5.9539626666415373</v>
      </c>
      <c r="E79" s="348">
        <v>5.9540265345922769</v>
      </c>
      <c r="F79" s="348">
        <v>5.921704286209784</v>
      </c>
      <c r="G79" s="348">
        <v>6.4185195516865896</v>
      </c>
      <c r="H79" s="348">
        <v>6.631253543547512</v>
      </c>
      <c r="I79" s="348">
        <v>7.2836130216674588</v>
      </c>
      <c r="J79" s="348">
        <v>6.8637686772615352</v>
      </c>
      <c r="K79" s="348">
        <v>6.7084320591610878</v>
      </c>
      <c r="L79" s="348">
        <v>6.9433503064278561</v>
      </c>
      <c r="M79" s="348">
        <v>7.6532343417193784</v>
      </c>
      <c r="N79" s="348">
        <v>7.6918598114782686</v>
      </c>
      <c r="O79" s="348">
        <v>8.1911102074354414</v>
      </c>
      <c r="P79" s="348">
        <v>8.3218109463050993</v>
      </c>
      <c r="Q79" s="348">
        <v>8.4483571548982468</v>
      </c>
      <c r="R79" s="348">
        <v>8.7931681604042886</v>
      </c>
      <c r="S79" s="348">
        <v>9.3546883862881867</v>
      </c>
      <c r="T79" s="348">
        <v>9.1815632276659205</v>
      </c>
      <c r="U79" s="348">
        <v>9.1299674832557542</v>
      </c>
      <c r="V79" s="348">
        <v>9.2794698722983853</v>
      </c>
      <c r="W79" s="348">
        <v>9.7682036746976806</v>
      </c>
      <c r="DA79" s="167" t="s">
        <v>2300</v>
      </c>
    </row>
    <row r="80" spans="1:105" ht="12" customHeight="1" x14ac:dyDescent="0.25">
      <c r="A80" s="132" t="s">
        <v>2228</v>
      </c>
      <c r="B80" s="318">
        <v>5.6544968382560032</v>
      </c>
      <c r="C80" s="318">
        <v>5.4696126336873094</v>
      </c>
      <c r="D80" s="318">
        <v>5.784017380357656</v>
      </c>
      <c r="E80" s="318">
        <v>5.784079425311214</v>
      </c>
      <c r="F80" s="318">
        <v>5.7526797580838673</v>
      </c>
      <c r="G80" s="318">
        <v>6.2353143144684413</v>
      </c>
      <c r="H80" s="318">
        <v>6.4419761924829526</v>
      </c>
      <c r="I80" s="318">
        <v>7.0757152283065032</v>
      </c>
      <c r="J80" s="318">
        <v>6.6678545948002954</v>
      </c>
      <c r="K80" s="318">
        <v>6.5169517844866096</v>
      </c>
      <c r="L80" s="318">
        <v>6.7451647077498</v>
      </c>
      <c r="M80" s="318">
        <v>7.4347863644607681</v>
      </c>
      <c r="N80" s="318">
        <v>7.4723093388088619</v>
      </c>
      <c r="O80" s="318">
        <v>7.957309519200586</v>
      </c>
      <c r="P80" s="318">
        <v>8.084279637687084</v>
      </c>
      <c r="Q80" s="318">
        <v>8.2072138095827292</v>
      </c>
      <c r="R80" s="318">
        <v>8.5421827975408782</v>
      </c>
      <c r="S80" s="318">
        <v>9.0876754261950072</v>
      </c>
      <c r="T80" s="318">
        <v>8.9194918176449018</v>
      </c>
      <c r="U80" s="318">
        <v>8.8693687820919731</v>
      </c>
      <c r="V80" s="318">
        <v>9.0146038910509869</v>
      </c>
      <c r="W80" s="318">
        <v>9.4893876553637586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0.99999999999999967</v>
      </c>
      <c r="C84" s="234">
        <f t="shared" si="4"/>
        <v>0.99999999999999978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1.0000000000000002</v>
      </c>
      <c r="H84" s="234">
        <f t="shared" si="4"/>
        <v>0.99999999999999989</v>
      </c>
      <c r="I84" s="234">
        <f t="shared" si="4"/>
        <v>0.99999999999999967</v>
      </c>
      <c r="J84" s="234">
        <f t="shared" si="4"/>
        <v>1</v>
      </c>
      <c r="K84" s="234">
        <f t="shared" si="4"/>
        <v>0.99999999999999978</v>
      </c>
      <c r="L84" s="234">
        <f t="shared" si="4"/>
        <v>1</v>
      </c>
      <c r="M84" s="234">
        <f t="shared" si="4"/>
        <v>1.0000000000000002</v>
      </c>
      <c r="N84" s="234">
        <f t="shared" si="4"/>
        <v>1</v>
      </c>
      <c r="O84" s="234">
        <f t="shared" si="4"/>
        <v>1.0000000000000002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1.0000000000000002</v>
      </c>
      <c r="S84" s="234">
        <f t="shared" si="4"/>
        <v>1</v>
      </c>
      <c r="T84" s="234">
        <f t="shared" si="4"/>
        <v>1</v>
      </c>
      <c r="U84" s="234">
        <f t="shared" si="4"/>
        <v>1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1.1406603637624028E-2</v>
      </c>
      <c r="C85" s="301">
        <f t="shared" si="5"/>
        <v>1.2249011024107493E-2</v>
      </c>
      <c r="D85" s="301">
        <f t="shared" si="5"/>
        <v>1.1785860430680384E-2</v>
      </c>
      <c r="E85" s="301">
        <f t="shared" si="5"/>
        <v>1.1462487877597922E-2</v>
      </c>
      <c r="F85" s="301">
        <f t="shared" si="5"/>
        <v>1.1901872867100089E-2</v>
      </c>
      <c r="G85" s="301">
        <f t="shared" si="5"/>
        <v>1.2258790684147166E-2</v>
      </c>
      <c r="H85" s="301">
        <f t="shared" si="5"/>
        <v>1.2281615739243818E-2</v>
      </c>
      <c r="I85" s="301">
        <f t="shared" si="5"/>
        <v>1.2625683447386403E-2</v>
      </c>
      <c r="J85" s="301">
        <f t="shared" si="5"/>
        <v>1.3314977873165974E-2</v>
      </c>
      <c r="K85" s="301">
        <f t="shared" si="5"/>
        <v>1.3591195688936365E-2</v>
      </c>
      <c r="L85" s="301">
        <f t="shared" si="5"/>
        <v>1.318110759022741E-2</v>
      </c>
      <c r="M85" s="301">
        <f t="shared" si="5"/>
        <v>1.3553566610824151E-2</v>
      </c>
      <c r="N85" s="301">
        <f t="shared" si="5"/>
        <v>1.3399995199493992E-2</v>
      </c>
      <c r="O85" s="301">
        <f t="shared" si="5"/>
        <v>1.4047672531056465E-2</v>
      </c>
      <c r="P85" s="301">
        <f t="shared" si="5"/>
        <v>1.4742928294901252E-2</v>
      </c>
      <c r="Q85" s="301">
        <f t="shared" si="5"/>
        <v>1.4923628628349011E-2</v>
      </c>
      <c r="R85" s="301">
        <f t="shared" si="5"/>
        <v>1.5052351241316894E-2</v>
      </c>
      <c r="S85" s="301">
        <f t="shared" si="5"/>
        <v>1.5680530713631586E-2</v>
      </c>
      <c r="T85" s="301">
        <f t="shared" si="5"/>
        <v>1.5420568084733145E-2</v>
      </c>
      <c r="U85" s="301">
        <f t="shared" si="5"/>
        <v>1.632134520791638E-2</v>
      </c>
      <c r="V85" s="301">
        <f t="shared" si="5"/>
        <v>1.5924028352376978E-2</v>
      </c>
      <c r="W85" s="301">
        <f t="shared" si="5"/>
        <v>1.6268524769154118E-2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3.4487757729055246E-3</v>
      </c>
      <c r="C86" s="235">
        <f t="shared" si="6"/>
        <v>3.7034768458732892E-3</v>
      </c>
      <c r="D86" s="235">
        <f t="shared" si="6"/>
        <v>3.5634437039703277E-3</v>
      </c>
      <c r="E86" s="235">
        <f t="shared" si="6"/>
        <v>3.4656723197683862E-3</v>
      </c>
      <c r="F86" s="235">
        <f t="shared" si="6"/>
        <v>3.5985199539033319E-3</v>
      </c>
      <c r="G86" s="235">
        <f t="shared" si="6"/>
        <v>3.7064337167950459E-3</v>
      </c>
      <c r="H86" s="235">
        <f t="shared" si="6"/>
        <v>3.7133348505183966E-3</v>
      </c>
      <c r="I86" s="235">
        <f t="shared" si="6"/>
        <v>3.8173633951911821E-3</v>
      </c>
      <c r="J86" s="235">
        <f t="shared" si="6"/>
        <v>4.0257709099562472E-3</v>
      </c>
      <c r="K86" s="235">
        <f t="shared" si="6"/>
        <v>4.109285104131599E-3</v>
      </c>
      <c r="L86" s="235">
        <f t="shared" si="6"/>
        <v>3.9852953570942446E-3</v>
      </c>
      <c r="M86" s="235">
        <f t="shared" si="6"/>
        <v>4.0979079881141639E-3</v>
      </c>
      <c r="N86" s="235">
        <f t="shared" si="6"/>
        <v>4.0514758178001719E-3</v>
      </c>
      <c r="O86" s="235">
        <f t="shared" si="6"/>
        <v>4.2473004436673345E-3</v>
      </c>
      <c r="P86" s="235">
        <f t="shared" si="6"/>
        <v>4.4575103633328044E-3</v>
      </c>
      <c r="Q86" s="235">
        <f t="shared" si="6"/>
        <v>4.5121449374750161E-3</v>
      </c>
      <c r="R86" s="235">
        <f t="shared" si="6"/>
        <v>4.5510640972119655E-3</v>
      </c>
      <c r="S86" s="235">
        <f t="shared" si="6"/>
        <v>4.7409935638596506E-3</v>
      </c>
      <c r="T86" s="235">
        <f t="shared" si="6"/>
        <v>4.6623941099916697E-3</v>
      </c>
      <c r="U86" s="235">
        <f t="shared" si="6"/>
        <v>4.9347432173959989E-3</v>
      </c>
      <c r="V86" s="235">
        <f t="shared" si="6"/>
        <v>4.8146148435975469E-3</v>
      </c>
      <c r="W86" s="235">
        <f t="shared" si="6"/>
        <v>4.9187730079186861E-3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4.3078856046995517E-2</v>
      </c>
      <c r="C87" s="235">
        <f t="shared" si="7"/>
        <v>4.6260341762475843E-2</v>
      </c>
      <c r="D87" s="235">
        <f t="shared" si="7"/>
        <v>4.4511179752803103E-2</v>
      </c>
      <c r="E87" s="235">
        <f t="shared" si="7"/>
        <v>4.3289911783270102E-2</v>
      </c>
      <c r="F87" s="235">
        <f t="shared" si="7"/>
        <v>4.494931920315634E-2</v>
      </c>
      <c r="G87" s="235">
        <f t="shared" si="7"/>
        <v>4.6297276206804953E-2</v>
      </c>
      <c r="H87" s="235">
        <f t="shared" si="7"/>
        <v>4.6383478664084161E-2</v>
      </c>
      <c r="I87" s="235">
        <f t="shared" si="7"/>
        <v>4.7682905184052354E-2</v>
      </c>
      <c r="J87" s="235">
        <f t="shared" si="7"/>
        <v>5.0286135408008796E-2</v>
      </c>
      <c r="K87" s="235">
        <f t="shared" si="7"/>
        <v>5.1329315998937669E-2</v>
      </c>
      <c r="L87" s="235">
        <f t="shared" si="7"/>
        <v>4.9780552954993666E-2</v>
      </c>
      <c r="M87" s="235">
        <f t="shared" si="7"/>
        <v>5.1187203790021243E-2</v>
      </c>
      <c r="N87" s="235">
        <f t="shared" si="7"/>
        <v>5.060721688666249E-2</v>
      </c>
      <c r="O87" s="235">
        <f t="shared" si="7"/>
        <v>5.3053273523473443E-2</v>
      </c>
      <c r="P87" s="235">
        <f t="shared" si="7"/>
        <v>5.5679017690450722E-2</v>
      </c>
      <c r="Q87" s="235">
        <f t="shared" si="7"/>
        <v>5.6361461290626684E-2</v>
      </c>
      <c r="R87" s="235">
        <f t="shared" si="7"/>
        <v>5.6847602747821378E-2</v>
      </c>
      <c r="S87" s="235">
        <f t="shared" si="7"/>
        <v>5.9220022612597061E-2</v>
      </c>
      <c r="T87" s="235">
        <f t="shared" si="7"/>
        <v>5.8238232324822434E-2</v>
      </c>
      <c r="U87" s="235">
        <f t="shared" si="7"/>
        <v>6.1640160650975793E-2</v>
      </c>
      <c r="V87" s="235">
        <f t="shared" si="7"/>
        <v>6.0139630241698605E-2</v>
      </c>
      <c r="W87" s="235">
        <f t="shared" si="7"/>
        <v>6.14406758481311E-2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2.2833037910099302E-2</v>
      </c>
      <c r="C88" s="235">
        <f t="shared" si="8"/>
        <v>2.4519317227097753E-2</v>
      </c>
      <c r="D88" s="235">
        <f t="shared" si="8"/>
        <v>2.3592210842606175E-2</v>
      </c>
      <c r="E88" s="235">
        <f t="shared" si="8"/>
        <v>2.2944903546044799E-2</v>
      </c>
      <c r="F88" s="235">
        <f t="shared" si="8"/>
        <v>2.3824437405653986E-2</v>
      </c>
      <c r="G88" s="235">
        <f t="shared" si="8"/>
        <v>2.4538893549334227E-2</v>
      </c>
      <c r="H88" s="235">
        <f t="shared" si="8"/>
        <v>2.4584583341394916E-2</v>
      </c>
      <c r="I88" s="235">
        <f t="shared" si="8"/>
        <v>2.5273316927065231E-2</v>
      </c>
      <c r="J88" s="235">
        <f t="shared" si="8"/>
        <v>2.6653104132358451E-2</v>
      </c>
      <c r="K88" s="235">
        <f t="shared" si="8"/>
        <v>2.720601997473308E-2</v>
      </c>
      <c r="L88" s="235">
        <f t="shared" si="8"/>
        <v>2.6385130830008423E-2</v>
      </c>
      <c r="M88" s="235">
        <f t="shared" si="8"/>
        <v>2.7130696399517033E-2</v>
      </c>
      <c r="N88" s="235">
        <f t="shared" si="8"/>
        <v>2.6823286589532661E-2</v>
      </c>
      <c r="O88" s="235">
        <f t="shared" si="8"/>
        <v>2.8119767254145146E-2</v>
      </c>
      <c r="P88" s="235">
        <f t="shared" si="8"/>
        <v>2.9511487499488027E-2</v>
      </c>
      <c r="Q88" s="235">
        <f t="shared" si="8"/>
        <v>2.9873202317943794E-2</v>
      </c>
      <c r="R88" s="235">
        <f t="shared" si="8"/>
        <v>3.0130871331013408E-2</v>
      </c>
      <c r="S88" s="235">
        <f t="shared" si="8"/>
        <v>3.138832237966712E-2</v>
      </c>
      <c r="T88" s="235">
        <f t="shared" si="8"/>
        <v>3.0867945171041342E-2</v>
      </c>
      <c r="U88" s="235">
        <f t="shared" si="8"/>
        <v>3.2671065438528546E-2</v>
      </c>
      <c r="V88" s="235">
        <f t="shared" si="8"/>
        <v>3.187574098323414E-2</v>
      </c>
      <c r="W88" s="235">
        <f t="shared" si="8"/>
        <v>3.2565332731493042E-2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2.9060800426942018E-2</v>
      </c>
      <c r="C89" s="302">
        <f t="shared" si="9"/>
        <v>2.9096352605037498E-2</v>
      </c>
      <c r="D89" s="302">
        <f t="shared" si="9"/>
        <v>2.9005195853077065E-2</v>
      </c>
      <c r="E89" s="302">
        <f t="shared" si="9"/>
        <v>2.90369175675411E-2</v>
      </c>
      <c r="F89" s="302">
        <f t="shared" si="9"/>
        <v>2.892437187689809E-2</v>
      </c>
      <c r="G89" s="302">
        <f t="shared" si="9"/>
        <v>2.8784276762716627E-2</v>
      </c>
      <c r="H89" s="302">
        <f t="shared" si="9"/>
        <v>2.8718237188763623E-2</v>
      </c>
      <c r="I89" s="302">
        <f t="shared" si="9"/>
        <v>2.8786869998818326E-2</v>
      </c>
      <c r="J89" s="302">
        <f t="shared" si="9"/>
        <v>2.8972107427960508E-2</v>
      </c>
      <c r="K89" s="302">
        <f t="shared" si="9"/>
        <v>2.90362205974686E-2</v>
      </c>
      <c r="L89" s="302">
        <f t="shared" si="9"/>
        <v>2.8896688753085324E-2</v>
      </c>
      <c r="M89" s="302">
        <f t="shared" si="9"/>
        <v>2.9069752480412964E-2</v>
      </c>
      <c r="N89" s="302">
        <f t="shared" si="9"/>
        <v>2.9001529322433883E-2</v>
      </c>
      <c r="O89" s="302">
        <f t="shared" si="9"/>
        <v>2.923053965341459E-2</v>
      </c>
      <c r="P89" s="302">
        <f t="shared" si="9"/>
        <v>2.9808780753726703E-2</v>
      </c>
      <c r="Q89" s="302">
        <f t="shared" si="9"/>
        <v>3.0064517476457477E-2</v>
      </c>
      <c r="R89" s="302">
        <f t="shared" si="9"/>
        <v>3.0173153074310923E-2</v>
      </c>
      <c r="S89" s="302">
        <f t="shared" si="9"/>
        <v>3.0806681799826249E-2</v>
      </c>
      <c r="T89" s="302">
        <f t="shared" si="9"/>
        <v>3.1134024049528419E-2</v>
      </c>
      <c r="U89" s="302">
        <f t="shared" si="9"/>
        <v>3.2176423302858984E-2</v>
      </c>
      <c r="V89" s="302">
        <f t="shared" si="9"/>
        <v>3.1918847111017681E-2</v>
      </c>
      <c r="W89" s="302">
        <f t="shared" si="9"/>
        <v>3.3273264414777425E-2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6.9242307094128916E-2</v>
      </c>
      <c r="C90" s="303">
        <f t="shared" si="10"/>
        <v>6.9105765530346933E-2</v>
      </c>
      <c r="D90" s="303">
        <f t="shared" si="10"/>
        <v>6.9369598808651428E-2</v>
      </c>
      <c r="E90" s="303">
        <f t="shared" si="10"/>
        <v>6.9640146505663733E-2</v>
      </c>
      <c r="F90" s="303">
        <f t="shared" si="10"/>
        <v>6.9359167496069629E-2</v>
      </c>
      <c r="G90" s="303">
        <f t="shared" si="10"/>
        <v>6.9297751311341985E-2</v>
      </c>
      <c r="H90" s="303">
        <f t="shared" si="10"/>
        <v>6.9112367298309121E-2</v>
      </c>
      <c r="I90" s="303">
        <f t="shared" si="10"/>
        <v>6.9184426436144184E-2</v>
      </c>
      <c r="J90" s="303">
        <f t="shared" si="10"/>
        <v>6.975053246332108E-2</v>
      </c>
      <c r="K90" s="303">
        <f t="shared" si="10"/>
        <v>6.9859126677201733E-2</v>
      </c>
      <c r="L90" s="303">
        <f t="shared" si="10"/>
        <v>6.9634946013898469E-2</v>
      </c>
      <c r="M90" s="303">
        <f t="shared" si="10"/>
        <v>6.9913885768275591E-2</v>
      </c>
      <c r="N90" s="303">
        <f t="shared" si="10"/>
        <v>6.9819900567071963E-2</v>
      </c>
      <c r="O90" s="303">
        <f t="shared" si="10"/>
        <v>7.0306057051670631E-2</v>
      </c>
      <c r="P90" s="303">
        <f t="shared" si="10"/>
        <v>7.1503575591146451E-2</v>
      </c>
      <c r="Q90" s="303">
        <f t="shared" si="10"/>
        <v>7.1927047501473163E-2</v>
      </c>
      <c r="R90" s="303">
        <f t="shared" si="10"/>
        <v>7.2156721036900989E-2</v>
      </c>
      <c r="S90" s="303">
        <f t="shared" si="10"/>
        <v>7.3471402872241368E-2</v>
      </c>
      <c r="T90" s="303">
        <f t="shared" si="10"/>
        <v>7.273045183664098E-2</v>
      </c>
      <c r="U90" s="303">
        <f t="shared" si="10"/>
        <v>7.4740468606577862E-2</v>
      </c>
      <c r="V90" s="303">
        <f t="shared" si="10"/>
        <v>7.391448482288393E-2</v>
      </c>
      <c r="W90" s="303">
        <f t="shared" si="10"/>
        <v>7.4985626831496274E-2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5.6581950721008002E-2</v>
      </c>
      <c r="C91" s="304">
        <f t="shared" si="11"/>
        <v>5.3094877538859574E-2</v>
      </c>
      <c r="D91" s="304">
        <f t="shared" si="11"/>
        <v>5.4930098351337955E-2</v>
      </c>
      <c r="E91" s="304">
        <f t="shared" si="11"/>
        <v>5.6490629917990053E-2</v>
      </c>
      <c r="F91" s="304">
        <f t="shared" si="11"/>
        <v>5.4259154529918793E-2</v>
      </c>
      <c r="G91" s="304">
        <f t="shared" si="11"/>
        <v>5.2139654403177776E-2</v>
      </c>
      <c r="H91" s="304">
        <f t="shared" si="11"/>
        <v>5.1767247603598202E-2</v>
      </c>
      <c r="I91" s="304">
        <f t="shared" si="11"/>
        <v>5.0355249538514314E-2</v>
      </c>
      <c r="J91" s="304">
        <f t="shared" si="11"/>
        <v>4.8009140127806264E-2</v>
      </c>
      <c r="K91" s="304">
        <f t="shared" si="11"/>
        <v>4.6613965298149283E-2</v>
      </c>
      <c r="L91" s="304">
        <f t="shared" si="11"/>
        <v>4.8483994985674732E-2</v>
      </c>
      <c r="M91" s="304">
        <f t="shared" si="11"/>
        <v>4.7244108718636629E-2</v>
      </c>
      <c r="N91" s="304">
        <f t="shared" si="11"/>
        <v>4.7985184853738323E-2</v>
      </c>
      <c r="O91" s="304">
        <f t="shared" si="11"/>
        <v>4.3842392024066805E-2</v>
      </c>
      <c r="P91" s="304">
        <f t="shared" si="11"/>
        <v>3.9242366857866202E-2</v>
      </c>
      <c r="Q91" s="304">
        <f t="shared" si="11"/>
        <v>3.8032203554831674E-2</v>
      </c>
      <c r="R91" s="304">
        <f t="shared" si="11"/>
        <v>3.7256814673513515E-2</v>
      </c>
      <c r="S91" s="304">
        <f t="shared" si="11"/>
        <v>3.4203949491431261E-2</v>
      </c>
      <c r="T91" s="304">
        <f t="shared" si="11"/>
        <v>3.6024638615552579E-2</v>
      </c>
      <c r="U91" s="304">
        <f t="shared" si="11"/>
        <v>3.1814769153514812E-2</v>
      </c>
      <c r="V91" s="304">
        <f t="shared" si="11"/>
        <v>3.3519640629583451E-2</v>
      </c>
      <c r="W91" s="304">
        <f t="shared" si="11"/>
        <v>3.1035991353208101E-2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1.1368009099533043E-2</v>
      </c>
      <c r="C92" s="304">
        <f t="shared" si="12"/>
        <v>1.4623097505900696E-2</v>
      </c>
      <c r="D92" s="304">
        <f t="shared" si="12"/>
        <v>1.3104184084590855E-2</v>
      </c>
      <c r="E92" s="304">
        <f t="shared" si="12"/>
        <v>1.1850837732182817E-2</v>
      </c>
      <c r="F92" s="304">
        <f t="shared" si="12"/>
        <v>1.3751552597136904E-2</v>
      </c>
      <c r="G92" s="304">
        <f t="shared" si="12"/>
        <v>1.5769198405029952E-2</v>
      </c>
      <c r="H92" s="304">
        <f t="shared" si="12"/>
        <v>1.595363515469304E-2</v>
      </c>
      <c r="I92" s="304">
        <f t="shared" si="12"/>
        <v>1.7398710117264737E-2</v>
      </c>
      <c r="J92" s="304">
        <f t="shared" si="12"/>
        <v>2.0232829760804972E-2</v>
      </c>
      <c r="K92" s="304">
        <f t="shared" si="12"/>
        <v>2.1705303832371313E-2</v>
      </c>
      <c r="L92" s="304">
        <f t="shared" si="12"/>
        <v>1.9657555711066321E-2</v>
      </c>
      <c r="M92" s="304">
        <f t="shared" si="12"/>
        <v>2.1134182808500018E-2</v>
      </c>
      <c r="N92" s="304">
        <f t="shared" si="12"/>
        <v>2.0316520831464006E-2</v>
      </c>
      <c r="O92" s="304">
        <f t="shared" si="12"/>
        <v>2.4872089491842719E-2</v>
      </c>
      <c r="P92" s="304">
        <f t="shared" si="12"/>
        <v>3.0590861994504139E-2</v>
      </c>
      <c r="Q92" s="304">
        <f t="shared" si="12"/>
        <v>3.220402419147185E-2</v>
      </c>
      <c r="R92" s="304">
        <f t="shared" si="12"/>
        <v>3.319450257223279E-2</v>
      </c>
      <c r="S92" s="304">
        <f t="shared" si="12"/>
        <v>3.749087800745967E-2</v>
      </c>
      <c r="T92" s="304">
        <f t="shared" si="12"/>
        <v>3.4958691136847034E-2</v>
      </c>
      <c r="U92" s="304">
        <f t="shared" si="12"/>
        <v>4.1076520972698975E-2</v>
      </c>
      <c r="V92" s="304">
        <f t="shared" si="12"/>
        <v>3.8590680984030165E-2</v>
      </c>
      <c r="W92" s="304">
        <f t="shared" si="12"/>
        <v>4.2106441456768534E-2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1.2923472735878571E-3</v>
      </c>
      <c r="C93" s="304">
        <f t="shared" si="13"/>
        <v>1.387790485586669E-3</v>
      </c>
      <c r="D93" s="304">
        <f t="shared" si="13"/>
        <v>1.3353163727226236E-3</v>
      </c>
      <c r="E93" s="304">
        <f t="shared" si="13"/>
        <v>1.298678855490866E-3</v>
      </c>
      <c r="F93" s="304">
        <f t="shared" si="13"/>
        <v>1.3484603690139265E-3</v>
      </c>
      <c r="G93" s="304">
        <f t="shared" si="13"/>
        <v>1.3888985031342599E-3</v>
      </c>
      <c r="H93" s="304">
        <f t="shared" si="13"/>
        <v>1.391484540017871E-3</v>
      </c>
      <c r="I93" s="304">
        <f t="shared" si="13"/>
        <v>1.4304667803651239E-3</v>
      </c>
      <c r="J93" s="304">
        <f t="shared" si="13"/>
        <v>1.5085625747098355E-3</v>
      </c>
      <c r="K93" s="304">
        <f t="shared" si="13"/>
        <v>1.5398575466811428E-3</v>
      </c>
      <c r="L93" s="304">
        <f t="shared" si="13"/>
        <v>1.493395317157426E-3</v>
      </c>
      <c r="M93" s="304">
        <f t="shared" si="13"/>
        <v>1.5355942411389458E-3</v>
      </c>
      <c r="N93" s="304">
        <f t="shared" si="13"/>
        <v>1.5181948818696412E-3</v>
      </c>
      <c r="O93" s="304">
        <f t="shared" si="13"/>
        <v>1.5915755357610887E-3</v>
      </c>
      <c r="P93" s="304">
        <f t="shared" si="13"/>
        <v>1.6703467387761E-3</v>
      </c>
      <c r="Q93" s="304">
        <f t="shared" si="13"/>
        <v>1.690819755169635E-3</v>
      </c>
      <c r="R93" s="304">
        <f t="shared" si="13"/>
        <v>1.7054037911546707E-3</v>
      </c>
      <c r="S93" s="304">
        <f t="shared" si="13"/>
        <v>1.7765753733504424E-3</v>
      </c>
      <c r="T93" s="304">
        <f t="shared" si="13"/>
        <v>1.7471220842413631E-3</v>
      </c>
      <c r="U93" s="304">
        <f t="shared" si="13"/>
        <v>1.8491784803640777E-3</v>
      </c>
      <c r="V93" s="304">
        <f t="shared" si="13"/>
        <v>1.8041632092703076E-3</v>
      </c>
      <c r="W93" s="304">
        <f t="shared" si="13"/>
        <v>1.8431940215196435E-3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3.1473775951876767E-2</v>
      </c>
      <c r="C94" s="303">
        <f t="shared" si="14"/>
        <v>3.1411711604703157E-2</v>
      </c>
      <c r="D94" s="303">
        <f t="shared" si="14"/>
        <v>3.1531635822114282E-2</v>
      </c>
      <c r="E94" s="303">
        <f t="shared" si="14"/>
        <v>3.1654612048028968E-2</v>
      </c>
      <c r="F94" s="303">
        <f t="shared" si="14"/>
        <v>3.1526894316395285E-2</v>
      </c>
      <c r="G94" s="303">
        <f t="shared" si="14"/>
        <v>3.1498977868791814E-2</v>
      </c>
      <c r="H94" s="303">
        <f t="shared" si="14"/>
        <v>3.1414712408322311E-2</v>
      </c>
      <c r="I94" s="303">
        <f t="shared" si="14"/>
        <v>3.1447466561883707E-2</v>
      </c>
      <c r="J94" s="303">
        <f t="shared" si="14"/>
        <v>3.1704787483327772E-2</v>
      </c>
      <c r="K94" s="303">
        <f t="shared" si="14"/>
        <v>3.1754148489637167E-2</v>
      </c>
      <c r="L94" s="303">
        <f t="shared" si="14"/>
        <v>3.1652248188135668E-2</v>
      </c>
      <c r="M94" s="303">
        <f t="shared" si="14"/>
        <v>3.1779038985579801E-2</v>
      </c>
      <c r="N94" s="303">
        <f t="shared" si="14"/>
        <v>3.1736318439578172E-2</v>
      </c>
      <c r="O94" s="303">
        <f t="shared" si="14"/>
        <v>3.1957298659850288E-2</v>
      </c>
      <c r="P94" s="303">
        <f t="shared" si="14"/>
        <v>3.2501625268702927E-2</v>
      </c>
      <c r="Q94" s="303">
        <f t="shared" si="14"/>
        <v>3.2694112500669621E-2</v>
      </c>
      <c r="R94" s="303">
        <f t="shared" si="14"/>
        <v>3.2798509562227726E-2</v>
      </c>
      <c r="S94" s="303">
        <f t="shared" si="14"/>
        <v>3.3396092214655192E-2</v>
      </c>
      <c r="T94" s="303">
        <f t="shared" si="14"/>
        <v>3.3059296289382256E-2</v>
      </c>
      <c r="U94" s="303">
        <f t="shared" si="14"/>
        <v>3.3972940275717206E-2</v>
      </c>
      <c r="V94" s="303">
        <f t="shared" si="14"/>
        <v>3.3597493101310882E-2</v>
      </c>
      <c r="W94" s="303">
        <f t="shared" si="14"/>
        <v>3.408437583249832E-2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2.5719068509549085E-2</v>
      </c>
      <c r="C95" s="304">
        <f t="shared" si="15"/>
        <v>2.4134035244936174E-2</v>
      </c>
      <c r="D95" s="304">
        <f t="shared" si="15"/>
        <v>2.4968226523335423E-2</v>
      </c>
      <c r="E95" s="304">
        <f t="shared" si="15"/>
        <v>2.5677559053631841E-2</v>
      </c>
      <c r="F95" s="304">
        <f t="shared" si="15"/>
        <v>2.4663252059053998E-2</v>
      </c>
      <c r="G95" s="304">
        <f t="shared" si="15"/>
        <v>2.3699842910535347E-2</v>
      </c>
      <c r="H95" s="304">
        <f t="shared" si="15"/>
        <v>2.3530567092544624E-2</v>
      </c>
      <c r="I95" s="304">
        <f t="shared" si="15"/>
        <v>2.2888749790233767E-2</v>
      </c>
      <c r="J95" s="304">
        <f t="shared" si="15"/>
        <v>2.1822336421730131E-2</v>
      </c>
      <c r="K95" s="304">
        <f t="shared" si="15"/>
        <v>2.1188166044613325E-2</v>
      </c>
      <c r="L95" s="304">
        <f t="shared" si="15"/>
        <v>2.2038179538943058E-2</v>
      </c>
      <c r="M95" s="304">
        <f t="shared" si="15"/>
        <v>2.1474594872107552E-2</v>
      </c>
      <c r="N95" s="304">
        <f t="shared" si="15"/>
        <v>2.1811447660790149E-2</v>
      </c>
      <c r="O95" s="304">
        <f t="shared" si="15"/>
        <v>1.9928360010939467E-2</v>
      </c>
      <c r="P95" s="304">
        <f t="shared" si="15"/>
        <v>1.7837439480848271E-2</v>
      </c>
      <c r="Q95" s="304">
        <f t="shared" si="15"/>
        <v>1.7287365252196214E-2</v>
      </c>
      <c r="R95" s="304">
        <f t="shared" si="15"/>
        <v>1.6934915760687969E-2</v>
      </c>
      <c r="S95" s="304">
        <f t="shared" si="15"/>
        <v>1.5547249768832405E-2</v>
      </c>
      <c r="T95" s="304">
        <f t="shared" si="15"/>
        <v>1.6374835734342078E-2</v>
      </c>
      <c r="U95" s="304">
        <f t="shared" si="15"/>
        <v>1.4461258706143091E-2</v>
      </c>
      <c r="V95" s="304">
        <f t="shared" si="15"/>
        <v>1.5236200286174298E-2</v>
      </c>
      <c r="W95" s="304">
        <f t="shared" si="15"/>
        <v>1.4107268796912776E-2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5.1672768634241093E-3</v>
      </c>
      <c r="C96" s="304">
        <f t="shared" si="16"/>
        <v>6.6468625026821328E-3</v>
      </c>
      <c r="D96" s="304">
        <f t="shared" si="16"/>
        <v>5.9564473111776602E-3</v>
      </c>
      <c r="E96" s="304">
        <f t="shared" si="16"/>
        <v>5.3867444237194629E-3</v>
      </c>
      <c r="F96" s="304">
        <f t="shared" si="16"/>
        <v>6.2507057259713217E-3</v>
      </c>
      <c r="G96" s="304">
        <f t="shared" si="16"/>
        <v>7.1678174568317998E-3</v>
      </c>
      <c r="H96" s="304">
        <f t="shared" si="16"/>
        <v>7.2516523430422889E-3</v>
      </c>
      <c r="I96" s="304">
        <f t="shared" si="16"/>
        <v>7.9085045987567007E-3</v>
      </c>
      <c r="J96" s="304">
        <f t="shared" si="16"/>
        <v>9.1967408003658987E-3</v>
      </c>
      <c r="K96" s="304">
        <f t="shared" si="16"/>
        <v>9.8660471965324129E-3</v>
      </c>
      <c r="L96" s="304">
        <f t="shared" si="16"/>
        <v>8.9352525959392384E-3</v>
      </c>
      <c r="M96" s="304">
        <f t="shared" si="16"/>
        <v>9.6064467311363696E-3</v>
      </c>
      <c r="N96" s="304">
        <f t="shared" si="16"/>
        <v>9.2347821961200043E-3</v>
      </c>
      <c r="O96" s="304">
        <f t="shared" si="16"/>
        <v>1.1305495223564874E-2</v>
      </c>
      <c r="P96" s="304">
        <f t="shared" si="16"/>
        <v>1.3904937270229156E-2</v>
      </c>
      <c r="Q96" s="304">
        <f t="shared" si="16"/>
        <v>1.4638192814305392E-2</v>
      </c>
      <c r="R96" s="304">
        <f t="shared" si="16"/>
        <v>1.5088410260105819E-2</v>
      </c>
      <c r="S96" s="304">
        <f t="shared" si="16"/>
        <v>1.7041308185208954E-2</v>
      </c>
      <c r="T96" s="304">
        <f t="shared" si="16"/>
        <v>1.5890314153112282E-2</v>
      </c>
      <c r="U96" s="304">
        <f t="shared" si="16"/>
        <v>1.8671145896681354E-2</v>
      </c>
      <c r="V96" s="304">
        <f t="shared" si="16"/>
        <v>1.754121862910462E-2</v>
      </c>
      <c r="W96" s="304">
        <f t="shared" si="16"/>
        <v>1.9139291571258436E-2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5.8743057890357124E-4</v>
      </c>
      <c r="C97" s="304">
        <f t="shared" si="17"/>
        <v>6.3081385708484963E-4</v>
      </c>
      <c r="D97" s="304">
        <f t="shared" si="17"/>
        <v>6.069619876011926E-4</v>
      </c>
      <c r="E97" s="304">
        <f t="shared" si="17"/>
        <v>5.9030857067766647E-4</v>
      </c>
      <c r="F97" s="304">
        <f t="shared" si="17"/>
        <v>6.1293653136996638E-4</v>
      </c>
      <c r="G97" s="304">
        <f t="shared" si="17"/>
        <v>6.3131750142466346E-4</v>
      </c>
      <c r="H97" s="304">
        <f t="shared" si="17"/>
        <v>6.3249297273539604E-4</v>
      </c>
      <c r="I97" s="304">
        <f t="shared" si="17"/>
        <v>6.5021217289323819E-4</v>
      </c>
      <c r="J97" s="304">
        <f t="shared" si="17"/>
        <v>6.8571026123174356E-4</v>
      </c>
      <c r="K97" s="304">
        <f t="shared" si="17"/>
        <v>6.9993524849142855E-4</v>
      </c>
      <c r="L97" s="304">
        <f t="shared" si="17"/>
        <v>6.7881605325337551E-4</v>
      </c>
      <c r="M97" s="304">
        <f t="shared" si="17"/>
        <v>6.9799738233588431E-4</v>
      </c>
      <c r="N97" s="304">
        <f t="shared" si="17"/>
        <v>6.900885826680187E-4</v>
      </c>
      <c r="O97" s="304">
        <f t="shared" si="17"/>
        <v>7.2344342534594937E-4</v>
      </c>
      <c r="P97" s="304">
        <f t="shared" si="17"/>
        <v>7.5924851762549988E-4</v>
      </c>
      <c r="Q97" s="304">
        <f t="shared" si="17"/>
        <v>7.6855443416801574E-4</v>
      </c>
      <c r="R97" s="304">
        <f t="shared" si="17"/>
        <v>7.7518354143394155E-4</v>
      </c>
      <c r="S97" s="304">
        <f t="shared" si="17"/>
        <v>8.0753426061383742E-4</v>
      </c>
      <c r="T97" s="304">
        <f t="shared" si="17"/>
        <v>7.9414640192789192E-4</v>
      </c>
      <c r="U97" s="304">
        <f t="shared" si="17"/>
        <v>8.4053567289276278E-4</v>
      </c>
      <c r="V97" s="304">
        <f t="shared" si="17"/>
        <v>8.200741860319577E-4</v>
      </c>
      <c r="W97" s="304">
        <f t="shared" si="17"/>
        <v>8.3781546432711083E-4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0.53644367783653535</v>
      </c>
      <c r="C98" s="303">
        <f t="shared" si="18"/>
        <v>0.52200906089502452</v>
      </c>
      <c r="D98" s="303">
        <f t="shared" si="18"/>
        <v>0.52982499326026533</v>
      </c>
      <c r="E98" s="303">
        <f t="shared" si="18"/>
        <v>0.53496335598677369</v>
      </c>
      <c r="F98" s="303">
        <f t="shared" si="18"/>
        <v>0.52792871368623517</v>
      </c>
      <c r="G98" s="303">
        <f t="shared" si="18"/>
        <v>0.52202928758502332</v>
      </c>
      <c r="H98" s="303">
        <f t="shared" si="18"/>
        <v>0.52216457478581657</v>
      </c>
      <c r="I98" s="303">
        <f t="shared" si="18"/>
        <v>0.51604414116201447</v>
      </c>
      <c r="J98" s="303">
        <f t="shared" si="18"/>
        <v>0.50291172333236156</v>
      </c>
      <c r="K98" s="303">
        <f t="shared" si="18"/>
        <v>0.49799697659095282</v>
      </c>
      <c r="L98" s="303">
        <f t="shared" si="18"/>
        <v>0.50550804055740728</v>
      </c>
      <c r="M98" s="303">
        <f t="shared" si="18"/>
        <v>0.49839828866214825</v>
      </c>
      <c r="N98" s="303">
        <f t="shared" si="18"/>
        <v>0.50125445179481509</v>
      </c>
      <c r="O98" s="303">
        <f t="shared" si="18"/>
        <v>0.4894459951417775</v>
      </c>
      <c r="P98" s="303">
        <f t="shared" si="18"/>
        <v>0.47537549686655262</v>
      </c>
      <c r="Q98" s="303">
        <f t="shared" si="18"/>
        <v>0.47146576762388576</v>
      </c>
      <c r="R98" s="303">
        <f t="shared" si="18"/>
        <v>0.46891552585594948</v>
      </c>
      <c r="S98" s="303">
        <f t="shared" si="18"/>
        <v>0.45582317858354965</v>
      </c>
      <c r="T98" s="303">
        <f t="shared" si="18"/>
        <v>0.46094577621537375</v>
      </c>
      <c r="U98" s="303">
        <f t="shared" si="18"/>
        <v>0.44191973543629298</v>
      </c>
      <c r="V98" s="303">
        <f t="shared" si="18"/>
        <v>0.4499723085527923</v>
      </c>
      <c r="W98" s="303">
        <f t="shared" si="18"/>
        <v>0.44162681492164046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8.5604107638367857E-2</v>
      </c>
      <c r="C99" s="303">
        <f t="shared" si="19"/>
        <v>8.4451350895527785E-2</v>
      </c>
      <c r="D99" s="303">
        <f t="shared" si="19"/>
        <v>8.5214228631921393E-2</v>
      </c>
      <c r="E99" s="303">
        <f t="shared" si="19"/>
        <v>8.5742708451463437E-2</v>
      </c>
      <c r="F99" s="303">
        <f t="shared" si="19"/>
        <v>8.5071067987945545E-2</v>
      </c>
      <c r="G99" s="303">
        <f t="shared" si="19"/>
        <v>8.4557474178056397E-2</v>
      </c>
      <c r="H99" s="303">
        <f t="shared" si="19"/>
        <v>8.4414847051158759E-2</v>
      </c>
      <c r="I99" s="303">
        <f t="shared" si="19"/>
        <v>8.3909257822529018E-2</v>
      </c>
      <c r="J99" s="303">
        <f t="shared" si="19"/>
        <v>8.3043876534018596E-2</v>
      </c>
      <c r="K99" s="303">
        <f t="shared" si="19"/>
        <v>8.2560157185220584E-2</v>
      </c>
      <c r="L99" s="303">
        <f t="shared" si="19"/>
        <v>8.3221594169985064E-2</v>
      </c>
      <c r="M99" s="303">
        <f t="shared" si="19"/>
        <v>8.2701502911636485E-2</v>
      </c>
      <c r="N99" s="303">
        <f t="shared" si="19"/>
        <v>8.294866572051475E-2</v>
      </c>
      <c r="O99" s="303">
        <f t="shared" si="19"/>
        <v>8.1764168375727031E-2</v>
      </c>
      <c r="P99" s="303">
        <f t="shared" si="19"/>
        <v>8.0485264485151559E-2</v>
      </c>
      <c r="Q99" s="303">
        <f t="shared" si="19"/>
        <v>8.0144273900075322E-2</v>
      </c>
      <c r="R99" s="303">
        <f t="shared" si="19"/>
        <v>7.9874719507440989E-2</v>
      </c>
      <c r="S99" s="303">
        <f t="shared" si="19"/>
        <v>7.8683556697407925E-2</v>
      </c>
      <c r="T99" s="303">
        <f t="shared" si="19"/>
        <v>7.9202595256346306E-2</v>
      </c>
      <c r="U99" s="303">
        <f t="shared" si="19"/>
        <v>7.7442216316851942E-2</v>
      </c>
      <c r="V99" s="303">
        <f t="shared" si="19"/>
        <v>7.8229471445661058E-2</v>
      </c>
      <c r="W99" s="303">
        <f t="shared" si="19"/>
        <v>7.7352397358788877E-2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3.8462828050671312E-2</v>
      </c>
      <c r="C100" s="304">
        <f t="shared" si="20"/>
        <v>3.7543205905923548E-2</v>
      </c>
      <c r="D100" s="304">
        <f t="shared" si="20"/>
        <v>3.818616362656313E-2</v>
      </c>
      <c r="E100" s="304">
        <f t="shared" si="20"/>
        <v>3.8652819495352937E-2</v>
      </c>
      <c r="F100" s="304">
        <f t="shared" si="20"/>
        <v>3.8068814935546029E-2</v>
      </c>
      <c r="G100" s="304">
        <f t="shared" si="20"/>
        <v>3.7639129460476185E-2</v>
      </c>
      <c r="H100" s="304">
        <f t="shared" si="20"/>
        <v>3.7466643782953203E-2</v>
      </c>
      <c r="I100" s="304">
        <f t="shared" si="20"/>
        <v>3.7071726789488037E-2</v>
      </c>
      <c r="J100" s="304">
        <f t="shared" si="20"/>
        <v>3.6487915932383319E-2</v>
      </c>
      <c r="K100" s="304">
        <f t="shared" si="20"/>
        <v>3.6093130791637063E-2</v>
      </c>
      <c r="L100" s="304">
        <f t="shared" si="20"/>
        <v>3.6607799600152313E-2</v>
      </c>
      <c r="M100" s="304">
        <f t="shared" si="20"/>
        <v>3.6240794088864124E-2</v>
      </c>
      <c r="N100" s="304">
        <f t="shared" si="20"/>
        <v>3.6430012665509083E-2</v>
      </c>
      <c r="O100" s="304">
        <f t="shared" si="20"/>
        <v>3.5473588597333454E-2</v>
      </c>
      <c r="P100" s="304">
        <f t="shared" si="20"/>
        <v>3.4535352748457079E-2</v>
      </c>
      <c r="Q100" s="304">
        <f t="shared" si="20"/>
        <v>3.4300272394126204E-2</v>
      </c>
      <c r="R100" s="304">
        <f t="shared" si="20"/>
        <v>3.4090022638233693E-2</v>
      </c>
      <c r="S100" s="304">
        <f t="shared" si="20"/>
        <v>3.3232729914379519E-2</v>
      </c>
      <c r="T100" s="304">
        <f t="shared" si="20"/>
        <v>3.3633907173939118E-2</v>
      </c>
      <c r="U100" s="304">
        <f t="shared" si="20"/>
        <v>3.2369618699930422E-2</v>
      </c>
      <c r="V100" s="304">
        <f t="shared" si="20"/>
        <v>3.2961386967283297E-2</v>
      </c>
      <c r="W100" s="304">
        <f t="shared" si="20"/>
        <v>3.2347511692572696E-2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3.6866010765667215E-2</v>
      </c>
      <c r="C101" s="304">
        <f t="shared" si="21"/>
        <v>3.5874020803719757E-2</v>
      </c>
      <c r="D101" s="304">
        <f t="shared" si="21"/>
        <v>3.6411155005548299E-2</v>
      </c>
      <c r="E101" s="304">
        <f t="shared" si="21"/>
        <v>3.6764278629555454E-2</v>
      </c>
      <c r="F101" s="304">
        <f t="shared" si="21"/>
        <v>3.6280837013037227E-2</v>
      </c>
      <c r="G101" s="304">
        <f t="shared" si="21"/>
        <v>3.5875410842230893E-2</v>
      </c>
      <c r="H101" s="304">
        <f t="shared" si="21"/>
        <v>3.5884708182486666E-2</v>
      </c>
      <c r="I101" s="304">
        <f t="shared" si="21"/>
        <v>3.5464093715045053E-2</v>
      </c>
      <c r="J101" s="304">
        <f t="shared" si="21"/>
        <v>3.4561594762984031E-2</v>
      </c>
      <c r="K101" s="304">
        <f t="shared" si="21"/>
        <v>3.4223838696941802E-2</v>
      </c>
      <c r="L101" s="304">
        <f t="shared" si="21"/>
        <v>3.4740021432407467E-2</v>
      </c>
      <c r="M101" s="304">
        <f t="shared" si="21"/>
        <v>3.4251418060346255E-2</v>
      </c>
      <c r="N101" s="304">
        <f t="shared" si="21"/>
        <v>3.4447702116152543E-2</v>
      </c>
      <c r="O101" s="304">
        <f t="shared" si="21"/>
        <v>3.3636189728025463E-2</v>
      </c>
      <c r="P101" s="304">
        <f t="shared" si="21"/>
        <v>3.2669223087678931E-2</v>
      </c>
      <c r="Q101" s="304">
        <f t="shared" si="21"/>
        <v>3.2400534824015711E-2</v>
      </c>
      <c r="R101" s="304">
        <f t="shared" si="21"/>
        <v>3.2225274597534971E-2</v>
      </c>
      <c r="S101" s="304">
        <f t="shared" si="21"/>
        <v>3.1325529413774568E-2</v>
      </c>
      <c r="T101" s="304">
        <f t="shared" si="21"/>
        <v>3.1677569613417951E-2</v>
      </c>
      <c r="U101" s="304">
        <f t="shared" si="21"/>
        <v>3.0370043300462966E-2</v>
      </c>
      <c r="V101" s="304">
        <f t="shared" si="21"/>
        <v>3.0923440161064342E-2</v>
      </c>
      <c r="W101" s="304">
        <f t="shared" si="21"/>
        <v>3.0349912928360877E-2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4.021695236502823E-3</v>
      </c>
      <c r="C102" s="304">
        <f t="shared" si="22"/>
        <v>4.3187079039931301E-3</v>
      </c>
      <c r="D102" s="304">
        <f t="shared" si="22"/>
        <v>4.155412097936944E-3</v>
      </c>
      <c r="E102" s="304">
        <f t="shared" si="22"/>
        <v>4.0413986810020472E-3</v>
      </c>
      <c r="F102" s="304">
        <f t="shared" si="22"/>
        <v>4.1963153043379489E-3</v>
      </c>
      <c r="G102" s="304">
        <f t="shared" si="22"/>
        <v>4.3221559778848593E-3</v>
      </c>
      <c r="H102" s="304">
        <f t="shared" si="22"/>
        <v>4.3302035456159148E-3</v>
      </c>
      <c r="I102" s="304">
        <f t="shared" si="22"/>
        <v>4.4515135785434473E-3</v>
      </c>
      <c r="J102" s="304">
        <f t="shared" si="22"/>
        <v>4.6945422833861335E-3</v>
      </c>
      <c r="K102" s="304">
        <f t="shared" si="22"/>
        <v>4.7919300693750229E-3</v>
      </c>
      <c r="L102" s="304">
        <f t="shared" si="22"/>
        <v>4.6473428280261273E-3</v>
      </c>
      <c r="M102" s="304">
        <f t="shared" si="22"/>
        <v>4.7786629577083461E-3</v>
      </c>
      <c r="N102" s="304">
        <f t="shared" si="22"/>
        <v>4.7245173563505178E-3</v>
      </c>
      <c r="O102" s="304">
        <f t="shared" si="22"/>
        <v>4.9528728705672126E-3</v>
      </c>
      <c r="P102" s="304">
        <f t="shared" si="22"/>
        <v>5.1980034004282588E-3</v>
      </c>
      <c r="Q102" s="304">
        <f t="shared" si="22"/>
        <v>5.261714009944336E-3</v>
      </c>
      <c r="R102" s="304">
        <f t="shared" si="22"/>
        <v>5.3070985201674825E-3</v>
      </c>
      <c r="S102" s="304">
        <f t="shared" si="22"/>
        <v>5.52857955621785E-3</v>
      </c>
      <c r="T102" s="304">
        <f t="shared" si="22"/>
        <v>5.4369229597826842E-3</v>
      </c>
      <c r="U102" s="304">
        <f t="shared" si="22"/>
        <v>5.754515398386199E-3</v>
      </c>
      <c r="V102" s="304">
        <f t="shared" si="22"/>
        <v>5.6144309914875016E-3</v>
      </c>
      <c r="W102" s="304">
        <f t="shared" si="22"/>
        <v>5.7358921768113288E-3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4.67240627731106E-3</v>
      </c>
      <c r="C103" s="304">
        <f t="shared" si="23"/>
        <v>5.0174756499046375E-3</v>
      </c>
      <c r="D103" s="304">
        <f t="shared" si="23"/>
        <v>4.8277585519131538E-3</v>
      </c>
      <c r="E103" s="304">
        <f t="shared" si="23"/>
        <v>4.6952977428122815E-3</v>
      </c>
      <c r="F103" s="304">
        <f t="shared" si="23"/>
        <v>4.8752799047535036E-3</v>
      </c>
      <c r="G103" s="304">
        <f t="shared" si="23"/>
        <v>5.0214816227963973E-3</v>
      </c>
      <c r="H103" s="304">
        <f t="shared" si="23"/>
        <v>5.0308312884902E-3</v>
      </c>
      <c r="I103" s="304">
        <f t="shared" si="23"/>
        <v>5.1717693074148545E-3</v>
      </c>
      <c r="J103" s="304">
        <f t="shared" si="23"/>
        <v>5.454120102116336E-3</v>
      </c>
      <c r="K103" s="304">
        <f t="shared" si="23"/>
        <v>5.5672652500772749E-3</v>
      </c>
      <c r="L103" s="304">
        <f t="shared" si="23"/>
        <v>5.399283766058827E-3</v>
      </c>
      <c r="M103" s="304">
        <f t="shared" si="23"/>
        <v>5.5518515172636781E-3</v>
      </c>
      <c r="N103" s="304">
        <f t="shared" si="23"/>
        <v>5.4889451474878634E-3</v>
      </c>
      <c r="O103" s="304">
        <f t="shared" si="23"/>
        <v>5.7542486265780594E-3</v>
      </c>
      <c r="P103" s="304">
        <f t="shared" si="23"/>
        <v>6.0390413219786445E-3</v>
      </c>
      <c r="Q103" s="304">
        <f t="shared" si="23"/>
        <v>6.1130603200201502E-3</v>
      </c>
      <c r="R103" s="304">
        <f t="shared" si="23"/>
        <v>6.1657880524784965E-3</v>
      </c>
      <c r="S103" s="304">
        <f t="shared" si="23"/>
        <v>6.4231047615504076E-3</v>
      </c>
      <c r="T103" s="304">
        <f t="shared" si="23"/>
        <v>6.3166181106839824E-3</v>
      </c>
      <c r="U103" s="304">
        <f t="shared" si="23"/>
        <v>6.6855970652026685E-3</v>
      </c>
      <c r="V103" s="304">
        <f t="shared" si="23"/>
        <v>6.5228469750899156E-3</v>
      </c>
      <c r="W103" s="304">
        <f t="shared" si="23"/>
        <v>6.663960602896828E-3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1.5811673082154456E-3</v>
      </c>
      <c r="C104" s="304">
        <f t="shared" si="24"/>
        <v>1.6979406319867203E-3</v>
      </c>
      <c r="D104" s="304">
        <f t="shared" si="24"/>
        <v>1.6337393499598761E-3</v>
      </c>
      <c r="E104" s="304">
        <f t="shared" si="24"/>
        <v>1.5889139027407189E-3</v>
      </c>
      <c r="F104" s="304">
        <f t="shared" si="24"/>
        <v>1.6498208302708262E-3</v>
      </c>
      <c r="G104" s="304">
        <f t="shared" si="24"/>
        <v>1.6992962746680523E-3</v>
      </c>
      <c r="H104" s="304">
        <f t="shared" si="24"/>
        <v>1.7024602516127756E-3</v>
      </c>
      <c r="I104" s="304">
        <f t="shared" si="24"/>
        <v>1.750154432037633E-3</v>
      </c>
      <c r="J104" s="304">
        <f t="shared" si="24"/>
        <v>1.8457034531487763E-3</v>
      </c>
      <c r="K104" s="304">
        <f t="shared" si="24"/>
        <v>1.883992377189428E-3</v>
      </c>
      <c r="L104" s="304">
        <f t="shared" si="24"/>
        <v>1.8271465433403347E-3</v>
      </c>
      <c r="M104" s="304">
        <f t="shared" si="24"/>
        <v>1.8787762874540891E-3</v>
      </c>
      <c r="N104" s="304">
        <f t="shared" si="24"/>
        <v>1.8574884350147497E-3</v>
      </c>
      <c r="O104" s="304">
        <f t="shared" si="24"/>
        <v>1.9472685532228476E-3</v>
      </c>
      <c r="P104" s="304">
        <f t="shared" si="24"/>
        <v>2.0436439266086374E-3</v>
      </c>
      <c r="Q104" s="304">
        <f t="shared" si="24"/>
        <v>2.0686923519689098E-3</v>
      </c>
      <c r="R104" s="304">
        <f t="shared" si="24"/>
        <v>2.0865356990263581E-3</v>
      </c>
      <c r="S104" s="304">
        <f t="shared" si="24"/>
        <v>2.1736130514855793E-3</v>
      </c>
      <c r="T104" s="304">
        <f t="shared" si="24"/>
        <v>2.1375773985225759E-3</v>
      </c>
      <c r="U104" s="304">
        <f t="shared" si="24"/>
        <v>2.2624418528696859E-3</v>
      </c>
      <c r="V104" s="304">
        <f t="shared" si="24"/>
        <v>2.2073663507360198E-3</v>
      </c>
      <c r="W104" s="304">
        <f t="shared" si="24"/>
        <v>2.2551199581471396E-3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9.7295648945602456E-2</v>
      </c>
      <c r="C105" s="303">
        <f t="shared" si="25"/>
        <v>0.10190321888176709</v>
      </c>
      <c r="D105" s="303">
        <f t="shared" si="25"/>
        <v>9.9158085105675073E-2</v>
      </c>
      <c r="E105" s="303">
        <f t="shared" si="25"/>
        <v>9.7343374269696706E-2</v>
      </c>
      <c r="F105" s="303">
        <f t="shared" si="25"/>
        <v>9.9758979489741939E-2</v>
      </c>
      <c r="G105" s="303">
        <f t="shared" si="25"/>
        <v>0.1016803332542883</v>
      </c>
      <c r="H105" s="303">
        <f t="shared" si="25"/>
        <v>0.10172144614778995</v>
      </c>
      <c r="I105" s="303">
        <f t="shared" si="25"/>
        <v>0.10362290250597875</v>
      </c>
      <c r="J105" s="303">
        <f t="shared" si="25"/>
        <v>0.10749446578133805</v>
      </c>
      <c r="K105" s="303">
        <f t="shared" si="25"/>
        <v>0.10901722059570862</v>
      </c>
      <c r="L105" s="303">
        <f t="shared" si="25"/>
        <v>0.10673473080524294</v>
      </c>
      <c r="M105" s="303">
        <f t="shared" si="25"/>
        <v>0.10885911610738362</v>
      </c>
      <c r="N105" s="303">
        <f t="shared" si="25"/>
        <v>0.10799206919576304</v>
      </c>
      <c r="O105" s="303">
        <f t="shared" si="25"/>
        <v>0.11148179054678142</v>
      </c>
      <c r="P105" s="303">
        <f t="shared" si="25"/>
        <v>0.11531468200980846</v>
      </c>
      <c r="Q105" s="303">
        <f t="shared" si="25"/>
        <v>0.1163035108072269</v>
      </c>
      <c r="R105" s="303">
        <f t="shared" si="25"/>
        <v>0.11697793558518427</v>
      </c>
      <c r="S105" s="303">
        <f t="shared" si="25"/>
        <v>0.12040647278089693</v>
      </c>
      <c r="T105" s="303">
        <f t="shared" si="25"/>
        <v>0.11895387036687642</v>
      </c>
      <c r="U105" s="303">
        <f t="shared" si="25"/>
        <v>0.12385929287697521</v>
      </c>
      <c r="V105" s="303">
        <f t="shared" si="25"/>
        <v>0.12173393982133439</v>
      </c>
      <c r="W105" s="303">
        <f t="shared" si="25"/>
        <v>0.12348727440342408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1.8178915931950802E-2</v>
      </c>
      <c r="C106" s="304">
        <f t="shared" si="26"/>
        <v>1.7643219826112094E-2</v>
      </c>
      <c r="D106" s="304">
        <f t="shared" si="26"/>
        <v>1.7727378415991094E-2</v>
      </c>
      <c r="E106" s="304">
        <f t="shared" si="26"/>
        <v>1.7892210489568849E-2</v>
      </c>
      <c r="F106" s="304">
        <f t="shared" si="26"/>
        <v>1.7618780443192397E-2</v>
      </c>
      <c r="G106" s="304">
        <f t="shared" si="26"/>
        <v>1.7358194000538018E-2</v>
      </c>
      <c r="H106" s="304">
        <f t="shared" si="26"/>
        <v>1.7253135744557502E-2</v>
      </c>
      <c r="I106" s="304">
        <f t="shared" si="26"/>
        <v>1.705681871179467E-2</v>
      </c>
      <c r="J106" s="304">
        <f t="shared" si="26"/>
        <v>1.6737043028078807E-2</v>
      </c>
      <c r="K106" s="304">
        <f t="shared" si="26"/>
        <v>1.6575720065959126E-2</v>
      </c>
      <c r="L106" s="304">
        <f t="shared" si="26"/>
        <v>1.6790729461696071E-2</v>
      </c>
      <c r="M106" s="304">
        <f t="shared" si="26"/>
        <v>1.6650509190469585E-2</v>
      </c>
      <c r="N106" s="304">
        <f t="shared" si="26"/>
        <v>1.671817395229163E-2</v>
      </c>
      <c r="O106" s="304">
        <f t="shared" si="26"/>
        <v>1.626273939687313E-2</v>
      </c>
      <c r="P106" s="304">
        <f t="shared" si="26"/>
        <v>1.587871651737981E-2</v>
      </c>
      <c r="Q106" s="304">
        <f t="shared" si="26"/>
        <v>1.5774820610775821E-2</v>
      </c>
      <c r="R106" s="304">
        <f t="shared" si="26"/>
        <v>1.5667798129283476E-2</v>
      </c>
      <c r="S106" s="304">
        <f t="shared" si="26"/>
        <v>1.529116729361758E-2</v>
      </c>
      <c r="T106" s="304">
        <f t="shared" si="26"/>
        <v>1.5417101370532649E-2</v>
      </c>
      <c r="U106" s="304">
        <f t="shared" si="26"/>
        <v>1.4869374080926215E-2</v>
      </c>
      <c r="V106" s="304">
        <f t="shared" si="26"/>
        <v>1.5153703489005944E-2</v>
      </c>
      <c r="W106" s="304">
        <f t="shared" si="26"/>
        <v>1.4835355645629215E-2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6.94429011652457E-3</v>
      </c>
      <c r="C107" s="304">
        <f t="shared" si="27"/>
        <v>6.757433281587101E-3</v>
      </c>
      <c r="D107" s="304">
        <f t="shared" si="27"/>
        <v>6.8586109151725317E-3</v>
      </c>
      <c r="E107" s="304">
        <f t="shared" si="27"/>
        <v>6.9251272764813566E-3</v>
      </c>
      <c r="F107" s="304">
        <f t="shared" si="27"/>
        <v>6.8340634816801433E-3</v>
      </c>
      <c r="G107" s="304">
        <f t="shared" si="27"/>
        <v>6.7576951170961247E-3</v>
      </c>
      <c r="H107" s="304">
        <f t="shared" si="27"/>
        <v>6.759446416645689E-3</v>
      </c>
      <c r="I107" s="304">
        <f t="shared" si="27"/>
        <v>6.6802170986788459E-3</v>
      </c>
      <c r="J107" s="304">
        <f t="shared" si="27"/>
        <v>6.5102172960745559E-3</v>
      </c>
      <c r="K107" s="304">
        <f t="shared" si="27"/>
        <v>6.4465956548255985E-3</v>
      </c>
      <c r="L107" s="304">
        <f t="shared" si="27"/>
        <v>6.5438267518108219E-3</v>
      </c>
      <c r="M107" s="304">
        <f t="shared" si="27"/>
        <v>6.4517906595666042E-3</v>
      </c>
      <c r="N107" s="304">
        <f t="shared" si="27"/>
        <v>6.4887638335134985E-3</v>
      </c>
      <c r="O107" s="304">
        <f t="shared" si="27"/>
        <v>6.3359027742541027E-3</v>
      </c>
      <c r="P107" s="304">
        <f t="shared" si="27"/>
        <v>6.1537594735794074E-3</v>
      </c>
      <c r="Q107" s="304">
        <f t="shared" si="27"/>
        <v>6.1031478338866149E-3</v>
      </c>
      <c r="R107" s="304">
        <f t="shared" si="27"/>
        <v>6.0701348272365055E-3</v>
      </c>
      <c r="S107" s="304">
        <f t="shared" si="27"/>
        <v>5.9006537399907757E-3</v>
      </c>
      <c r="T107" s="304">
        <f t="shared" si="27"/>
        <v>5.9669660213640457E-3</v>
      </c>
      <c r="U107" s="304">
        <f t="shared" si="27"/>
        <v>5.7206729762644924E-3</v>
      </c>
      <c r="V107" s="304">
        <f t="shared" si="27"/>
        <v>5.8249139361561623E-3</v>
      </c>
      <c r="W107" s="304">
        <f t="shared" si="27"/>
        <v>5.7168811056192217E-3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7.2172442897127098E-2</v>
      </c>
      <c r="C108" s="304">
        <f t="shared" si="28"/>
        <v>7.7502565774067889E-2</v>
      </c>
      <c r="D108" s="304">
        <f t="shared" si="28"/>
        <v>7.4572095774511446E-2</v>
      </c>
      <c r="E108" s="304">
        <f t="shared" si="28"/>
        <v>7.2526036503646502E-2</v>
      </c>
      <c r="F108" s="304">
        <f t="shared" si="28"/>
        <v>7.5306135564869398E-2</v>
      </c>
      <c r="G108" s="304">
        <f t="shared" si="28"/>
        <v>7.7564444136654156E-2</v>
      </c>
      <c r="H108" s="304">
        <f t="shared" si="28"/>
        <v>7.770886398658676E-2</v>
      </c>
      <c r="I108" s="304">
        <f t="shared" si="28"/>
        <v>7.9885866695505237E-2</v>
      </c>
      <c r="J108" s="304">
        <f t="shared" si="28"/>
        <v>8.4247205457184685E-2</v>
      </c>
      <c r="K108" s="304">
        <f t="shared" si="28"/>
        <v>8.5994904874923894E-2</v>
      </c>
      <c r="L108" s="304">
        <f t="shared" si="28"/>
        <v>8.3400174591736057E-2</v>
      </c>
      <c r="M108" s="304">
        <f t="shared" si="28"/>
        <v>8.5756816257347435E-2</v>
      </c>
      <c r="N108" s="304">
        <f t="shared" si="28"/>
        <v>8.4785131409957901E-2</v>
      </c>
      <c r="O108" s="304">
        <f t="shared" si="28"/>
        <v>8.8883148375654183E-2</v>
      </c>
      <c r="P108" s="304">
        <f t="shared" si="28"/>
        <v>9.3282206018849248E-2</v>
      </c>
      <c r="Q108" s="304">
        <f t="shared" si="28"/>
        <v>9.4425542362564452E-2</v>
      </c>
      <c r="R108" s="304">
        <f t="shared" si="28"/>
        <v>9.5240002628664264E-2</v>
      </c>
      <c r="S108" s="304">
        <f t="shared" si="28"/>
        <v>9.9214651747288579E-2</v>
      </c>
      <c r="T108" s="304">
        <f t="shared" si="28"/>
        <v>9.7569802974979733E-2</v>
      </c>
      <c r="U108" s="304">
        <f t="shared" si="28"/>
        <v>0.1032692458197845</v>
      </c>
      <c r="V108" s="304">
        <f t="shared" si="28"/>
        <v>0.10075532239617228</v>
      </c>
      <c r="W108" s="304">
        <f t="shared" si="28"/>
        <v>0.10293503765217564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7.0112408738922008E-2</v>
      </c>
      <c r="C109" s="237">
        <f t="shared" si="29"/>
        <v>7.5290392728038572E-2</v>
      </c>
      <c r="D109" s="237">
        <f t="shared" si="29"/>
        <v>7.2443567788235561E-2</v>
      </c>
      <c r="E109" s="237">
        <f t="shared" si="29"/>
        <v>7.0455909644151146E-2</v>
      </c>
      <c r="F109" s="237">
        <f t="shared" si="29"/>
        <v>7.3156655716900595E-2</v>
      </c>
      <c r="G109" s="237">
        <f t="shared" si="29"/>
        <v>7.5350504882700245E-2</v>
      </c>
      <c r="H109" s="237">
        <f t="shared" si="29"/>
        <v>7.5490802524598291E-2</v>
      </c>
      <c r="I109" s="237">
        <f t="shared" si="29"/>
        <v>7.7605666558936082E-2</v>
      </c>
      <c r="J109" s="237">
        <f t="shared" si="29"/>
        <v>8.1842518654182891E-2</v>
      </c>
      <c r="K109" s="237">
        <f t="shared" si="29"/>
        <v>8.3540333097071651E-2</v>
      </c>
      <c r="L109" s="237">
        <f t="shared" si="29"/>
        <v>8.1019664779921424E-2</v>
      </c>
      <c r="M109" s="237">
        <f t="shared" si="29"/>
        <v>8.3309040296086698E-2</v>
      </c>
      <c r="N109" s="237">
        <f t="shared" si="29"/>
        <v>8.2365090466333821E-2</v>
      </c>
      <c r="O109" s="237">
        <f t="shared" si="29"/>
        <v>8.6346136818436336E-2</v>
      </c>
      <c r="P109" s="237">
        <f t="shared" si="29"/>
        <v>9.0619631176738644E-2</v>
      </c>
      <c r="Q109" s="237">
        <f t="shared" si="29"/>
        <v>9.1730333015817192E-2</v>
      </c>
      <c r="R109" s="237">
        <f t="shared" si="29"/>
        <v>9.2521545960622065E-2</v>
      </c>
      <c r="S109" s="237">
        <f t="shared" si="29"/>
        <v>9.638274578166732E-2</v>
      </c>
      <c r="T109" s="237">
        <f t="shared" si="29"/>
        <v>9.4784846295263403E-2</v>
      </c>
      <c r="U109" s="237">
        <f t="shared" si="29"/>
        <v>0.10032160866990911</v>
      </c>
      <c r="V109" s="237">
        <f t="shared" si="29"/>
        <v>9.7879440724092423E-2</v>
      </c>
      <c r="W109" s="237">
        <f t="shared" si="29"/>
        <v>9.9996939880677718E-2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0.46610816728746418</v>
      </c>
      <c r="C113" s="324">
        <f>IF(C$5=0,0,C$5/FBT_fec!C$5)</f>
        <v>0.47203480291820571</v>
      </c>
      <c r="D113" s="324">
        <f>IF(D$5=0,0,D$5/FBT_fec!D$5)</f>
        <v>0.47625880508994517</v>
      </c>
      <c r="E113" s="324">
        <f>IF(E$5=0,0,E$5/FBT_fec!E$5)</f>
        <v>0.47622033497775418</v>
      </c>
      <c r="F113" s="324">
        <f>IF(F$5=0,0,F$5/FBT_fec!F$5)</f>
        <v>0.47713795569021156</v>
      </c>
      <c r="G113" s="324">
        <f>IF(G$5=0,0,G$5/FBT_fec!G$5)</f>
        <v>0.47777501399412414</v>
      </c>
      <c r="H113" s="324">
        <f>IF(H$5=0,0,H$5/FBT_fec!H$5)</f>
        <v>0.4801713557328649</v>
      </c>
      <c r="I113" s="324">
        <f>IF(I$5=0,0,I$5/FBT_fec!I$5)</f>
        <v>0.48192763885229223</v>
      </c>
      <c r="J113" s="324">
        <f>IF(J$5=0,0,J$5/FBT_fec!J$5)</f>
        <v>0.48408234823118729</v>
      </c>
      <c r="K113" s="324">
        <f>IF(K$5=0,0,K$5/FBT_fec!K$5)</f>
        <v>0.48468105910076359</v>
      </c>
      <c r="L113" s="324">
        <f>IF(L$5=0,0,L$5/FBT_fec!L$5)</f>
        <v>0.48404389038389989</v>
      </c>
      <c r="M113" s="324">
        <f>IF(M$5=0,0,M$5/FBT_fec!M$5)</f>
        <v>0.48421977005216821</v>
      </c>
      <c r="N113" s="324">
        <f>IF(N$5=0,0,N$5/FBT_fec!N$5)</f>
        <v>0.48444854929849546</v>
      </c>
      <c r="O113" s="324">
        <f>IF(O$5=0,0,O$5/FBT_fec!O$5)</f>
        <v>0.4858110918570524</v>
      </c>
      <c r="P113" s="324">
        <f>IF(P$5=0,0,P$5/FBT_fec!P$5)</f>
        <v>0.48362832814545997</v>
      </c>
      <c r="Q113" s="324">
        <f>IF(Q$5=0,0,Q$5/FBT_fec!Q$5)</f>
        <v>0.48277401040922163</v>
      </c>
      <c r="R113" s="324">
        <f>IF(R$5=0,0,R$5/FBT_fec!R$5)</f>
        <v>0.48383263752552569</v>
      </c>
      <c r="S113" s="324">
        <f>IF(S$5=0,0,S$5/FBT_fec!S$5)</f>
        <v>0.48558046741649219</v>
      </c>
      <c r="T113" s="324">
        <f>IF(T$5=0,0,T$5/FBT_fec!T$5)</f>
        <v>0.48744434591485414</v>
      </c>
      <c r="U113" s="324">
        <f>IF(U$5=0,0,U$5/FBT_fec!U$5)</f>
        <v>0.48987647985696992</v>
      </c>
      <c r="V113" s="324">
        <f>IF(V$5=0,0,V$5/FBT_fec!V$5)</f>
        <v>0.48719697790017613</v>
      </c>
      <c r="W113" s="324">
        <f>IF(W$5=0,0,W$5/FBT_fec!W$5)</f>
        <v>0.48910458887751546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0.47315370511339627</v>
      </c>
      <c r="C114" s="336">
        <f>IF(C$6=0,0,C$6/FBT_fec!C$6)</f>
        <v>0.47315370511339638</v>
      </c>
      <c r="D114" s="336">
        <f>IF(D$6=0,0,D$6/FBT_fec!D$6)</f>
        <v>0.47315370511339627</v>
      </c>
      <c r="E114" s="336">
        <f>IF(E$6=0,0,E$6/FBT_fec!E$6)</f>
        <v>0.47315370511339622</v>
      </c>
      <c r="F114" s="336">
        <f>IF(F$6=0,0,F$6/FBT_fec!F$6)</f>
        <v>0.47315370511339622</v>
      </c>
      <c r="G114" s="336">
        <f>IF(G$6=0,0,G$6/FBT_fec!G$6)</f>
        <v>0.47315370511339611</v>
      </c>
      <c r="H114" s="336">
        <f>IF(H$6=0,0,H$6/FBT_fec!H$6)</f>
        <v>0.47315370511339633</v>
      </c>
      <c r="I114" s="336">
        <f>IF(I$6=0,0,I$6/FBT_fec!I$6)</f>
        <v>0.47315370511339605</v>
      </c>
      <c r="J114" s="336">
        <f>IF(J$6=0,0,J$6/FBT_fec!J$6)</f>
        <v>0.47315370511339638</v>
      </c>
      <c r="K114" s="336">
        <f>IF(K$6=0,0,K$6/FBT_fec!K$6)</f>
        <v>0.47315370511339627</v>
      </c>
      <c r="L114" s="336">
        <f>IF(L$6=0,0,L$6/FBT_fec!L$6)</f>
        <v>0.47315370511339644</v>
      </c>
      <c r="M114" s="336">
        <f>IF(M$6=0,0,M$6/FBT_fec!M$6)</f>
        <v>0.47315370511339622</v>
      </c>
      <c r="N114" s="336">
        <f>IF(N$6=0,0,N$6/FBT_fec!N$6)</f>
        <v>0.47315370511339611</v>
      </c>
      <c r="O114" s="336">
        <f>IF(O$6=0,0,O$6/FBT_fec!O$6)</f>
        <v>0.47315370511339611</v>
      </c>
      <c r="P114" s="336">
        <f>IF(P$6=0,0,P$6/FBT_fec!P$6)</f>
        <v>0.47315370511339611</v>
      </c>
      <c r="Q114" s="336">
        <f>IF(Q$6=0,0,Q$6/FBT_fec!Q$6)</f>
        <v>0.47315370511339633</v>
      </c>
      <c r="R114" s="336">
        <f>IF(R$6=0,0,R$6/FBT_fec!R$6)</f>
        <v>0.47315370511339616</v>
      </c>
      <c r="S114" s="336">
        <f>IF(S$6=0,0,S$6/FBT_fec!S$6)</f>
        <v>0.47315370511339611</v>
      </c>
      <c r="T114" s="336">
        <f>IF(T$6=0,0,T$6/FBT_fec!T$6)</f>
        <v>0.47315370511339622</v>
      </c>
      <c r="U114" s="336">
        <f>IF(U$6=0,0,U$6/FBT_fec!U$6)</f>
        <v>0.47315370511339611</v>
      </c>
      <c r="V114" s="336">
        <f>IF(V$6=0,0,V$6/FBT_fec!V$6)</f>
        <v>0.47315370511339605</v>
      </c>
      <c r="W114" s="336">
        <f>IF(W$6=0,0,W$6/FBT_fec!W$6)</f>
        <v>0.47315370511339627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0.12262077704380916</v>
      </c>
      <c r="C115" s="337">
        <f>IF(C$7=0,0,C$7/FBT_fec!C$7)</f>
        <v>0.12262077704380919</v>
      </c>
      <c r="D115" s="337">
        <f>IF(D$7=0,0,D$7/FBT_fec!D$7)</f>
        <v>0.12262077704380919</v>
      </c>
      <c r="E115" s="337">
        <f>IF(E$7=0,0,E$7/FBT_fec!E$7)</f>
        <v>0.12262077704380919</v>
      </c>
      <c r="F115" s="337">
        <f>IF(F$7=0,0,F$7/FBT_fec!F$7)</f>
        <v>0.12262077704380921</v>
      </c>
      <c r="G115" s="337">
        <f>IF(G$7=0,0,G$7/FBT_fec!G$7)</f>
        <v>0.12262077704380918</v>
      </c>
      <c r="H115" s="337">
        <f>IF(H$7=0,0,H$7/FBT_fec!H$7)</f>
        <v>0.12262077704380919</v>
      </c>
      <c r="I115" s="337">
        <f>IF(I$7=0,0,I$7/FBT_fec!I$7)</f>
        <v>0.12262077704380922</v>
      </c>
      <c r="J115" s="337">
        <f>IF(J$7=0,0,J$7/FBT_fec!J$7)</f>
        <v>0.12262077704380922</v>
      </c>
      <c r="K115" s="337">
        <f>IF(K$7=0,0,K$7/FBT_fec!K$7)</f>
        <v>0.12262077704380916</v>
      </c>
      <c r="L115" s="337">
        <f>IF(L$7=0,0,L$7/FBT_fec!L$7)</f>
        <v>0.12262077704380916</v>
      </c>
      <c r="M115" s="337">
        <f>IF(M$7=0,0,M$7/FBT_fec!M$7)</f>
        <v>0.12262077704380919</v>
      </c>
      <c r="N115" s="337">
        <f>IF(N$7=0,0,N$7/FBT_fec!N$7)</f>
        <v>0.12262077704380919</v>
      </c>
      <c r="O115" s="337">
        <f>IF(O$7=0,0,O$7/FBT_fec!O$7)</f>
        <v>0.12262077704380916</v>
      </c>
      <c r="P115" s="337">
        <f>IF(P$7=0,0,P$7/FBT_fec!P$7)</f>
        <v>0.12262077704380919</v>
      </c>
      <c r="Q115" s="337">
        <f>IF(Q$7=0,0,Q$7/FBT_fec!Q$7)</f>
        <v>0.12262077704380918</v>
      </c>
      <c r="R115" s="337">
        <f>IF(R$7=0,0,R$7/FBT_fec!R$7)</f>
        <v>0.12262077704380918</v>
      </c>
      <c r="S115" s="337">
        <f>IF(S$7=0,0,S$7/FBT_fec!S$7)</f>
        <v>0.12262077704380921</v>
      </c>
      <c r="T115" s="337">
        <f>IF(T$7=0,0,T$7/FBT_fec!T$7)</f>
        <v>0.12262077704380918</v>
      </c>
      <c r="U115" s="337">
        <f>IF(U$7=0,0,U$7/FBT_fec!U$7)</f>
        <v>0.12262077704380921</v>
      </c>
      <c r="V115" s="337">
        <f>IF(V$7=0,0,V$7/FBT_fec!V$7)</f>
        <v>0.12262077704380919</v>
      </c>
      <c r="W115" s="337">
        <f>IF(W$7=0,0,W$7/FBT_fec!W$7)</f>
        <v>0.12262077704380922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0.67010263303039663</v>
      </c>
      <c r="C116" s="337">
        <f>IF(C$8=0,0,C$8/FBT_fec!C$8)</f>
        <v>0.67010263303039663</v>
      </c>
      <c r="D116" s="337">
        <f>IF(D$8=0,0,D$8/FBT_fec!D$8)</f>
        <v>0.67010263303039652</v>
      </c>
      <c r="E116" s="337">
        <f>IF(E$8=0,0,E$8/FBT_fec!E$8)</f>
        <v>0.67010263303039652</v>
      </c>
      <c r="F116" s="337">
        <f>IF(F$8=0,0,F$8/FBT_fec!F$8)</f>
        <v>0.67010263303039685</v>
      </c>
      <c r="G116" s="337">
        <f>IF(G$8=0,0,G$8/FBT_fec!G$8)</f>
        <v>0.67010263303039641</v>
      </c>
      <c r="H116" s="337">
        <f>IF(H$8=0,0,H$8/FBT_fec!H$8)</f>
        <v>0.67010263303039674</v>
      </c>
      <c r="I116" s="337">
        <f>IF(I$8=0,0,I$8/FBT_fec!I$8)</f>
        <v>0.67010263303039652</v>
      </c>
      <c r="J116" s="337">
        <f>IF(J$8=0,0,J$8/FBT_fec!J$8)</f>
        <v>0.67010263303039652</v>
      </c>
      <c r="K116" s="337">
        <f>IF(K$8=0,0,K$8/FBT_fec!K$8)</f>
        <v>0.67010263303039674</v>
      </c>
      <c r="L116" s="337">
        <f>IF(L$8=0,0,L$8/FBT_fec!L$8)</f>
        <v>0.67010263303039663</v>
      </c>
      <c r="M116" s="337">
        <f>IF(M$8=0,0,M$8/FBT_fec!M$8)</f>
        <v>0.67010263303039652</v>
      </c>
      <c r="N116" s="337">
        <f>IF(N$8=0,0,N$8/FBT_fec!N$8)</f>
        <v>0.67010263303039652</v>
      </c>
      <c r="O116" s="337">
        <f>IF(O$8=0,0,O$8/FBT_fec!O$8)</f>
        <v>0.67010263303039663</v>
      </c>
      <c r="P116" s="337">
        <f>IF(P$8=0,0,P$8/FBT_fec!P$8)</f>
        <v>0.67010263303039652</v>
      </c>
      <c r="Q116" s="337">
        <f>IF(Q$8=0,0,Q$8/FBT_fec!Q$8)</f>
        <v>0.67010263303039652</v>
      </c>
      <c r="R116" s="337">
        <f>IF(R$8=0,0,R$8/FBT_fec!R$8)</f>
        <v>0.67010263303039663</v>
      </c>
      <c r="S116" s="337">
        <f>IF(S$8=0,0,S$8/FBT_fec!S$8)</f>
        <v>0.67010263303039652</v>
      </c>
      <c r="T116" s="337">
        <f>IF(T$8=0,0,T$8/FBT_fec!T$8)</f>
        <v>0.67010263303039652</v>
      </c>
      <c r="U116" s="337">
        <f>IF(U$8=0,0,U$8/FBT_fec!U$8)</f>
        <v>0.67010263303039652</v>
      </c>
      <c r="V116" s="337">
        <f>IF(V$8=0,0,V$8/FBT_fec!V$8)</f>
        <v>0.67010263303039641</v>
      </c>
      <c r="W116" s="337">
        <f>IF(W$8=0,0,W$8/FBT_fec!W$8)</f>
        <v>0.67010263303039652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0.47356499924847384</v>
      </c>
      <c r="C117" s="337">
        <f>IF(C$9=0,0,C$9/FBT_fec!C$9)</f>
        <v>0.47356499924847389</v>
      </c>
      <c r="D117" s="337">
        <f>IF(D$9=0,0,D$9/FBT_fec!D$9)</f>
        <v>0.47356499924847389</v>
      </c>
      <c r="E117" s="337">
        <f>IF(E$9=0,0,E$9/FBT_fec!E$9)</f>
        <v>0.47356499924847378</v>
      </c>
      <c r="F117" s="337">
        <f>IF(F$9=0,0,F$9/FBT_fec!F$9)</f>
        <v>0.47356499924847395</v>
      </c>
      <c r="G117" s="337">
        <f>IF(G$9=0,0,G$9/FBT_fec!G$9)</f>
        <v>0.47356499924847384</v>
      </c>
      <c r="H117" s="337">
        <f>IF(H$9=0,0,H$9/FBT_fec!H$9)</f>
        <v>0.47356499924847384</v>
      </c>
      <c r="I117" s="337">
        <f>IF(I$9=0,0,I$9/FBT_fec!I$9)</f>
        <v>0.47356499924847389</v>
      </c>
      <c r="J117" s="337">
        <f>IF(J$9=0,0,J$9/FBT_fec!J$9)</f>
        <v>0.47356499924847373</v>
      </c>
      <c r="K117" s="337">
        <f>IF(K$9=0,0,K$9/FBT_fec!K$9)</f>
        <v>0.47356499924847401</v>
      </c>
      <c r="L117" s="337">
        <f>IF(L$9=0,0,L$9/FBT_fec!L$9)</f>
        <v>0.47356499924847373</v>
      </c>
      <c r="M117" s="337">
        <f>IF(M$9=0,0,M$9/FBT_fec!M$9)</f>
        <v>0.47356499924847389</v>
      </c>
      <c r="N117" s="337">
        <f>IF(N$9=0,0,N$9/FBT_fec!N$9)</f>
        <v>0.47356499924847384</v>
      </c>
      <c r="O117" s="337">
        <f>IF(O$9=0,0,O$9/FBT_fec!O$9)</f>
        <v>0.47356499924847389</v>
      </c>
      <c r="P117" s="337">
        <f>IF(P$9=0,0,P$9/FBT_fec!P$9)</f>
        <v>0.47356499924847401</v>
      </c>
      <c r="Q117" s="337">
        <f>IF(Q$9=0,0,Q$9/FBT_fec!Q$9)</f>
        <v>0.47356499924847395</v>
      </c>
      <c r="R117" s="337">
        <f>IF(R$9=0,0,R$9/FBT_fec!R$9)</f>
        <v>0.47356499924847378</v>
      </c>
      <c r="S117" s="337">
        <f>IF(S$9=0,0,S$9/FBT_fec!S$9)</f>
        <v>0.47356499924847389</v>
      </c>
      <c r="T117" s="337">
        <f>IF(T$9=0,0,T$9/FBT_fec!T$9)</f>
        <v>0.47356499924847378</v>
      </c>
      <c r="U117" s="337">
        <f>IF(U$9=0,0,U$9/FBT_fec!U$9)</f>
        <v>0.47356499924847384</v>
      </c>
      <c r="V117" s="337">
        <f>IF(V$9=0,0,V$9/FBT_fec!V$9)</f>
        <v>0.47356499924847384</v>
      </c>
      <c r="W117" s="337">
        <f>IF(W$9=0,0,W$9/FBT_fec!W$9)</f>
        <v>0.47356499924847384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0.69408643593222707</v>
      </c>
      <c r="C118" s="338">
        <f>IF(C$10=0,0,C$10/FBT_fec!C$10)</f>
        <v>0.7016921523678934</v>
      </c>
      <c r="D118" s="338">
        <f>IF(D$10=0,0,D$10/FBT_fec!D$10)</f>
        <v>0.69591113360483881</v>
      </c>
      <c r="E118" s="338">
        <f>IF(E$10=0,0,E$10/FBT_fec!E$10)</f>
        <v>0.6917907386812816</v>
      </c>
      <c r="F118" s="338">
        <f>IF(F$10=0,0,F$10/FBT_fec!F$10)</f>
        <v>0.69628674454974115</v>
      </c>
      <c r="G118" s="338">
        <f>IF(G$10=0,0,G$10/FBT_fec!G$10)</f>
        <v>0.69868880364445107</v>
      </c>
      <c r="H118" s="338">
        <f>IF(H$10=0,0,H$10/FBT_fec!H$10)</f>
        <v>0.70068186685503309</v>
      </c>
      <c r="I118" s="338">
        <f>IF(I$10=0,0,I$10/FBT_fec!I$10)</f>
        <v>0.70524529288735383</v>
      </c>
      <c r="J118" s="338">
        <f>IF(J$10=0,0,J$10/FBT_fec!J$10)</f>
        <v>0.71037515079333324</v>
      </c>
      <c r="K118" s="338">
        <f>IF(K$10=0,0,K$10/FBT_fec!K$10)</f>
        <v>0.71326712827471095</v>
      </c>
      <c r="L118" s="338">
        <f>IF(L$10=0,0,L$10/FBT_fec!L$10)</f>
        <v>0.70835513176520115</v>
      </c>
      <c r="M118" s="338">
        <f>IF(M$10=0,0,M$10/FBT_fec!M$10)</f>
        <v>0.71204414885481659</v>
      </c>
      <c r="N118" s="338">
        <f>IF(N$10=0,0,N$10/FBT_fec!N$10)</f>
        <v>0.71020971404535704</v>
      </c>
      <c r="O118" s="338">
        <f>IF(O$10=0,0,O$10/FBT_fec!O$10)</f>
        <v>0.7208594322391263</v>
      </c>
      <c r="P118" s="338">
        <f>IF(P$10=0,0,P$10/FBT_fec!P$10)</f>
        <v>0.7326375439771432</v>
      </c>
      <c r="Q118" s="338">
        <f>IF(Q$10=0,0,Q$10/FBT_fec!Q$10)</f>
        <v>0.73721331923564237</v>
      </c>
      <c r="R118" s="338">
        <f>IF(R$10=0,0,R$10/FBT_fec!R$10)</f>
        <v>0.73971900540195434</v>
      </c>
      <c r="S118" s="338">
        <f>IF(S$10=0,0,S$10/FBT_fec!S$10)</f>
        <v>0.74846191989900102</v>
      </c>
      <c r="T118" s="338">
        <f>IF(T$10=0,0,T$10/FBT_fec!T$10)</f>
        <v>0.74858431796801206</v>
      </c>
      <c r="U118" s="338">
        <f>IF(U$10=0,0,U$10/FBT_fec!U$10)</f>
        <v>0.7609867680446305</v>
      </c>
      <c r="V118" s="338">
        <f>IF(V$10=0,0,V$10/FBT_fec!V$10)</f>
        <v>0.75704209323050486</v>
      </c>
      <c r="W118" s="338">
        <f>IF(W$10=0,0,W$10/FBT_fec!W$10)</f>
        <v>0.77012407684655104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0.521881236358543</v>
      </c>
      <c r="C119" s="351">
        <f>IF(C$16=0,0,C$16/FBT_fec!C$16)</f>
        <v>0.53292966675102393</v>
      </c>
      <c r="D119" s="351">
        <f>IF(D$16=0,0,D$16/FBT_fec!D$16)</f>
        <v>0.53772643061217351</v>
      </c>
      <c r="E119" s="351">
        <f>IF(E$16=0,0,E$16/FBT_fec!E$16)</f>
        <v>0.53695535566605868</v>
      </c>
      <c r="F119" s="351">
        <f>IF(F$16=0,0,F$16/FBT_fec!F$16)</f>
        <v>0.5404920786698465</v>
      </c>
      <c r="G119" s="351">
        <f>IF(G$16=0,0,G$16/FBT_fec!G$16)</f>
        <v>0.54579017909254157</v>
      </c>
      <c r="H119" s="351">
        <f>IF(H$16=0,0,H$16/FBT_fec!H$16)</f>
        <v>0.54694954112055805</v>
      </c>
      <c r="I119" s="351">
        <f>IF(I$16=0,0,I$16/FBT_fec!I$16)</f>
        <v>0.55012870576122075</v>
      </c>
      <c r="J119" s="351">
        <f>IF(J$16=0,0,J$16/FBT_fec!J$16)</f>
        <v>0.55678215744785053</v>
      </c>
      <c r="K119" s="351">
        <f>IF(K$16=0,0,K$16/FBT_fec!K$16)</f>
        <v>0.55875946588706571</v>
      </c>
      <c r="L119" s="351">
        <f>IF(L$16=0,0,L$16/FBT_fec!L$16)</f>
        <v>0.55585897303461851</v>
      </c>
      <c r="M119" s="351">
        <f>IF(M$16=0,0,M$16/FBT_fec!M$16)</f>
        <v>0.55761462595366817</v>
      </c>
      <c r="N119" s="351">
        <f>IF(N$16=0,0,N$16/FBT_fec!N$16)</f>
        <v>0.55668619723981327</v>
      </c>
      <c r="O119" s="351">
        <f>IF(O$16=0,0,O$16/FBT_fec!O$16)</f>
        <v>0.56505094246557519</v>
      </c>
      <c r="P119" s="351">
        <f>IF(P$16=0,0,P$16/FBT_fec!P$16)</f>
        <v>0.57340909251863481</v>
      </c>
      <c r="Q119" s="351">
        <f>IF(Q$16=0,0,Q$16/FBT_fec!Q$16)</f>
        <v>0.57561550602079248</v>
      </c>
      <c r="R119" s="351">
        <f>IF(R$16=0,0,R$16/FBT_fec!R$16)</f>
        <v>0.57761621155919751</v>
      </c>
      <c r="S119" s="351">
        <f>IF(S$16=0,0,S$16/FBT_fec!S$16)</f>
        <v>0.58413865880345794</v>
      </c>
      <c r="T119" s="351">
        <f>IF(T$16=0,0,T$16/FBT_fec!T$16)</f>
        <v>0.5818083472973713</v>
      </c>
      <c r="U119" s="351">
        <f>IF(U$16=0,0,U$16/FBT_fec!U$16)</f>
        <v>0.59049294399201613</v>
      </c>
      <c r="V119" s="351">
        <f>IF(V$16=0,0,V$16/FBT_fec!V$16)</f>
        <v>0.58639184380945419</v>
      </c>
      <c r="W119" s="351">
        <f>IF(W$16=0,0,W$16/FBT_fec!W$16)</f>
        <v>0.59269109870540648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0.28466249255920517</v>
      </c>
      <c r="C120" s="351">
        <f>IF(C$25=0,0,C$25/FBT_fec!C$25)</f>
        <v>0.29068890913692225</v>
      </c>
      <c r="D120" s="351">
        <f>IF(D$25=0,0,D$25/FBT_fec!D$25)</f>
        <v>0.2933053257884583</v>
      </c>
      <c r="E120" s="351">
        <f>IF(E$25=0,0,E$25/FBT_fec!E$25)</f>
        <v>0.29288473945421378</v>
      </c>
      <c r="F120" s="351">
        <f>IF(F$25=0,0,F$25/FBT_fec!F$25)</f>
        <v>0.29481386109264357</v>
      </c>
      <c r="G120" s="351">
        <f>IF(G$25=0,0,G$25/FBT_fec!G$25)</f>
        <v>0.29770373405047729</v>
      </c>
      <c r="H120" s="351">
        <f>IF(H$25=0,0,H$25/FBT_fec!H$25)</f>
        <v>0.29833611333848603</v>
      </c>
      <c r="I120" s="351">
        <f>IF(I$25=0,0,I$25/FBT_fec!I$25)</f>
        <v>0.30007020314248395</v>
      </c>
      <c r="J120" s="351">
        <f>IF(J$25=0,0,J$25/FBT_fec!J$25)</f>
        <v>0.30369935860791841</v>
      </c>
      <c r="K120" s="351">
        <f>IF(K$25=0,0,K$25/FBT_fec!K$25)</f>
        <v>0.30477789048385417</v>
      </c>
      <c r="L120" s="351">
        <f>IF(L$25=0,0,L$25/FBT_fec!L$25)</f>
        <v>0.30319580347342823</v>
      </c>
      <c r="M120" s="351">
        <f>IF(M$25=0,0,M$25/FBT_fec!M$25)</f>
        <v>0.30415343233836434</v>
      </c>
      <c r="N120" s="351">
        <f>IF(N$25=0,0,N$25/FBT_fec!N$25)</f>
        <v>0.30364701667626182</v>
      </c>
      <c r="O120" s="351">
        <f>IF(O$25=0,0,O$25/FBT_fec!O$25)</f>
        <v>0.30820960498122285</v>
      </c>
      <c r="P120" s="351">
        <f>IF(P$25=0,0,P$25/FBT_fec!P$25)</f>
        <v>0.31276859591925515</v>
      </c>
      <c r="Q120" s="351">
        <f>IF(Q$25=0,0,Q$25/FBT_fec!Q$25)</f>
        <v>0.31397209419315952</v>
      </c>
      <c r="R120" s="351">
        <f>IF(R$25=0,0,R$25/FBT_fec!R$25)</f>
        <v>0.31506338812319862</v>
      </c>
      <c r="S120" s="351">
        <f>IF(S$25=0,0,S$25/FBT_fec!S$25)</f>
        <v>0.31862108662006799</v>
      </c>
      <c r="T120" s="351">
        <f>IF(T$25=0,0,T$25/FBT_fec!T$25)</f>
        <v>0.31735000761674786</v>
      </c>
      <c r="U120" s="351">
        <f>IF(U$25=0,0,U$25/FBT_fec!U$25)</f>
        <v>0.32208706035928147</v>
      </c>
      <c r="V120" s="351">
        <f>IF(V$25=0,0,V$25/FBT_fec!V$25)</f>
        <v>0.31985009662333852</v>
      </c>
      <c r="W120" s="351">
        <f>IF(W$25=0,0,W$25/FBT_fec!W$25)</f>
        <v>0.32328605383931258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0.45000566970236838</v>
      </c>
      <c r="C121" s="351">
        <f>IF(C$34=0,0,C$34/FBT_fec!C$34)</f>
        <v>0.45474194803226126</v>
      </c>
      <c r="D121" s="351">
        <f>IF(D$34=0,0,D$34/FBT_fec!D$34)</f>
        <v>0.46176297309947761</v>
      </c>
      <c r="E121" s="351">
        <f>IF(E$34=0,0,E$34/FBT_fec!E$34)</f>
        <v>0.4627082998293206</v>
      </c>
      <c r="F121" s="351">
        <f>IF(F$34=0,0,F$34/FBT_fec!F$34)</f>
        <v>0.46231729300332447</v>
      </c>
      <c r="G121" s="351">
        <f>IF(G$34=0,0,G$34/FBT_fec!G$34)</f>
        <v>0.46135886083627869</v>
      </c>
      <c r="H121" s="351">
        <f>IF(H$34=0,0,H$34/FBT_fec!H$34)</f>
        <v>0.46494128302641213</v>
      </c>
      <c r="I121" s="351">
        <f>IF(I$34=0,0,I$34/FBT_fec!I$34)</f>
        <v>0.46623932496284781</v>
      </c>
      <c r="J121" s="351">
        <f>IF(J$34=0,0,J$34/FBT_fec!J$34)</f>
        <v>0.46662167654759429</v>
      </c>
      <c r="K121" s="351">
        <f>IF(K$34=0,0,K$34/FBT_fec!K$34)</f>
        <v>0.46650891664209332</v>
      </c>
      <c r="L121" s="351">
        <f>IF(L$34=0,0,L$34/FBT_fec!L$34)</f>
        <v>0.46713159121350001</v>
      </c>
      <c r="M121" s="351">
        <f>IF(M$34=0,0,M$34/FBT_fec!M$34)</f>
        <v>0.46605862023553712</v>
      </c>
      <c r="N121" s="351">
        <f>IF(N$34=0,0,N$34/FBT_fec!N$34)</f>
        <v>0.46704928983444455</v>
      </c>
      <c r="O121" s="351">
        <f>IF(O$34=0,0,O$34/FBT_fec!O$34)</f>
        <v>0.46581324427834714</v>
      </c>
      <c r="P121" s="351">
        <f>IF(P$34=0,0,P$34/FBT_fec!P$34)</f>
        <v>0.45824141185407224</v>
      </c>
      <c r="Q121" s="351">
        <f>IF(Q$34=0,0,Q$34/FBT_fec!Q$34)</f>
        <v>0.45567328297874266</v>
      </c>
      <c r="R121" s="351">
        <f>IF(R$34=0,0,R$34/FBT_fec!R$34)</f>
        <v>0.45664202871423615</v>
      </c>
      <c r="S121" s="351">
        <f>IF(S$34=0,0,S$34/FBT_fec!S$34)</f>
        <v>0.45617173511050008</v>
      </c>
      <c r="T121" s="351">
        <f>IF(T$34=0,0,T$34/FBT_fec!T$34)</f>
        <v>0.46044632025489191</v>
      </c>
      <c r="U121" s="351">
        <f>IF(U$34=0,0,U$34/FBT_fec!U$34)</f>
        <v>0.4597615897653059</v>
      </c>
      <c r="V121" s="351">
        <f>IF(V$34=0,0,V$34/FBT_fec!V$34)</f>
        <v>0.45718660436536729</v>
      </c>
      <c r="W121" s="351">
        <f>IF(W$34=0,0,W$34/FBT_fec!W$34)</f>
        <v>0.45741140984213535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0.40402167848896664</v>
      </c>
      <c r="C122" s="351">
        <f>IF(C$45=0,0,C$45/FBT_fec!C$45)</f>
        <v>0.40759924268225262</v>
      </c>
      <c r="D122" s="351">
        <f>IF(D$45=0,0,D$45/FBT_fec!D$45)</f>
        <v>0.41359950615493851</v>
      </c>
      <c r="E122" s="351">
        <f>IF(E$45=0,0,E$45/FBT_fec!E$45)</f>
        <v>0.41469015216836624</v>
      </c>
      <c r="F122" s="351">
        <f>IF(F$45=0,0,F$45/FBT_fec!F$45)</f>
        <v>0.41445718887411254</v>
      </c>
      <c r="G122" s="351">
        <f>IF(G$45=0,0,G$45/FBT_fec!G$45)</f>
        <v>0.41473400147008654</v>
      </c>
      <c r="H122" s="351">
        <f>IF(H$45=0,0,H$45/FBT_fec!H$45)</f>
        <v>0.41638463999564151</v>
      </c>
      <c r="I122" s="351">
        <f>IF(I$45=0,0,I$45/FBT_fec!I$45)</f>
        <v>0.41699009624213779</v>
      </c>
      <c r="J122" s="351">
        <f>IF(J$45=0,0,J$45/FBT_fec!J$45)</f>
        <v>0.41763290785415691</v>
      </c>
      <c r="K122" s="351">
        <f>IF(K$45=0,0,K$45/FBT_fec!K$45)</f>
        <v>0.41720843975938154</v>
      </c>
      <c r="L122" s="351">
        <f>IF(L$45=0,0,L$45/FBT_fec!L$45)</f>
        <v>0.41789933944554997</v>
      </c>
      <c r="M122" s="351">
        <f>IF(M$45=0,0,M$45/FBT_fec!M$45)</f>
        <v>0.41699773297860993</v>
      </c>
      <c r="N122" s="351">
        <f>IF(N$45=0,0,N$45/FBT_fec!N$45)</f>
        <v>0.41763472813298735</v>
      </c>
      <c r="O122" s="351">
        <f>IF(O$45=0,0,O$45/FBT_fec!O$45)</f>
        <v>0.41719362344934152</v>
      </c>
      <c r="P122" s="351">
        <f>IF(P$45=0,0,P$45/FBT_fec!P$45)</f>
        <v>0.41364958784301298</v>
      </c>
      <c r="Q122" s="351">
        <f>IF(Q$45=0,0,Q$45/FBT_fec!Q$45)</f>
        <v>0.41244513550591289</v>
      </c>
      <c r="R122" s="351">
        <f>IF(R$45=0,0,R$45/FBT_fec!R$45)</f>
        <v>0.41292722783843272</v>
      </c>
      <c r="S122" s="351">
        <f>IF(S$45=0,0,S$45/FBT_fec!S$45)</f>
        <v>0.41232651907058621</v>
      </c>
      <c r="T122" s="351">
        <f>IF(T$45=0,0,T$45/FBT_fec!T$45)</f>
        <v>0.41485145227553033</v>
      </c>
      <c r="U122" s="351">
        <f>IF(U$45=0,0,U$45/FBT_fec!U$45)</f>
        <v>0.41378651771997305</v>
      </c>
      <c r="V122" s="351">
        <f>IF(V$45=0,0,V$45/FBT_fec!V$45)</f>
        <v>0.41290932828893678</v>
      </c>
      <c r="W122" s="351">
        <f>IF(W$45=0,0,W$45/FBT_fec!W$45)</f>
        <v>0.41336466546179018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0.6268487737771663</v>
      </c>
      <c r="C123" s="351">
        <f>IF(C$66=0,0,C$66/FBT_fec!C$66)</f>
        <v>0.63372959359020509</v>
      </c>
      <c r="D123" s="351">
        <f>IF(D$66=0,0,D$66/FBT_fec!D$66)</f>
        <v>0.63184568912169126</v>
      </c>
      <c r="E123" s="351">
        <f>IF(E$66=0,0,E$66/FBT_fec!E$66)</f>
        <v>0.62968771961584857</v>
      </c>
      <c r="F123" s="351">
        <f>IF(F$66=0,0,F$66/FBT_fec!F$66)</f>
        <v>0.63284463467474961</v>
      </c>
      <c r="G123" s="351">
        <f>IF(G$66=0,0,G$66/FBT_fec!G$66)</f>
        <v>0.63533465578696446</v>
      </c>
      <c r="H123" s="351">
        <f>IF(H$66=0,0,H$66/FBT_fec!H$66)</f>
        <v>0.63616269986119489</v>
      </c>
      <c r="I123" s="351">
        <f>IF(I$66=0,0,I$66/FBT_fec!I$66)</f>
        <v>0.63865107249150255</v>
      </c>
      <c r="J123" s="351">
        <f>IF(J$66=0,0,J$66/FBT_fec!J$66)</f>
        <v>0.64299905187046336</v>
      </c>
      <c r="K123" s="351">
        <f>IF(K$66=0,0,K$66/FBT_fec!K$66)</f>
        <v>0.64470447466966252</v>
      </c>
      <c r="L123" s="351">
        <f>IF(L$66=0,0,L$66/FBT_fec!L$66)</f>
        <v>0.64226462179037447</v>
      </c>
      <c r="M123" s="351">
        <f>IF(M$66=0,0,M$66/FBT_fec!M$66)</f>
        <v>0.64430348800834758</v>
      </c>
      <c r="N123" s="351">
        <f>IF(N$66=0,0,N$66/FBT_fec!N$66)</f>
        <v>0.64351576743397321</v>
      </c>
      <c r="O123" s="351">
        <f>IF(O$66=0,0,O$66/FBT_fec!O$66)</f>
        <v>0.64750547080046772</v>
      </c>
      <c r="P123" s="351">
        <f>IF(P$66=0,0,P$66/FBT_fec!P$66)</f>
        <v>0.65068116941997045</v>
      </c>
      <c r="Q123" s="351">
        <f>IF(Q$66=0,0,Q$66/FBT_fec!Q$66)</f>
        <v>0.65143180567920311</v>
      </c>
      <c r="R123" s="351">
        <f>IF(R$66=0,0,R$66/FBT_fec!R$66)</f>
        <v>0.65234195000685635</v>
      </c>
      <c r="S123" s="351">
        <f>IF(S$66=0,0,S$66/FBT_fec!S$66)</f>
        <v>0.65578563288696157</v>
      </c>
      <c r="T123" s="351">
        <f>IF(T$66=0,0,T$66/FBT_fec!T$66)</f>
        <v>0.65489883601671461</v>
      </c>
      <c r="U123" s="351">
        <f>IF(U$66=0,0,U$66/FBT_fec!U$66)</f>
        <v>0.65965576961593164</v>
      </c>
      <c r="V123" s="351">
        <f>IF(V$66=0,0,V$66/FBT_fec!V$66)</f>
        <v>0.65721146754247506</v>
      </c>
      <c r="W123" s="351">
        <f>IF(W$66=0,0,W$66/FBT_fec!W$66)</f>
        <v>0.65934658289858572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0.51401742200329603</v>
      </c>
      <c r="C124" s="339">
        <f>IF(C$80=0,0,C$80/FBT_fec!C$80)</f>
        <v>0.51401742200329603</v>
      </c>
      <c r="D124" s="339">
        <f>IF(D$80=0,0,D$80/FBT_fec!D$80)</f>
        <v>0.51401742200329614</v>
      </c>
      <c r="E124" s="339">
        <f>IF(E$80=0,0,E$80/FBT_fec!E$80)</f>
        <v>0.51401742200329636</v>
      </c>
      <c r="F124" s="339">
        <f>IF(F$80=0,0,F$80/FBT_fec!F$80)</f>
        <v>0.51401742200329614</v>
      </c>
      <c r="G124" s="339">
        <f>IF(G$80=0,0,G$80/FBT_fec!G$80)</f>
        <v>0.51401742200329614</v>
      </c>
      <c r="H124" s="339">
        <f>IF(H$80=0,0,H$80/FBT_fec!H$80)</f>
        <v>0.51401742200329625</v>
      </c>
      <c r="I124" s="339">
        <f>IF(I$80=0,0,I$80/FBT_fec!I$80)</f>
        <v>0.51401742200329592</v>
      </c>
      <c r="J124" s="339">
        <f>IF(J$80=0,0,J$80/FBT_fec!J$80)</f>
        <v>0.51401742200329603</v>
      </c>
      <c r="K124" s="339">
        <f>IF(K$80=0,0,K$80/FBT_fec!K$80)</f>
        <v>0.51401742200329603</v>
      </c>
      <c r="L124" s="339">
        <f>IF(L$80=0,0,L$80/FBT_fec!L$80)</f>
        <v>0.51401742200329603</v>
      </c>
      <c r="M124" s="339">
        <f>IF(M$80=0,0,M$80/FBT_fec!M$80)</f>
        <v>0.51401742200329625</v>
      </c>
      <c r="N124" s="339">
        <f>IF(N$80=0,0,N$80/FBT_fec!N$80)</f>
        <v>0.51401742200329614</v>
      </c>
      <c r="O124" s="339">
        <f>IF(O$80=0,0,O$80/FBT_fec!O$80)</f>
        <v>0.51401742200329614</v>
      </c>
      <c r="P124" s="339">
        <f>IF(P$80=0,0,P$80/FBT_fec!P$80)</f>
        <v>0.51401742200329592</v>
      </c>
      <c r="Q124" s="339">
        <f>IF(Q$80=0,0,Q$80/FBT_fec!Q$80)</f>
        <v>0.51401742200329625</v>
      </c>
      <c r="R124" s="339">
        <f>IF(R$80=0,0,R$80/FBT_fec!R$80)</f>
        <v>0.51401742200329603</v>
      </c>
      <c r="S124" s="339">
        <f>IF(S$80=0,0,S$80/FBT_fec!S$80)</f>
        <v>0.51401742200329625</v>
      </c>
      <c r="T124" s="339">
        <f>IF(T$80=0,0,T$80/FBT_fec!T$80)</f>
        <v>0.51401742200329625</v>
      </c>
      <c r="U124" s="339">
        <f>IF(U$80=0,0,U$80/FBT_fec!U$80)</f>
        <v>0.51401742200329592</v>
      </c>
      <c r="V124" s="339">
        <f>IF(V$80=0,0,V$80/FBT_fec!V$80)</f>
        <v>0.51401742200329625</v>
      </c>
      <c r="W124" s="339">
        <f>IF(W$80=0,0,W$80/FBT_fec!W$80)</f>
        <v>0.51401742200329603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325.29436113485639</v>
      </c>
      <c r="C5" s="225">
        <v>274.98307237086368</v>
      </c>
      <c r="D5" s="225">
        <v>290.67124957038402</v>
      </c>
      <c r="E5" s="225">
        <v>301.58197620985038</v>
      </c>
      <c r="F5" s="225">
        <v>278.63647981062161</v>
      </c>
      <c r="G5" s="225">
        <v>276.56080120702973</v>
      </c>
      <c r="H5" s="225">
        <v>282.74554324705969</v>
      </c>
      <c r="I5" s="225">
        <v>299.1320164063095</v>
      </c>
      <c r="J5" s="225">
        <v>265.72086176213497</v>
      </c>
      <c r="K5" s="225">
        <v>253.1068724867151</v>
      </c>
      <c r="L5" s="225">
        <v>272.3735618630447</v>
      </c>
      <c r="M5" s="225">
        <v>296.7198517423613</v>
      </c>
      <c r="N5" s="225">
        <v>303.57099374201192</v>
      </c>
      <c r="O5" s="225">
        <v>283.57016993843831</v>
      </c>
      <c r="P5" s="225">
        <v>250.58759522563599</v>
      </c>
      <c r="Q5" s="225">
        <v>244.20339126185419</v>
      </c>
      <c r="R5" s="225">
        <v>249.61708166555849</v>
      </c>
      <c r="S5" s="225">
        <v>249.2472016449012</v>
      </c>
      <c r="T5" s="225">
        <v>256.65528470575379</v>
      </c>
      <c r="U5" s="225">
        <v>236.71253865766241</v>
      </c>
      <c r="V5" s="225">
        <v>246.14907152520041</v>
      </c>
      <c r="W5" s="225">
        <v>240.3472272496754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6.5415782511500993</v>
      </c>
      <c r="C10" s="262">
        <v>5.5207597763200953</v>
      </c>
      <c r="D10" s="262">
        <v>6.3907375659685313</v>
      </c>
      <c r="E10" s="262">
        <v>6.8156922062573706</v>
      </c>
      <c r="F10" s="262">
        <v>6.249928822158914</v>
      </c>
      <c r="G10" s="262">
        <v>6.3895462690198457</v>
      </c>
      <c r="H10" s="262">
        <v>6.4580495884962499</v>
      </c>
      <c r="I10" s="262">
        <v>6.6314494995715236</v>
      </c>
      <c r="J10" s="262">
        <v>5.6800006810969093</v>
      </c>
      <c r="K10" s="262">
        <v>5.280267867332034</v>
      </c>
      <c r="L10" s="262">
        <v>5.8993118336349069</v>
      </c>
      <c r="M10" s="262">
        <v>6.1389749377439671</v>
      </c>
      <c r="N10" s="262">
        <v>6.3480867771448342</v>
      </c>
      <c r="O10" s="262">
        <v>5.8168245525067883</v>
      </c>
      <c r="P10" s="262">
        <v>5.018673285351781</v>
      </c>
      <c r="Q10" s="262">
        <v>4.7986729518585802</v>
      </c>
      <c r="R10" s="262">
        <v>4.8292997297168041</v>
      </c>
      <c r="S10" s="262">
        <v>4.4741197072709404</v>
      </c>
      <c r="T10" s="262">
        <v>4.7470604595125696</v>
      </c>
      <c r="U10" s="262">
        <v>3.8863903145200358</v>
      </c>
      <c r="V10" s="262">
        <v>4.2681348405348576</v>
      </c>
      <c r="W10" s="262">
        <v>4.0268112946484473</v>
      </c>
      <c r="DA10" s="68" t="s">
        <v>2307</v>
      </c>
    </row>
    <row r="11" spans="1:105" ht="12" customHeight="1" x14ac:dyDescent="0.25">
      <c r="A11" s="37" t="s">
        <v>160</v>
      </c>
      <c r="B11" s="228">
        <v>0.71311666812882779</v>
      </c>
      <c r="C11" s="228">
        <v>0.41664671871261239</v>
      </c>
      <c r="D11" s="228">
        <v>0.1913148782827363</v>
      </c>
      <c r="E11" s="228">
        <v>0.28445920575879352</v>
      </c>
      <c r="F11" s="228">
        <v>0.28220590451432681</v>
      </c>
      <c r="G11" s="228">
        <v>0.5551661176574032</v>
      </c>
      <c r="H11" s="228">
        <v>0.36888316634120039</v>
      </c>
      <c r="I11" s="228">
        <v>0.18026017305306541</v>
      </c>
      <c r="J11" s="228">
        <v>0.16480795047983121</v>
      </c>
      <c r="K11" s="228">
        <v>0.2437067468819446</v>
      </c>
      <c r="L11" s="228">
        <v>0.24850135315732691</v>
      </c>
      <c r="M11" s="228">
        <v>0.241831091834914</v>
      </c>
      <c r="N11" s="228">
        <v>0.24321340881359849</v>
      </c>
      <c r="O11" s="228">
        <v>0.1589388195024857</v>
      </c>
      <c r="P11" s="228">
        <v>0.23616985447769109</v>
      </c>
      <c r="Q11" s="228">
        <v>0.23820084725422391</v>
      </c>
      <c r="R11" s="228">
        <v>0.1563006632546397</v>
      </c>
      <c r="S11" s="228">
        <v>0.14637793782166</v>
      </c>
      <c r="T11" s="228">
        <v>0.17555312833103939</v>
      </c>
      <c r="U11" s="228">
        <v>0.178432837239973</v>
      </c>
      <c r="V11" s="228">
        <v>0.21546510376726111</v>
      </c>
      <c r="W11" s="228">
        <v>0.23336956448978691</v>
      </c>
      <c r="DA11" s="69" t="s">
        <v>2308</v>
      </c>
    </row>
    <row r="12" spans="1:105" ht="12" customHeight="1" x14ac:dyDescent="0.25">
      <c r="A12" s="37" t="s">
        <v>162</v>
      </c>
      <c r="B12" s="228">
        <v>5.8284615830212712</v>
      </c>
      <c r="C12" s="228">
        <v>5.1041130576074831</v>
      </c>
      <c r="D12" s="228">
        <v>6.1994226876857947</v>
      </c>
      <c r="E12" s="228">
        <v>6.5312330004985784</v>
      </c>
      <c r="F12" s="228">
        <v>5.9677229176445872</v>
      </c>
      <c r="G12" s="228">
        <v>5.8343801513624429</v>
      </c>
      <c r="H12" s="228">
        <v>6.0891664221550492</v>
      </c>
      <c r="I12" s="228">
        <v>6.4511893265184579</v>
      </c>
      <c r="J12" s="228">
        <v>5.5151927306170778</v>
      </c>
      <c r="K12" s="228">
        <v>5.0365611204500897</v>
      </c>
      <c r="L12" s="228">
        <v>5.6508104804775803</v>
      </c>
      <c r="M12" s="228">
        <v>5.8971438459090528</v>
      </c>
      <c r="N12" s="228">
        <v>6.1048733683312353</v>
      </c>
      <c r="O12" s="228">
        <v>5.6578857330043029</v>
      </c>
      <c r="P12" s="228">
        <v>4.7825034308740886</v>
      </c>
      <c r="Q12" s="228">
        <v>4.5604721046043561</v>
      </c>
      <c r="R12" s="228">
        <v>4.6729990664621646</v>
      </c>
      <c r="S12" s="228">
        <v>4.3277417694492799</v>
      </c>
      <c r="T12" s="228">
        <v>4.5715073311815297</v>
      </c>
      <c r="U12" s="228">
        <v>3.707957477280063</v>
      </c>
      <c r="V12" s="228">
        <v>4.052669736767597</v>
      </c>
      <c r="W12" s="228">
        <v>3.7934417301586612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25.22779054639626</v>
      </c>
      <c r="C16" s="263">
        <f t="shared" si="0"/>
        <v>20.526031324509191</v>
      </c>
      <c r="D16" s="263">
        <f t="shared" si="0"/>
        <v>21.94672723017198</v>
      </c>
      <c r="E16" s="263">
        <f t="shared" si="0"/>
        <v>22.915770166718289</v>
      </c>
      <c r="F16" s="263">
        <f t="shared" si="0"/>
        <v>21.075607886021729</v>
      </c>
      <c r="G16" s="263">
        <f t="shared" si="0"/>
        <v>21.0741434014319</v>
      </c>
      <c r="H16" s="263">
        <f t="shared" si="0"/>
        <v>21.37716529130503</v>
      </c>
      <c r="I16" s="263">
        <f t="shared" si="0"/>
        <v>22.023176447573189</v>
      </c>
      <c r="J16" s="263">
        <f t="shared" si="0"/>
        <v>18.41723027168948</v>
      </c>
      <c r="K16" s="263">
        <f t="shared" si="0"/>
        <v>17.268216367565952</v>
      </c>
      <c r="L16" s="263">
        <f t="shared" si="0"/>
        <v>19.07198751922737</v>
      </c>
      <c r="M16" s="263">
        <f t="shared" si="0"/>
        <v>20.108492363142521</v>
      </c>
      <c r="N16" s="263">
        <f t="shared" si="0"/>
        <v>20.695371080398889</v>
      </c>
      <c r="O16" s="263">
        <f t="shared" si="0"/>
        <v>19.056305655278571</v>
      </c>
      <c r="P16" s="263">
        <f t="shared" si="0"/>
        <v>16.722895102581791</v>
      </c>
      <c r="Q16" s="263">
        <f t="shared" si="0"/>
        <v>16.251845728398489</v>
      </c>
      <c r="R16" s="263">
        <f t="shared" si="0"/>
        <v>16.392971180802761</v>
      </c>
      <c r="S16" s="263">
        <f t="shared" si="0"/>
        <v>15.36832758895912</v>
      </c>
      <c r="T16" s="263">
        <f t="shared" si="0"/>
        <v>15.872003694097019</v>
      </c>
      <c r="U16" s="263">
        <f t="shared" si="0"/>
        <v>13.264494753729551</v>
      </c>
      <c r="V16" s="263">
        <f t="shared" si="0"/>
        <v>14.59713089218131</v>
      </c>
      <c r="W16" s="263">
        <f t="shared" si="0"/>
        <v>13.8078230957186</v>
      </c>
      <c r="DA16" s="70"/>
    </row>
    <row r="17" spans="1:105" ht="12" customHeight="1" x14ac:dyDescent="0.25">
      <c r="A17" s="60" t="s">
        <v>2150</v>
      </c>
      <c r="B17" s="331">
        <v>25.22779054639626</v>
      </c>
      <c r="C17" s="331">
        <v>20.526031324509191</v>
      </c>
      <c r="D17" s="331">
        <v>21.94672723017198</v>
      </c>
      <c r="E17" s="331">
        <v>22.915770166718289</v>
      </c>
      <c r="F17" s="331">
        <v>21.075607886021729</v>
      </c>
      <c r="G17" s="331">
        <v>21.0741434014319</v>
      </c>
      <c r="H17" s="331">
        <v>21.37716529130503</v>
      </c>
      <c r="I17" s="331">
        <v>22.023176447573189</v>
      </c>
      <c r="J17" s="331">
        <v>18.41723027168948</v>
      </c>
      <c r="K17" s="331">
        <v>17.268216367565952</v>
      </c>
      <c r="L17" s="331">
        <v>19.07198751922737</v>
      </c>
      <c r="M17" s="331">
        <v>20.108492363142521</v>
      </c>
      <c r="N17" s="331">
        <v>20.695371080398889</v>
      </c>
      <c r="O17" s="331">
        <v>19.056305655278571</v>
      </c>
      <c r="P17" s="331">
        <v>16.722895102581791</v>
      </c>
      <c r="Q17" s="331">
        <v>16.251845728398489</v>
      </c>
      <c r="R17" s="331">
        <v>16.392971180802761</v>
      </c>
      <c r="S17" s="331">
        <v>15.36832758895912</v>
      </c>
      <c r="T17" s="331">
        <v>15.872003694097019</v>
      </c>
      <c r="U17" s="331">
        <v>13.264494753729551</v>
      </c>
      <c r="V17" s="331">
        <v>14.59713089218131</v>
      </c>
      <c r="W17" s="331">
        <v>13.8078230957186</v>
      </c>
      <c r="DA17" s="72" t="s">
        <v>2313</v>
      </c>
    </row>
    <row r="18" spans="1:105" ht="12" customHeight="1" x14ac:dyDescent="0.25">
      <c r="A18" s="59" t="s">
        <v>30</v>
      </c>
      <c r="B18" s="232">
        <v>1.631984568436271</v>
      </c>
      <c r="C18" s="232">
        <v>1.089067915775199</v>
      </c>
      <c r="D18" s="232">
        <v>1.277692056631941</v>
      </c>
      <c r="E18" s="232">
        <v>1.1128052317390049</v>
      </c>
      <c r="F18" s="232">
        <v>0.93498931458840717</v>
      </c>
      <c r="G18" s="232">
        <v>0.86216699485154502</v>
      </c>
      <c r="H18" s="232">
        <v>0.85522113347121154</v>
      </c>
      <c r="I18" s="232">
        <v>0.8321409892524313</v>
      </c>
      <c r="J18" s="232">
        <v>0.39123455461230527</v>
      </c>
      <c r="K18" s="232">
        <v>0.62826649852535088</v>
      </c>
      <c r="L18" s="232">
        <v>0.57220297155090238</v>
      </c>
      <c r="M18" s="232">
        <v>0.91242354385797897</v>
      </c>
      <c r="N18" s="232">
        <v>0.91805117243973533</v>
      </c>
      <c r="O18" s="232">
        <v>0.86918144158488309</v>
      </c>
      <c r="P18" s="232">
        <v>0.90080609634929187</v>
      </c>
      <c r="Q18" s="232">
        <v>0.65505963199473538</v>
      </c>
      <c r="R18" s="232">
        <v>0.70206382386404398</v>
      </c>
      <c r="S18" s="232">
        <v>0.72841554724989599</v>
      </c>
      <c r="T18" s="232">
        <v>0.63877834837700709</v>
      </c>
      <c r="U18" s="232">
        <v>0.46121692399779379</v>
      </c>
      <c r="V18" s="232">
        <v>0.64537962338306842</v>
      </c>
      <c r="W18" s="232">
        <v>0.48585944281853061</v>
      </c>
      <c r="DA18" s="71" t="s">
        <v>2314</v>
      </c>
    </row>
    <row r="19" spans="1:105" ht="12" customHeight="1" x14ac:dyDescent="0.25">
      <c r="A19" s="59" t="s">
        <v>33</v>
      </c>
      <c r="B19" s="232">
        <v>0.47988844104362133</v>
      </c>
      <c r="C19" s="232">
        <v>0.2288732250711239</v>
      </c>
      <c r="D19" s="232">
        <v>0.23222844526630579</v>
      </c>
      <c r="E19" s="232">
        <v>0.46770536787973671</v>
      </c>
      <c r="F19" s="232">
        <v>0.46574131937813451</v>
      </c>
      <c r="G19" s="232">
        <v>0.9401887233597559</v>
      </c>
      <c r="H19" s="232">
        <v>1.1657769041682691</v>
      </c>
      <c r="I19" s="232">
        <v>1.1333312806327009</v>
      </c>
      <c r="J19" s="232">
        <v>0.85255129257691908</v>
      </c>
      <c r="K19" s="232">
        <v>0.83859017369655842</v>
      </c>
      <c r="L19" s="232">
        <v>0.86155656372319944</v>
      </c>
      <c r="M19" s="232">
        <v>0.83244910290045293</v>
      </c>
      <c r="N19" s="232">
        <v>1.0469712137270359</v>
      </c>
      <c r="O19" s="232">
        <v>1.033098727301623</v>
      </c>
      <c r="P19" s="232">
        <v>0.6163794813807586</v>
      </c>
      <c r="Q19" s="232">
        <v>1.0099080772213229</v>
      </c>
      <c r="R19" s="232">
        <v>0.9963869664936299</v>
      </c>
      <c r="S19" s="232">
        <v>0.87865085400366516</v>
      </c>
      <c r="T19" s="232">
        <v>0.71186820442545362</v>
      </c>
      <c r="U19" s="232">
        <v>0.5924655478590114</v>
      </c>
      <c r="V19" s="232">
        <v>0.48482327959750132</v>
      </c>
      <c r="W19" s="232">
        <v>0.53952306493087132</v>
      </c>
      <c r="DA19" s="71" t="s">
        <v>2315</v>
      </c>
    </row>
    <row r="20" spans="1:105" ht="12" customHeight="1" x14ac:dyDescent="0.25">
      <c r="A20" s="59" t="s">
        <v>160</v>
      </c>
      <c r="B20" s="232">
        <v>1.4983653717390439</v>
      </c>
      <c r="C20" s="232">
        <v>0.95736440383991805</v>
      </c>
      <c r="D20" s="232">
        <v>0.48705739878586418</v>
      </c>
      <c r="E20" s="232">
        <v>0.73591425360932694</v>
      </c>
      <c r="F20" s="232">
        <v>0.7330028972874354</v>
      </c>
      <c r="G20" s="232">
        <v>1.4804490789151039</v>
      </c>
      <c r="H20" s="232">
        <v>0.97910533314015669</v>
      </c>
      <c r="I20" s="232">
        <v>0.47999837623191249</v>
      </c>
      <c r="J20" s="232">
        <v>0.45247085979661761</v>
      </c>
      <c r="K20" s="232">
        <v>0.66784288192864327</v>
      </c>
      <c r="L20" s="232">
        <v>0.68578046600687803</v>
      </c>
      <c r="M20" s="232">
        <v>0.66308547325883049</v>
      </c>
      <c r="N20" s="232">
        <v>0.66707642047494076</v>
      </c>
      <c r="O20" s="232">
        <v>0.43905102854329792</v>
      </c>
      <c r="P20" s="232">
        <v>0.65503983374869323</v>
      </c>
      <c r="Q20" s="232">
        <v>0.64996385900015219</v>
      </c>
      <c r="R20" s="232">
        <v>0.42767432634573288</v>
      </c>
      <c r="S20" s="232">
        <v>0.40150798823723027</v>
      </c>
      <c r="T20" s="232">
        <v>0.5038420105616066</v>
      </c>
      <c r="U20" s="232">
        <v>0.51098442505945796</v>
      </c>
      <c r="V20" s="232">
        <v>0.61893061277497696</v>
      </c>
      <c r="W20" s="232">
        <v>0.69459058891683356</v>
      </c>
      <c r="DA20" s="71" t="s">
        <v>2316</v>
      </c>
    </row>
    <row r="21" spans="1:105" ht="12" customHeight="1" x14ac:dyDescent="0.25">
      <c r="A21" s="59" t="s">
        <v>70</v>
      </c>
      <c r="B21" s="232">
        <v>9.371077784728941</v>
      </c>
      <c r="C21" s="232">
        <v>6.5225735226142358</v>
      </c>
      <c r="D21" s="232">
        <v>4.1670004113616086</v>
      </c>
      <c r="E21" s="232">
        <v>3.7026256383811118</v>
      </c>
      <c r="F21" s="232">
        <v>3.4412837616320999</v>
      </c>
      <c r="G21" s="232">
        <v>2.2329274433863429</v>
      </c>
      <c r="H21" s="232">
        <v>2.214938347785699</v>
      </c>
      <c r="I21" s="232">
        <v>2.399422051656726</v>
      </c>
      <c r="J21" s="232">
        <v>1.579325425151338</v>
      </c>
      <c r="K21" s="232">
        <v>1.3315538529047459</v>
      </c>
      <c r="L21" s="232">
        <v>1.3581040852768089</v>
      </c>
      <c r="M21" s="232">
        <v>1.530940878309389</v>
      </c>
      <c r="N21" s="232">
        <v>1.319059469600713</v>
      </c>
      <c r="O21" s="232">
        <v>1.0856866713169151</v>
      </c>
      <c r="P21" s="232">
        <v>1.285935886737505</v>
      </c>
      <c r="Q21" s="232">
        <v>1.4930371457245559</v>
      </c>
      <c r="R21" s="232">
        <v>1.480452928278027</v>
      </c>
      <c r="S21" s="232">
        <v>1.488955473250527</v>
      </c>
      <c r="T21" s="232">
        <v>0.89717106773070154</v>
      </c>
      <c r="U21" s="232">
        <v>1.08121892260299</v>
      </c>
      <c r="V21" s="232">
        <v>1.206569972656526</v>
      </c>
      <c r="W21" s="232">
        <v>0.79722205820144809</v>
      </c>
      <c r="DA21" s="71" t="s">
        <v>2317</v>
      </c>
    </row>
    <row r="22" spans="1:105" ht="12" customHeight="1" x14ac:dyDescent="0.25">
      <c r="A22" s="59" t="s">
        <v>162</v>
      </c>
      <c r="B22" s="232">
        <v>12.24647438044839</v>
      </c>
      <c r="C22" s="232">
        <v>11.728152257208709</v>
      </c>
      <c r="D22" s="232">
        <v>15.782748918126259</v>
      </c>
      <c r="E22" s="232">
        <v>16.896719675109111</v>
      </c>
      <c r="F22" s="232">
        <v>15.50059059313565</v>
      </c>
      <c r="G22" s="232">
        <v>15.55841116091915</v>
      </c>
      <c r="H22" s="232">
        <v>16.162123572739699</v>
      </c>
      <c r="I22" s="232">
        <v>17.178283749799419</v>
      </c>
      <c r="J22" s="232">
        <v>15.1416481395523</v>
      </c>
      <c r="K22" s="232">
        <v>13.80196296051065</v>
      </c>
      <c r="L22" s="232">
        <v>15.59434343266958</v>
      </c>
      <c r="M22" s="232">
        <v>16.169593364815871</v>
      </c>
      <c r="N22" s="232">
        <v>16.744212804156469</v>
      </c>
      <c r="O22" s="232">
        <v>15.629287786531849</v>
      </c>
      <c r="P22" s="232">
        <v>13.264733804365539</v>
      </c>
      <c r="Q22" s="232">
        <v>12.443877014457721</v>
      </c>
      <c r="R22" s="232">
        <v>12.78639313582133</v>
      </c>
      <c r="S22" s="232">
        <v>11.8707977262178</v>
      </c>
      <c r="T22" s="232">
        <v>13.12034406300225</v>
      </c>
      <c r="U22" s="232">
        <v>10.6186089342103</v>
      </c>
      <c r="V22" s="232">
        <v>11.64142740376923</v>
      </c>
      <c r="W22" s="232">
        <v>11.290627940850911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21.023158788663551</v>
      </c>
      <c r="C25" s="263">
        <f t="shared" si="1"/>
        <v>17.105026103757659</v>
      </c>
      <c r="D25" s="263">
        <f t="shared" si="1"/>
        <v>18.28893935847665</v>
      </c>
      <c r="E25" s="263">
        <f t="shared" si="1"/>
        <v>19.096475138931911</v>
      </c>
      <c r="F25" s="263">
        <f t="shared" si="1"/>
        <v>17.56300657168477</v>
      </c>
      <c r="G25" s="263">
        <f t="shared" si="1"/>
        <v>17.561786167859911</v>
      </c>
      <c r="H25" s="263">
        <f t="shared" si="1"/>
        <v>17.81430440942086</v>
      </c>
      <c r="I25" s="263">
        <f t="shared" si="1"/>
        <v>18.352647039644321</v>
      </c>
      <c r="J25" s="263">
        <f t="shared" si="1"/>
        <v>15.34769189307457</v>
      </c>
      <c r="K25" s="263">
        <f t="shared" si="1"/>
        <v>14.390180306304959</v>
      </c>
      <c r="L25" s="263">
        <f t="shared" si="1"/>
        <v>15.893322932689481</v>
      </c>
      <c r="M25" s="263">
        <f t="shared" si="1"/>
        <v>16.757076969285439</v>
      </c>
      <c r="N25" s="263">
        <f t="shared" si="1"/>
        <v>17.24614256699908</v>
      </c>
      <c r="O25" s="263">
        <f t="shared" si="1"/>
        <v>15.88025471273215</v>
      </c>
      <c r="P25" s="263">
        <f t="shared" si="1"/>
        <v>13.93574591881816</v>
      </c>
      <c r="Q25" s="263">
        <f t="shared" si="1"/>
        <v>13.54320477366541</v>
      </c>
      <c r="R25" s="263">
        <f t="shared" si="1"/>
        <v>13.66080931733563</v>
      </c>
      <c r="S25" s="263">
        <f t="shared" si="1"/>
        <v>12.806939657465939</v>
      </c>
      <c r="T25" s="263">
        <f t="shared" si="1"/>
        <v>13.22666974508086</v>
      </c>
      <c r="U25" s="263">
        <f t="shared" si="1"/>
        <v>11.05374562810797</v>
      </c>
      <c r="V25" s="263">
        <f t="shared" si="1"/>
        <v>12.16427574348443</v>
      </c>
      <c r="W25" s="263">
        <f t="shared" si="1"/>
        <v>11.50651924643217</v>
      </c>
      <c r="DA25" s="70"/>
    </row>
    <row r="26" spans="1:105" ht="12" customHeight="1" x14ac:dyDescent="0.25">
      <c r="A26" s="60" t="s">
        <v>2162</v>
      </c>
      <c r="B26" s="331">
        <v>21.023158788663551</v>
      </c>
      <c r="C26" s="331">
        <v>17.105026103757659</v>
      </c>
      <c r="D26" s="331">
        <v>18.28893935847665</v>
      </c>
      <c r="E26" s="331">
        <v>19.096475138931911</v>
      </c>
      <c r="F26" s="331">
        <v>17.56300657168477</v>
      </c>
      <c r="G26" s="331">
        <v>17.561786167859911</v>
      </c>
      <c r="H26" s="331">
        <v>17.81430440942086</v>
      </c>
      <c r="I26" s="331">
        <v>18.352647039644321</v>
      </c>
      <c r="J26" s="331">
        <v>15.34769189307457</v>
      </c>
      <c r="K26" s="331">
        <v>14.390180306304959</v>
      </c>
      <c r="L26" s="331">
        <v>15.893322932689481</v>
      </c>
      <c r="M26" s="331">
        <v>16.757076969285439</v>
      </c>
      <c r="N26" s="331">
        <v>17.24614256699908</v>
      </c>
      <c r="O26" s="331">
        <v>15.88025471273215</v>
      </c>
      <c r="P26" s="331">
        <v>13.93574591881816</v>
      </c>
      <c r="Q26" s="331">
        <v>13.54320477366541</v>
      </c>
      <c r="R26" s="331">
        <v>13.66080931733563</v>
      </c>
      <c r="S26" s="331">
        <v>12.806939657465939</v>
      </c>
      <c r="T26" s="331">
        <v>13.22666974508086</v>
      </c>
      <c r="U26" s="331">
        <v>11.05374562810797</v>
      </c>
      <c r="V26" s="331">
        <v>12.16427574348443</v>
      </c>
      <c r="W26" s="331">
        <v>11.50651924643217</v>
      </c>
      <c r="DA26" s="72" t="s">
        <v>2321</v>
      </c>
    </row>
    <row r="27" spans="1:105" ht="12" customHeight="1" x14ac:dyDescent="0.25">
      <c r="A27" s="59" t="s">
        <v>30</v>
      </c>
      <c r="B27" s="232">
        <v>1.3599871403635591</v>
      </c>
      <c r="C27" s="232">
        <v>0.90755659647933273</v>
      </c>
      <c r="D27" s="232">
        <v>1.064743380526618</v>
      </c>
      <c r="E27" s="232">
        <v>0.92733769311583714</v>
      </c>
      <c r="F27" s="232">
        <v>0.77915776215700605</v>
      </c>
      <c r="G27" s="232">
        <v>0.7184724957096208</v>
      </c>
      <c r="H27" s="232">
        <v>0.71268427789267608</v>
      </c>
      <c r="I27" s="232">
        <v>0.6934508243770261</v>
      </c>
      <c r="J27" s="232">
        <v>0.3260287955102546</v>
      </c>
      <c r="K27" s="232">
        <v>0.52355541543779249</v>
      </c>
      <c r="L27" s="232">
        <v>0.47683580962575212</v>
      </c>
      <c r="M27" s="232">
        <v>0.76035295321498275</v>
      </c>
      <c r="N27" s="232">
        <v>0.76504264369977959</v>
      </c>
      <c r="O27" s="232">
        <v>0.7243178679874025</v>
      </c>
      <c r="P27" s="232">
        <v>0.75067174695774341</v>
      </c>
      <c r="Q27" s="232">
        <v>0.54588302666227939</v>
      </c>
      <c r="R27" s="232">
        <v>0.58505318655337013</v>
      </c>
      <c r="S27" s="232">
        <v>0.60701295604158023</v>
      </c>
      <c r="T27" s="232">
        <v>0.53231529031417268</v>
      </c>
      <c r="U27" s="232">
        <v>0.38434743666482829</v>
      </c>
      <c r="V27" s="232">
        <v>0.5378163528192238</v>
      </c>
      <c r="W27" s="232">
        <v>0.40488286901544229</v>
      </c>
      <c r="DA27" s="71" t="s">
        <v>2322</v>
      </c>
    </row>
    <row r="28" spans="1:105" ht="12" customHeight="1" x14ac:dyDescent="0.25">
      <c r="A28" s="59" t="s">
        <v>33</v>
      </c>
      <c r="B28" s="232">
        <v>0.39990703420301782</v>
      </c>
      <c r="C28" s="232">
        <v>0.19072768755927</v>
      </c>
      <c r="D28" s="232">
        <v>0.19352370438858821</v>
      </c>
      <c r="E28" s="232">
        <v>0.38975447323311391</v>
      </c>
      <c r="F28" s="232">
        <v>0.38811776614844551</v>
      </c>
      <c r="G28" s="232">
        <v>0.78349060279979665</v>
      </c>
      <c r="H28" s="232">
        <v>0.97148075347355733</v>
      </c>
      <c r="I28" s="232">
        <v>0.94444273386058419</v>
      </c>
      <c r="J28" s="232">
        <v>0.71045941048076611</v>
      </c>
      <c r="K28" s="232">
        <v>0.69882514474713198</v>
      </c>
      <c r="L28" s="232">
        <v>0.71796380310266616</v>
      </c>
      <c r="M28" s="232">
        <v>0.69370758575037761</v>
      </c>
      <c r="N28" s="232">
        <v>0.87247601143919673</v>
      </c>
      <c r="O28" s="232">
        <v>0.86091560608468642</v>
      </c>
      <c r="P28" s="232">
        <v>0.51364956781729898</v>
      </c>
      <c r="Q28" s="232">
        <v>0.84159006435110217</v>
      </c>
      <c r="R28" s="232">
        <v>0.83032247207802501</v>
      </c>
      <c r="S28" s="232">
        <v>0.7322090450030545</v>
      </c>
      <c r="T28" s="232">
        <v>0.59322350368787813</v>
      </c>
      <c r="U28" s="232">
        <v>0.49372128988250957</v>
      </c>
      <c r="V28" s="232">
        <v>0.4040193996645845</v>
      </c>
      <c r="W28" s="232">
        <v>0.44960255410905958</v>
      </c>
      <c r="DA28" s="71" t="s">
        <v>2323</v>
      </c>
    </row>
    <row r="29" spans="1:105" ht="12" customHeight="1" x14ac:dyDescent="0.25">
      <c r="A29" s="59" t="s">
        <v>160</v>
      </c>
      <c r="B29" s="232">
        <v>1.248637809782537</v>
      </c>
      <c r="C29" s="232">
        <v>0.79780366986659834</v>
      </c>
      <c r="D29" s="232">
        <v>0.40588116565488691</v>
      </c>
      <c r="E29" s="232">
        <v>0.61326187800777265</v>
      </c>
      <c r="F29" s="232">
        <v>0.61083574773952964</v>
      </c>
      <c r="G29" s="232">
        <v>1.2337075657625871</v>
      </c>
      <c r="H29" s="232">
        <v>0.81592111095013009</v>
      </c>
      <c r="I29" s="232">
        <v>0.39999864685992709</v>
      </c>
      <c r="J29" s="232">
        <v>0.37705904983051469</v>
      </c>
      <c r="K29" s="232">
        <v>0.5565357349405361</v>
      </c>
      <c r="L29" s="232">
        <v>0.57148372167239847</v>
      </c>
      <c r="M29" s="232">
        <v>0.55257122771569223</v>
      </c>
      <c r="N29" s="232">
        <v>0.55589701706245076</v>
      </c>
      <c r="O29" s="232">
        <v>0.36587585711941478</v>
      </c>
      <c r="P29" s="232">
        <v>0.5458665281239109</v>
      </c>
      <c r="Q29" s="232">
        <v>0.5416365491667936</v>
      </c>
      <c r="R29" s="232">
        <v>0.3563952719547776</v>
      </c>
      <c r="S29" s="232">
        <v>0.33458999019769209</v>
      </c>
      <c r="T29" s="232">
        <v>0.41986834213467222</v>
      </c>
      <c r="U29" s="232">
        <v>0.425820354216215</v>
      </c>
      <c r="V29" s="232">
        <v>0.51577551064581417</v>
      </c>
      <c r="W29" s="232">
        <v>0.57882549076402812</v>
      </c>
      <c r="DA29" s="71" t="s">
        <v>2324</v>
      </c>
    </row>
    <row r="30" spans="1:105" ht="12" customHeight="1" x14ac:dyDescent="0.25">
      <c r="A30" s="59" t="s">
        <v>70</v>
      </c>
      <c r="B30" s="232">
        <v>7.8092314872741158</v>
      </c>
      <c r="C30" s="232">
        <v>5.4354779355118641</v>
      </c>
      <c r="D30" s="232">
        <v>3.4725003428013408</v>
      </c>
      <c r="E30" s="232">
        <v>3.0855213653175939</v>
      </c>
      <c r="F30" s="232">
        <v>2.867736468026751</v>
      </c>
      <c r="G30" s="232">
        <v>1.860772869488619</v>
      </c>
      <c r="H30" s="232">
        <v>1.845781956488082</v>
      </c>
      <c r="I30" s="232">
        <v>1.9995183763806039</v>
      </c>
      <c r="J30" s="232">
        <v>1.3161045209594491</v>
      </c>
      <c r="K30" s="232">
        <v>1.109628210753955</v>
      </c>
      <c r="L30" s="232">
        <v>1.131753404397341</v>
      </c>
      <c r="M30" s="232">
        <v>1.2757840652578241</v>
      </c>
      <c r="N30" s="232">
        <v>1.099216224667261</v>
      </c>
      <c r="O30" s="232">
        <v>0.9047388927640958</v>
      </c>
      <c r="P30" s="232">
        <v>1.0716132389479209</v>
      </c>
      <c r="Q30" s="232">
        <v>1.24419762143713</v>
      </c>
      <c r="R30" s="232">
        <v>1.2337107735650219</v>
      </c>
      <c r="S30" s="232">
        <v>1.240796227708773</v>
      </c>
      <c r="T30" s="232">
        <v>0.74764255644225142</v>
      </c>
      <c r="U30" s="232">
        <v>0.90101576883582535</v>
      </c>
      <c r="V30" s="232">
        <v>1.0054749772137721</v>
      </c>
      <c r="W30" s="232">
        <v>0.66435171516787372</v>
      </c>
      <c r="DA30" s="71" t="s">
        <v>2325</v>
      </c>
    </row>
    <row r="31" spans="1:105" ht="12" customHeight="1" x14ac:dyDescent="0.25">
      <c r="A31" s="59" t="s">
        <v>162</v>
      </c>
      <c r="B31" s="232">
        <v>10.20539531704032</v>
      </c>
      <c r="C31" s="232">
        <v>9.7734602143405951</v>
      </c>
      <c r="D31" s="232">
        <v>13.152290765105221</v>
      </c>
      <c r="E31" s="232">
        <v>14.080599729257591</v>
      </c>
      <c r="F31" s="232">
        <v>12.91715882761304</v>
      </c>
      <c r="G31" s="232">
        <v>12.96534263409929</v>
      </c>
      <c r="H31" s="232">
        <v>13.46843631061641</v>
      </c>
      <c r="I31" s="232">
        <v>14.315236458166179</v>
      </c>
      <c r="J31" s="232">
        <v>12.61804011629359</v>
      </c>
      <c r="K31" s="232">
        <v>11.501635800425539</v>
      </c>
      <c r="L31" s="232">
        <v>12.995286193891319</v>
      </c>
      <c r="M31" s="232">
        <v>13.47466113734656</v>
      </c>
      <c r="N31" s="232">
        <v>13.95351067013039</v>
      </c>
      <c r="O31" s="232">
        <v>13.024406488776551</v>
      </c>
      <c r="P31" s="232">
        <v>11.053944836971279</v>
      </c>
      <c r="Q31" s="232">
        <v>10.36989751204811</v>
      </c>
      <c r="R31" s="232">
        <v>10.65532761318444</v>
      </c>
      <c r="S31" s="232">
        <v>9.8923314385148409</v>
      </c>
      <c r="T31" s="232">
        <v>10.93362005250188</v>
      </c>
      <c r="U31" s="232">
        <v>8.8488407785085883</v>
      </c>
      <c r="V31" s="232">
        <v>9.7011895031410322</v>
      </c>
      <c r="W31" s="232">
        <v>9.4088566173757666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223.62624109916641</v>
      </c>
      <c r="C34" s="263">
        <v>190.17890029819731</v>
      </c>
      <c r="D34" s="263">
        <v>199.91333826570721</v>
      </c>
      <c r="E34" s="263">
        <v>207.17858512467029</v>
      </c>
      <c r="F34" s="263">
        <v>191.13150575663281</v>
      </c>
      <c r="G34" s="263">
        <v>188.3465071739445</v>
      </c>
      <c r="H34" s="263">
        <v>193.00148219326709</v>
      </c>
      <c r="I34" s="263">
        <v>205.58009153378671</v>
      </c>
      <c r="J34" s="263">
        <v>185.31016970602121</v>
      </c>
      <c r="K34" s="263">
        <v>177.09359438968951</v>
      </c>
      <c r="L34" s="263">
        <v>189.48827576126291</v>
      </c>
      <c r="M34" s="263">
        <v>208.30320317827389</v>
      </c>
      <c r="N34" s="263">
        <v>212.9332738233251</v>
      </c>
      <c r="O34" s="263">
        <v>198.2316224645264</v>
      </c>
      <c r="P34" s="263">
        <v>173.776139616476</v>
      </c>
      <c r="Q34" s="263">
        <v>169.00315678449121</v>
      </c>
      <c r="R34" s="263">
        <v>173.14226329194179</v>
      </c>
      <c r="S34" s="263">
        <v>174.99457895477471</v>
      </c>
      <c r="T34" s="263">
        <v>180.78770353012641</v>
      </c>
      <c r="U34" s="263">
        <v>169.84129239096541</v>
      </c>
      <c r="V34" s="263">
        <v>174.55561102383109</v>
      </c>
      <c r="W34" s="263">
        <v>170.6377769299954</v>
      </c>
      <c r="DA34" s="70" t="s">
        <v>2329</v>
      </c>
    </row>
    <row r="35" spans="1:105" ht="12" customHeight="1" x14ac:dyDescent="0.25">
      <c r="A35" s="64" t="s">
        <v>30</v>
      </c>
      <c r="B35" s="231">
        <v>14.284930652214181</v>
      </c>
      <c r="C35" s="231">
        <v>10.09049120590922</v>
      </c>
      <c r="D35" s="231">
        <v>11.638531870287739</v>
      </c>
      <c r="E35" s="231">
        <v>10.060731616424411</v>
      </c>
      <c r="F35" s="231">
        <v>8.4792769219325805</v>
      </c>
      <c r="G35" s="231">
        <v>7.7054682122885847</v>
      </c>
      <c r="H35" s="231">
        <v>7.7212738037856621</v>
      </c>
      <c r="I35" s="231">
        <v>7.7677995790830474</v>
      </c>
      <c r="J35" s="231">
        <v>3.936517089733671</v>
      </c>
      <c r="K35" s="231">
        <v>6.4431652980360417</v>
      </c>
      <c r="L35" s="231">
        <v>5.6850789334537</v>
      </c>
      <c r="M35" s="231">
        <v>9.451765125328718</v>
      </c>
      <c r="N35" s="231">
        <v>9.4457664433996253</v>
      </c>
      <c r="O35" s="231">
        <v>9.0415870997378072</v>
      </c>
      <c r="P35" s="231">
        <v>9.3607359853856931</v>
      </c>
      <c r="Q35" s="231">
        <v>6.8119737006700483</v>
      </c>
      <c r="R35" s="231">
        <v>7.4151853314771188</v>
      </c>
      <c r="S35" s="231">
        <v>8.2942513593140195</v>
      </c>
      <c r="T35" s="231">
        <v>7.2759100170065922</v>
      </c>
      <c r="U35" s="231">
        <v>5.905515430382005</v>
      </c>
      <c r="V35" s="231">
        <v>7.717587472090349</v>
      </c>
      <c r="W35" s="231">
        <v>6.0042755942250547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4.2005134323517348</v>
      </c>
      <c r="C37" s="231">
        <v>2.120568636166638</v>
      </c>
      <c r="D37" s="231">
        <v>2.1153752560252901</v>
      </c>
      <c r="E37" s="231">
        <v>4.2284651865320164</v>
      </c>
      <c r="F37" s="231">
        <v>4.2237377041382649</v>
      </c>
      <c r="G37" s="231">
        <v>8.4027738995601613</v>
      </c>
      <c r="H37" s="231">
        <v>10.525093825357169</v>
      </c>
      <c r="I37" s="231">
        <v>10.57932532871517</v>
      </c>
      <c r="J37" s="231">
        <v>8.578185882454294</v>
      </c>
      <c r="K37" s="231">
        <v>8.6001324583084706</v>
      </c>
      <c r="L37" s="231">
        <v>8.5599294549727851</v>
      </c>
      <c r="M37" s="231">
        <v>8.623312553002652</v>
      </c>
      <c r="N37" s="231">
        <v>10.77221603186547</v>
      </c>
      <c r="O37" s="231">
        <v>10.7467229264509</v>
      </c>
      <c r="P37" s="231">
        <v>6.4051138368150848</v>
      </c>
      <c r="Q37" s="231">
        <v>10.50204733449549</v>
      </c>
      <c r="R37" s="231">
        <v>10.523821007830939</v>
      </c>
      <c r="S37" s="231">
        <v>10.004936149011289</v>
      </c>
      <c r="T37" s="231">
        <v>8.1084291797422043</v>
      </c>
      <c r="U37" s="231">
        <v>7.5860495415555347</v>
      </c>
      <c r="V37" s="231">
        <v>5.7976203977214</v>
      </c>
      <c r="W37" s="231">
        <v>6.6674533533680256</v>
      </c>
      <c r="DA37" s="73" t="s">
        <v>2332</v>
      </c>
    </row>
    <row r="38" spans="1:105" ht="12" customHeight="1" x14ac:dyDescent="0.25">
      <c r="A38" s="64" t="s">
        <v>160</v>
      </c>
      <c r="B38" s="231">
        <v>13.11534792726639</v>
      </c>
      <c r="C38" s="231">
        <v>8.8702246736568533</v>
      </c>
      <c r="D38" s="231">
        <v>4.4366191595269981</v>
      </c>
      <c r="E38" s="231">
        <v>6.6533078629533282</v>
      </c>
      <c r="F38" s="231">
        <v>6.6474926009342994</v>
      </c>
      <c r="G38" s="231">
        <v>13.231257268734231</v>
      </c>
      <c r="H38" s="231">
        <v>8.8397492344901334</v>
      </c>
      <c r="I38" s="231">
        <v>4.4806483913313606</v>
      </c>
      <c r="J38" s="231">
        <v>4.5526634884306567</v>
      </c>
      <c r="K38" s="231">
        <v>6.8490395261930193</v>
      </c>
      <c r="L38" s="231">
        <v>6.8135194574447269</v>
      </c>
      <c r="M38" s="231">
        <v>6.8688803499742059</v>
      </c>
      <c r="N38" s="231">
        <v>6.8635041889442796</v>
      </c>
      <c r="O38" s="231">
        <v>4.5671915274274966</v>
      </c>
      <c r="P38" s="231">
        <v>6.8068532933805406</v>
      </c>
      <c r="Q38" s="231">
        <v>6.758982690495932</v>
      </c>
      <c r="R38" s="231">
        <v>4.5170884520356118</v>
      </c>
      <c r="S38" s="231">
        <v>4.571852138226804</v>
      </c>
      <c r="T38" s="231">
        <v>5.73893767837966</v>
      </c>
      <c r="U38" s="231">
        <v>6.5427486500645786</v>
      </c>
      <c r="V38" s="231">
        <v>7.4013045503454968</v>
      </c>
      <c r="W38" s="231">
        <v>8.5837856661138332</v>
      </c>
      <c r="DA38" s="73" t="s">
        <v>2333</v>
      </c>
    </row>
    <row r="39" spans="1:105" ht="12" customHeight="1" x14ac:dyDescent="0.25">
      <c r="A39" s="64" t="s">
        <v>70</v>
      </c>
      <c r="B39" s="231">
        <v>82.026018432039649</v>
      </c>
      <c r="C39" s="231">
        <v>60.433302474976877</v>
      </c>
      <c r="D39" s="231">
        <v>37.957320654381093</v>
      </c>
      <c r="E39" s="231">
        <v>33.47497096651076</v>
      </c>
      <c r="F39" s="231">
        <v>31.208482842045751</v>
      </c>
      <c r="G39" s="231">
        <v>19.956402342127369</v>
      </c>
      <c r="H39" s="231">
        <v>19.997337264507291</v>
      </c>
      <c r="I39" s="231">
        <v>22.397922760235229</v>
      </c>
      <c r="J39" s="231">
        <v>15.89082930703789</v>
      </c>
      <c r="K39" s="231">
        <v>13.655704382836619</v>
      </c>
      <c r="L39" s="231">
        <v>13.4933394416281</v>
      </c>
      <c r="M39" s="231">
        <v>15.858965608626489</v>
      </c>
      <c r="N39" s="231">
        <v>13.571713700546271</v>
      </c>
      <c r="O39" s="231">
        <v>11.29376460665911</v>
      </c>
      <c r="P39" s="231">
        <v>13.36281623610936</v>
      </c>
      <c r="Q39" s="231">
        <v>15.526112851479891</v>
      </c>
      <c r="R39" s="231">
        <v>15.636516887153331</v>
      </c>
      <c r="S39" s="231">
        <v>16.954293472444821</v>
      </c>
      <c r="T39" s="231">
        <v>10.219093955291109</v>
      </c>
      <c r="U39" s="231">
        <v>13.844147295608559</v>
      </c>
      <c r="V39" s="231">
        <v>14.428421610775469</v>
      </c>
      <c r="W39" s="231">
        <v>9.8521105599355003</v>
      </c>
      <c r="DA39" s="73" t="s">
        <v>2334</v>
      </c>
    </row>
    <row r="40" spans="1:105" ht="12" customHeight="1" x14ac:dyDescent="0.25">
      <c r="A40" s="64" t="s">
        <v>34</v>
      </c>
      <c r="B40" s="231">
        <v>2.804766782678044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107.1946638726163</v>
      </c>
      <c r="C41" s="231">
        <v>108.6643133074877</v>
      </c>
      <c r="D41" s="231">
        <v>143.7654913254861</v>
      </c>
      <c r="E41" s="231">
        <v>152.7611094922498</v>
      </c>
      <c r="F41" s="231">
        <v>140.5725156875819</v>
      </c>
      <c r="G41" s="231">
        <v>139.05060545123419</v>
      </c>
      <c r="H41" s="231">
        <v>145.9180280651268</v>
      </c>
      <c r="I41" s="231">
        <v>160.35439547442189</v>
      </c>
      <c r="J41" s="231">
        <v>152.35197393836481</v>
      </c>
      <c r="K41" s="231">
        <v>141.54555272431531</v>
      </c>
      <c r="L41" s="231">
        <v>154.93640847376361</v>
      </c>
      <c r="M41" s="231">
        <v>167.50027954134191</v>
      </c>
      <c r="N41" s="231">
        <v>172.28007345856949</v>
      </c>
      <c r="O41" s="231">
        <v>162.58235630425111</v>
      </c>
      <c r="P41" s="231">
        <v>137.8406202647854</v>
      </c>
      <c r="Q41" s="231">
        <v>129.40404020734991</v>
      </c>
      <c r="R41" s="231">
        <v>135.04965161344481</v>
      </c>
      <c r="S41" s="231">
        <v>135.16924583577779</v>
      </c>
      <c r="T41" s="231">
        <v>149.44533269970691</v>
      </c>
      <c r="U41" s="231">
        <v>135.96283147335481</v>
      </c>
      <c r="V41" s="231">
        <v>139.21067699289841</v>
      </c>
      <c r="W41" s="231">
        <v>139.53015175635301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38.354666321405887</v>
      </c>
      <c r="C45" s="263">
        <f t="shared" si="2"/>
        <v>32.527062603578109</v>
      </c>
      <c r="D45" s="263">
        <f t="shared" si="2"/>
        <v>34.192085434439427</v>
      </c>
      <c r="E45" s="263">
        <f t="shared" si="2"/>
        <v>35.264412502694086</v>
      </c>
      <c r="F45" s="263">
        <f t="shared" si="2"/>
        <v>32.949189488051488</v>
      </c>
      <c r="G45" s="263">
        <f t="shared" si="2"/>
        <v>33.299663403758949</v>
      </c>
      <c r="H45" s="263">
        <f t="shared" si="2"/>
        <v>33.970659226934046</v>
      </c>
      <c r="I45" s="263">
        <f t="shared" si="2"/>
        <v>35.839679559848271</v>
      </c>
      <c r="J45" s="263">
        <f t="shared" si="2"/>
        <v>31.50688785138497</v>
      </c>
      <c r="K45" s="263">
        <f t="shared" si="2"/>
        <v>30.10203252637622</v>
      </c>
      <c r="L45" s="263">
        <f t="shared" si="2"/>
        <v>32.330141075484811</v>
      </c>
      <c r="M45" s="263">
        <f t="shared" si="2"/>
        <v>35.016210581827409</v>
      </c>
      <c r="N45" s="263">
        <f t="shared" si="2"/>
        <v>35.721754220250283</v>
      </c>
      <c r="O45" s="263">
        <f t="shared" si="2"/>
        <v>34.280059076769533</v>
      </c>
      <c r="P45" s="263">
        <f t="shared" si="2"/>
        <v>31.60451298577178</v>
      </c>
      <c r="Q45" s="263">
        <f t="shared" si="2"/>
        <v>31.182040865803511</v>
      </c>
      <c r="R45" s="263">
        <f t="shared" si="2"/>
        <v>31.924361933086701</v>
      </c>
      <c r="S45" s="263">
        <f t="shared" si="2"/>
        <v>31.970695716238218</v>
      </c>
      <c r="T45" s="263">
        <f t="shared" si="2"/>
        <v>32.242788516634874</v>
      </c>
      <c r="U45" s="263">
        <f t="shared" si="2"/>
        <v>29.739758958774409</v>
      </c>
      <c r="V45" s="263">
        <f t="shared" si="2"/>
        <v>31.19107207259718</v>
      </c>
      <c r="W45" s="263">
        <f t="shared" si="2"/>
        <v>30.95618732096624</v>
      </c>
      <c r="DA45" s="70"/>
    </row>
    <row r="46" spans="1:105" ht="12" customHeight="1" x14ac:dyDescent="0.25">
      <c r="A46" s="165" t="s">
        <v>2186</v>
      </c>
      <c r="B46" s="348">
        <v>22.1930132940793</v>
      </c>
      <c r="C46" s="348">
        <v>18.782676503670348</v>
      </c>
      <c r="D46" s="348">
        <v>19.744183467727989</v>
      </c>
      <c r="E46" s="348">
        <v>20.29144514868597</v>
      </c>
      <c r="F46" s="348">
        <v>19.135957805373579</v>
      </c>
      <c r="G46" s="348">
        <v>19.68770586741455</v>
      </c>
      <c r="H46" s="348">
        <v>20.022282803685378</v>
      </c>
      <c r="I46" s="348">
        <v>20.982236657064139</v>
      </c>
      <c r="J46" s="348">
        <v>18.11436893006735</v>
      </c>
      <c r="K46" s="348">
        <v>17.303332285204291</v>
      </c>
      <c r="L46" s="348">
        <v>18.635666980908951</v>
      </c>
      <c r="M46" s="348">
        <v>19.961966152815599</v>
      </c>
      <c r="N46" s="348">
        <v>20.332890764019101</v>
      </c>
      <c r="O46" s="348">
        <v>19.953696099112619</v>
      </c>
      <c r="P46" s="348">
        <v>19.04556793931668</v>
      </c>
      <c r="Q46" s="348">
        <v>18.968043228278471</v>
      </c>
      <c r="R46" s="348">
        <v>19.411227651812851</v>
      </c>
      <c r="S46" s="348">
        <v>19.323693053093599</v>
      </c>
      <c r="T46" s="348">
        <v>19.177111958733001</v>
      </c>
      <c r="U46" s="348">
        <v>17.465188569164891</v>
      </c>
      <c r="V46" s="348">
        <v>18.5757939841499</v>
      </c>
      <c r="W46" s="348">
        <v>18.6240543362956</v>
      </c>
      <c r="DA46" s="167" t="s">
        <v>2340</v>
      </c>
    </row>
    <row r="47" spans="1:105" ht="12" customHeight="1" x14ac:dyDescent="0.25">
      <c r="A47" s="59" t="s">
        <v>30</v>
      </c>
      <c r="B47" s="232">
        <v>1.435664972579701</v>
      </c>
      <c r="C47" s="232">
        <v>0.99656918715246112</v>
      </c>
      <c r="D47" s="232">
        <v>1.1494646156953241</v>
      </c>
      <c r="E47" s="232">
        <v>0.9853662415325436</v>
      </c>
      <c r="F47" s="232">
        <v>0.8489395024428037</v>
      </c>
      <c r="G47" s="232">
        <v>0.80544627033697735</v>
      </c>
      <c r="H47" s="232">
        <v>0.80101730798768611</v>
      </c>
      <c r="I47" s="232">
        <v>0.79280930296782759</v>
      </c>
      <c r="J47" s="232">
        <v>0.38480091500684521</v>
      </c>
      <c r="K47" s="232">
        <v>0.62954411482037131</v>
      </c>
      <c r="L47" s="232">
        <v>0.55911236375122797</v>
      </c>
      <c r="M47" s="232">
        <v>0.90577491194265791</v>
      </c>
      <c r="N47" s="232">
        <v>0.90197146658928173</v>
      </c>
      <c r="O47" s="232">
        <v>0.91011251887478395</v>
      </c>
      <c r="P47" s="232">
        <v>1.0259206676194721</v>
      </c>
      <c r="Q47" s="232">
        <v>0.76454081735864143</v>
      </c>
      <c r="R47" s="232">
        <v>0.83132707065857481</v>
      </c>
      <c r="S47" s="232">
        <v>0.91588875683977511</v>
      </c>
      <c r="T47" s="232">
        <v>0.7717944211540414</v>
      </c>
      <c r="U47" s="232">
        <v>0.60727835462008739</v>
      </c>
      <c r="V47" s="232">
        <v>0.82128734845787599</v>
      </c>
      <c r="W47" s="232">
        <v>0.6553294172533497</v>
      </c>
      <c r="DA47" s="71" t="s">
        <v>2341</v>
      </c>
    </row>
    <row r="48" spans="1:105" ht="12" customHeight="1" x14ac:dyDescent="0.25">
      <c r="A48" s="59" t="s">
        <v>33</v>
      </c>
      <c r="B48" s="232">
        <v>0.42216025744186442</v>
      </c>
      <c r="C48" s="232">
        <v>0.2094341414031457</v>
      </c>
      <c r="D48" s="232">
        <v>0.20892231364043959</v>
      </c>
      <c r="E48" s="232">
        <v>0.41414352426439799</v>
      </c>
      <c r="F48" s="232">
        <v>0.42287777814229049</v>
      </c>
      <c r="G48" s="232">
        <v>0.87833506172825893</v>
      </c>
      <c r="H48" s="232">
        <v>1.091890086603571</v>
      </c>
      <c r="I48" s="232">
        <v>1.07976363889639</v>
      </c>
      <c r="J48" s="232">
        <v>0.83853154995207713</v>
      </c>
      <c r="K48" s="232">
        <v>0.84029549536065096</v>
      </c>
      <c r="L48" s="232">
        <v>0.84184625176454819</v>
      </c>
      <c r="M48" s="232">
        <v>0.82638322734224201</v>
      </c>
      <c r="N48" s="232">
        <v>1.028633467797379</v>
      </c>
      <c r="O48" s="232">
        <v>1.0817489191167819</v>
      </c>
      <c r="P48" s="232">
        <v>0.70198953094106487</v>
      </c>
      <c r="Q48" s="232">
        <v>1.178695662354736</v>
      </c>
      <c r="R48" s="232">
        <v>1.179840678214378</v>
      </c>
      <c r="S48" s="232">
        <v>1.104790310157316</v>
      </c>
      <c r="T48" s="232">
        <v>0.8601041506313617</v>
      </c>
      <c r="U48" s="232">
        <v>0.78009171899908392</v>
      </c>
      <c r="V48" s="232">
        <v>0.61696900761141904</v>
      </c>
      <c r="W48" s="232">
        <v>0.72771115383661833</v>
      </c>
      <c r="DA48" s="71" t="s">
        <v>2342</v>
      </c>
    </row>
    <row r="49" spans="1:105" ht="12" customHeight="1" x14ac:dyDescent="0.25">
      <c r="A49" s="59" t="s">
        <v>160</v>
      </c>
      <c r="B49" s="232">
        <v>1.318119498147762</v>
      </c>
      <c r="C49" s="232">
        <v>0.87605176125708661</v>
      </c>
      <c r="D49" s="232">
        <v>0.43817697919541199</v>
      </c>
      <c r="E49" s="232">
        <v>0.65163699943794273</v>
      </c>
      <c r="F49" s="232">
        <v>0.66554248824358131</v>
      </c>
      <c r="G49" s="232">
        <v>1.383052466815091</v>
      </c>
      <c r="H49" s="232">
        <v>0.91704974011229257</v>
      </c>
      <c r="I49" s="232">
        <v>0.45731094009439771</v>
      </c>
      <c r="J49" s="232">
        <v>0.44503022243576701</v>
      </c>
      <c r="K49" s="232">
        <v>0.66920097909038656</v>
      </c>
      <c r="L49" s="232">
        <v>0.67009148226594806</v>
      </c>
      <c r="M49" s="232">
        <v>0.65825371363385032</v>
      </c>
      <c r="N49" s="232">
        <v>0.65539254822138759</v>
      </c>
      <c r="O49" s="232">
        <v>0.45972660987042302</v>
      </c>
      <c r="P49" s="232">
        <v>0.7460194888559325</v>
      </c>
      <c r="Q49" s="232">
        <v>0.75859337950708405</v>
      </c>
      <c r="R49" s="232">
        <v>0.5064172698146715</v>
      </c>
      <c r="S49" s="232">
        <v>0.50484459536347215</v>
      </c>
      <c r="T49" s="232">
        <v>0.6087596016403749</v>
      </c>
      <c r="U49" s="232">
        <v>0.67280657916204967</v>
      </c>
      <c r="V49" s="232">
        <v>0.78762927032118812</v>
      </c>
      <c r="W49" s="232">
        <v>0.93686693259256559</v>
      </c>
      <c r="DA49" s="71" t="s">
        <v>2343</v>
      </c>
    </row>
    <row r="50" spans="1:105" ht="12" customHeight="1" x14ac:dyDescent="0.25">
      <c r="A50" s="59" t="s">
        <v>70</v>
      </c>
      <c r="B50" s="232">
        <v>8.2437839125808381</v>
      </c>
      <c r="C50" s="232">
        <v>5.968586255657887</v>
      </c>
      <c r="D50" s="232">
        <v>3.7488059048235991</v>
      </c>
      <c r="E50" s="232">
        <v>3.278599169948305</v>
      </c>
      <c r="F50" s="232">
        <v>3.1245723119846658</v>
      </c>
      <c r="G50" s="232">
        <v>2.0860263637420871</v>
      </c>
      <c r="H50" s="232">
        <v>2.074555788279894</v>
      </c>
      <c r="I50" s="232">
        <v>2.2860118043320439</v>
      </c>
      <c r="J50" s="232">
        <v>1.553354276935065</v>
      </c>
      <c r="K50" s="232">
        <v>1.334261644748115</v>
      </c>
      <c r="L50" s="232">
        <v>1.3270339776132509</v>
      </c>
      <c r="M50" s="232">
        <v>1.5197852451031699</v>
      </c>
      <c r="N50" s="232">
        <v>1.2959560861432651</v>
      </c>
      <c r="O50" s="232">
        <v>1.136813309473452</v>
      </c>
      <c r="P50" s="232">
        <v>1.464541824022054</v>
      </c>
      <c r="Q50" s="232">
        <v>1.7425708805518929</v>
      </c>
      <c r="R50" s="232">
        <v>1.7530323515880459</v>
      </c>
      <c r="S50" s="232">
        <v>1.872169783489473</v>
      </c>
      <c r="T50" s="232">
        <v>1.083993574069446</v>
      </c>
      <c r="U50" s="232">
        <v>1.423626961931665</v>
      </c>
      <c r="V50" s="232">
        <v>1.535438395742148</v>
      </c>
      <c r="W50" s="232">
        <v>1.07529672324966</v>
      </c>
      <c r="DA50" s="71" t="s">
        <v>2344</v>
      </c>
    </row>
    <row r="51" spans="1:105" ht="12" customHeight="1" x14ac:dyDescent="0.25">
      <c r="A51" s="59" t="s">
        <v>162</v>
      </c>
      <c r="B51" s="232">
        <v>10.77328465332913</v>
      </c>
      <c r="C51" s="232">
        <v>10.732035158199769</v>
      </c>
      <c r="D51" s="232">
        <v>14.198813654373209</v>
      </c>
      <c r="E51" s="232">
        <v>14.961699213502779</v>
      </c>
      <c r="F51" s="232">
        <v>14.07402572456024</v>
      </c>
      <c r="G51" s="232">
        <v>14.53484570479214</v>
      </c>
      <c r="H51" s="232">
        <v>15.13776988070193</v>
      </c>
      <c r="I51" s="232">
        <v>16.366340970773479</v>
      </c>
      <c r="J51" s="232">
        <v>14.89265196573759</v>
      </c>
      <c r="K51" s="232">
        <v>13.830030051184769</v>
      </c>
      <c r="L51" s="232">
        <v>15.237582905513969</v>
      </c>
      <c r="M51" s="232">
        <v>16.05176905479367</v>
      </c>
      <c r="N51" s="232">
        <v>16.45093719526778</v>
      </c>
      <c r="O51" s="232">
        <v>16.365294741777181</v>
      </c>
      <c r="P51" s="232">
        <v>15.10709642787816</v>
      </c>
      <c r="Q51" s="232">
        <v>14.52364248850612</v>
      </c>
      <c r="R51" s="232">
        <v>15.14061028153718</v>
      </c>
      <c r="S51" s="232">
        <v>14.925999607243559</v>
      </c>
      <c r="T51" s="232">
        <v>15.85246021123778</v>
      </c>
      <c r="U51" s="232">
        <v>13.981384954452</v>
      </c>
      <c r="V51" s="232">
        <v>14.81446996201727</v>
      </c>
      <c r="W51" s="232">
        <v>15.22885010936341</v>
      </c>
      <c r="DA51" s="71" t="s">
        <v>2345</v>
      </c>
    </row>
    <row r="52" spans="1:105" ht="12" customHeight="1" x14ac:dyDescent="0.25">
      <c r="A52" s="165" t="s">
        <v>2193</v>
      </c>
      <c r="B52" s="348">
        <v>16.16165302732659</v>
      </c>
      <c r="C52" s="348">
        <v>13.744386099907761</v>
      </c>
      <c r="D52" s="348">
        <v>14.44790196671144</v>
      </c>
      <c r="E52" s="348">
        <v>14.972967354008119</v>
      </c>
      <c r="F52" s="348">
        <v>13.813231682677911</v>
      </c>
      <c r="G52" s="348">
        <v>13.6119575363444</v>
      </c>
      <c r="H52" s="348">
        <v>13.94837642324867</v>
      </c>
      <c r="I52" s="348">
        <v>14.857442902784131</v>
      </c>
      <c r="J52" s="348">
        <v>13.39251892131762</v>
      </c>
      <c r="K52" s="348">
        <v>12.798700241171931</v>
      </c>
      <c r="L52" s="348">
        <v>13.69447409457586</v>
      </c>
      <c r="M52" s="348">
        <v>15.05424442901181</v>
      </c>
      <c r="N52" s="348">
        <v>15.38886345623118</v>
      </c>
      <c r="O52" s="348">
        <v>14.32636297765691</v>
      </c>
      <c r="P52" s="348">
        <v>12.558945046455101</v>
      </c>
      <c r="Q52" s="348">
        <v>12.21399763752504</v>
      </c>
      <c r="R52" s="348">
        <v>12.51313428127385</v>
      </c>
      <c r="S52" s="348">
        <v>12.647002663144621</v>
      </c>
      <c r="T52" s="348">
        <v>13.06567655790187</v>
      </c>
      <c r="U52" s="348">
        <v>12.27457038960952</v>
      </c>
      <c r="V52" s="348">
        <v>12.61527808844728</v>
      </c>
      <c r="W52" s="348">
        <v>12.33213298467064</v>
      </c>
      <c r="DA52" s="167" t="s">
        <v>2346</v>
      </c>
    </row>
    <row r="53" spans="1:105" ht="12" customHeight="1" x14ac:dyDescent="0.25">
      <c r="A53" s="64" t="s">
        <v>30</v>
      </c>
      <c r="B53" s="231">
        <v>1.032383729144426</v>
      </c>
      <c r="C53" s="231">
        <v>0.72924812823231355</v>
      </c>
      <c r="D53" s="231">
        <v>0.84112630481349238</v>
      </c>
      <c r="E53" s="231">
        <v>0.72709737813641562</v>
      </c>
      <c r="F53" s="231">
        <v>0.61280434201871048</v>
      </c>
      <c r="G53" s="231">
        <v>0.55688054786414243</v>
      </c>
      <c r="H53" s="231">
        <v>0.55802283100771244</v>
      </c>
      <c r="I53" s="231">
        <v>0.56138528719124337</v>
      </c>
      <c r="J53" s="231">
        <v>0.28449533931129611</v>
      </c>
      <c r="K53" s="231">
        <v>0.46565287433505048</v>
      </c>
      <c r="L53" s="231">
        <v>0.4108653470354518</v>
      </c>
      <c r="M53" s="231">
        <v>0.68308686717856848</v>
      </c>
      <c r="N53" s="231">
        <v>0.68265333748418744</v>
      </c>
      <c r="O53" s="231">
        <v>0.65344296270452018</v>
      </c>
      <c r="P53" s="231">
        <v>0.6765081160986236</v>
      </c>
      <c r="Q53" s="231">
        <v>0.49230696201114821</v>
      </c>
      <c r="R53" s="231">
        <v>0.53590156446582449</v>
      </c>
      <c r="S53" s="231">
        <v>0.5994323918865212</v>
      </c>
      <c r="T53" s="231">
        <v>0.52583602252995532</v>
      </c>
      <c r="U53" s="231">
        <v>0.42679647461870701</v>
      </c>
      <c r="V53" s="231">
        <v>0.55775641677336119</v>
      </c>
      <c r="W53" s="231">
        <v>0.4339339531771626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0.30357457289723461</v>
      </c>
      <c r="C55" s="231">
        <v>0.15325524567198989</v>
      </c>
      <c r="D55" s="231">
        <v>0.15287991580251239</v>
      </c>
      <c r="E55" s="231">
        <v>0.30559466924347001</v>
      </c>
      <c r="F55" s="231">
        <v>0.30525301018876771</v>
      </c>
      <c r="G55" s="231">
        <v>0.60727540544558023</v>
      </c>
      <c r="H55" s="231">
        <v>0.76065721826468757</v>
      </c>
      <c r="I55" s="231">
        <v>0.76457657377553545</v>
      </c>
      <c r="J55" s="231">
        <v>0.6199525742359514</v>
      </c>
      <c r="K55" s="231">
        <v>0.62153867138783181</v>
      </c>
      <c r="L55" s="231">
        <v>0.61863316715284489</v>
      </c>
      <c r="M55" s="231">
        <v>0.62321391596443665</v>
      </c>
      <c r="N55" s="231">
        <v>0.77851694410591077</v>
      </c>
      <c r="O55" s="231">
        <v>0.77667453633536354</v>
      </c>
      <c r="P55" s="231">
        <v>0.46290286382459722</v>
      </c>
      <c r="Q55" s="231">
        <v>0.75899162934733444</v>
      </c>
      <c r="R55" s="231">
        <v>0.76056523069147164</v>
      </c>
      <c r="S55" s="231">
        <v>0.72306499365239429</v>
      </c>
      <c r="T55" s="231">
        <v>0.58600286958958492</v>
      </c>
      <c r="U55" s="231">
        <v>0.54825006196103132</v>
      </c>
      <c r="V55" s="231">
        <v>0.41899881155080482</v>
      </c>
      <c r="W55" s="231">
        <v>0.48186235722325033</v>
      </c>
      <c r="DA55" s="73" t="s">
        <v>2349</v>
      </c>
    </row>
    <row r="56" spans="1:105" ht="12" customHeight="1" x14ac:dyDescent="0.25">
      <c r="A56" s="64" t="s">
        <v>160</v>
      </c>
      <c r="B56" s="231">
        <v>0.94785702022845686</v>
      </c>
      <c r="C56" s="231">
        <v>0.64105845872757794</v>
      </c>
      <c r="D56" s="231">
        <v>0.32063812868395958</v>
      </c>
      <c r="E56" s="231">
        <v>0.48084005095516641</v>
      </c>
      <c r="F56" s="231">
        <v>0.48041977716908202</v>
      </c>
      <c r="G56" s="231">
        <v>0.95623388400893961</v>
      </c>
      <c r="H56" s="231">
        <v>0.63885597358430046</v>
      </c>
      <c r="I56" s="231">
        <v>0.32382015760858063</v>
      </c>
      <c r="J56" s="231">
        <v>0.32902474811784899</v>
      </c>
      <c r="K56" s="231">
        <v>0.4949857398161559</v>
      </c>
      <c r="L56" s="231">
        <v>0.49241867512913567</v>
      </c>
      <c r="M56" s="231">
        <v>0.49641965252761472</v>
      </c>
      <c r="N56" s="231">
        <v>0.49603111293245111</v>
      </c>
      <c r="O56" s="231">
        <v>0.33007470148772328</v>
      </c>
      <c r="P56" s="231">
        <v>0.49193690594990608</v>
      </c>
      <c r="Q56" s="231">
        <v>0.48847725796661351</v>
      </c>
      <c r="R56" s="231">
        <v>0.32645371087362751</v>
      </c>
      <c r="S56" s="231">
        <v>0.33041152767709892</v>
      </c>
      <c r="T56" s="231">
        <v>0.41475776298673861</v>
      </c>
      <c r="U56" s="231">
        <v>0.47284984538313812</v>
      </c>
      <c r="V56" s="231">
        <v>0.53489838895612185</v>
      </c>
      <c r="W56" s="231">
        <v>0.62035727522313733</v>
      </c>
      <c r="DA56" s="73" t="s">
        <v>2350</v>
      </c>
    </row>
    <row r="57" spans="1:105" ht="12" customHeight="1" x14ac:dyDescent="0.25">
      <c r="A57" s="64" t="s">
        <v>70</v>
      </c>
      <c r="B57" s="231">
        <v>5.9280880570892087</v>
      </c>
      <c r="C57" s="231">
        <v>4.3675646520523426</v>
      </c>
      <c r="D57" s="231">
        <v>2.7432068940024368</v>
      </c>
      <c r="E57" s="231">
        <v>2.41926378228872</v>
      </c>
      <c r="F57" s="231">
        <v>2.255462814754162</v>
      </c>
      <c r="G57" s="231">
        <v>1.4422656694576641</v>
      </c>
      <c r="H57" s="231">
        <v>1.445224070086111</v>
      </c>
      <c r="I57" s="231">
        <v>1.618716365327004</v>
      </c>
      <c r="J57" s="231">
        <v>1.1484433504515781</v>
      </c>
      <c r="K57" s="231">
        <v>0.98690902728754581</v>
      </c>
      <c r="L57" s="231">
        <v>0.97517477896893878</v>
      </c>
      <c r="M57" s="231">
        <v>1.1461405346668061</v>
      </c>
      <c r="N57" s="231">
        <v>0.98083895135176546</v>
      </c>
      <c r="O57" s="231">
        <v>0.816209690097083</v>
      </c>
      <c r="P57" s="231">
        <v>0.96574175917108374</v>
      </c>
      <c r="Q57" s="231">
        <v>1.1220849911681929</v>
      </c>
      <c r="R57" s="231">
        <v>1.130063981954786</v>
      </c>
      <c r="S57" s="231">
        <v>1.2253007834783249</v>
      </c>
      <c r="T57" s="231">
        <v>0.73854235507999633</v>
      </c>
      <c r="U57" s="231">
        <v>1.000527952136032</v>
      </c>
      <c r="V57" s="231">
        <v>1.042753939158364</v>
      </c>
      <c r="W57" s="231">
        <v>0.71202016218628561</v>
      </c>
      <c r="DA57" s="73" t="s">
        <v>2351</v>
      </c>
    </row>
    <row r="58" spans="1:105" ht="12" customHeight="1" x14ac:dyDescent="0.25">
      <c r="A58" s="64" t="s">
        <v>34</v>
      </c>
      <c r="B58" s="231">
        <v>0.20270281046360911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7.7470468375036541</v>
      </c>
      <c r="C59" s="231">
        <v>7.853259615223533</v>
      </c>
      <c r="D59" s="231">
        <v>10.39005072340904</v>
      </c>
      <c r="E59" s="231">
        <v>11.040171473384349</v>
      </c>
      <c r="F59" s="231">
        <v>10.159291738547189</v>
      </c>
      <c r="G59" s="231">
        <v>10.04930202956808</v>
      </c>
      <c r="H59" s="231">
        <v>10.54561633030586</v>
      </c>
      <c r="I59" s="231">
        <v>11.588944518881769</v>
      </c>
      <c r="J59" s="231">
        <v>11.01060290920095</v>
      </c>
      <c r="K59" s="231">
        <v>10.22961392834535</v>
      </c>
      <c r="L59" s="231">
        <v>11.19738212628949</v>
      </c>
      <c r="M59" s="231">
        <v>12.10538345867438</v>
      </c>
      <c r="N59" s="231">
        <v>12.450823110356859</v>
      </c>
      <c r="O59" s="231">
        <v>11.74996108703222</v>
      </c>
      <c r="P59" s="231">
        <v>9.9618554014108884</v>
      </c>
      <c r="Q59" s="231">
        <v>9.3521367970317488</v>
      </c>
      <c r="R59" s="231">
        <v>9.7601497932881358</v>
      </c>
      <c r="S59" s="231">
        <v>9.7687929664502793</v>
      </c>
      <c r="T59" s="231">
        <v>10.800537547715599</v>
      </c>
      <c r="U59" s="231">
        <v>9.8261460555106126</v>
      </c>
      <c r="V59" s="231">
        <v>10.06087053200863</v>
      </c>
      <c r="W59" s="231">
        <v>10.08395923686081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10.520926128074263</v>
      </c>
      <c r="C66" s="263">
        <f t="shared" si="3"/>
        <v>9.1252922645014074</v>
      </c>
      <c r="D66" s="263">
        <f t="shared" si="3"/>
        <v>9.9394217156202025</v>
      </c>
      <c r="E66" s="263">
        <f t="shared" si="3"/>
        <v>10.311041070578424</v>
      </c>
      <c r="F66" s="263">
        <f t="shared" si="3"/>
        <v>9.6672412860718318</v>
      </c>
      <c r="G66" s="263">
        <f t="shared" si="3"/>
        <v>9.8891547910145867</v>
      </c>
      <c r="H66" s="263">
        <f t="shared" si="3"/>
        <v>10.123882537636504</v>
      </c>
      <c r="I66" s="263">
        <f t="shared" si="3"/>
        <v>10.704972325885414</v>
      </c>
      <c r="J66" s="263">
        <f t="shared" si="3"/>
        <v>9.4588813588678722</v>
      </c>
      <c r="K66" s="263">
        <f t="shared" si="3"/>
        <v>8.9725810294464203</v>
      </c>
      <c r="L66" s="263">
        <f t="shared" si="3"/>
        <v>9.6905227407452159</v>
      </c>
      <c r="M66" s="263">
        <f t="shared" si="3"/>
        <v>10.395893712088025</v>
      </c>
      <c r="N66" s="263">
        <f t="shared" si="3"/>
        <v>10.626365273893741</v>
      </c>
      <c r="O66" s="263">
        <f t="shared" si="3"/>
        <v>10.305103476624907</v>
      </c>
      <c r="P66" s="263">
        <f t="shared" si="3"/>
        <v>9.5296283166364137</v>
      </c>
      <c r="Q66" s="263">
        <f t="shared" si="3"/>
        <v>9.4244701576370016</v>
      </c>
      <c r="R66" s="263">
        <f t="shared" si="3"/>
        <v>9.6673762126748493</v>
      </c>
      <c r="S66" s="263">
        <f t="shared" si="3"/>
        <v>9.6325400201922733</v>
      </c>
      <c r="T66" s="263">
        <f t="shared" si="3"/>
        <v>9.7790587603021084</v>
      </c>
      <c r="U66" s="263">
        <f t="shared" si="3"/>
        <v>8.9268566115649453</v>
      </c>
      <c r="V66" s="263">
        <f t="shared" si="3"/>
        <v>9.3728469525714964</v>
      </c>
      <c r="W66" s="263">
        <f t="shared" si="3"/>
        <v>9.4121093619145277</v>
      </c>
      <c r="DA66" s="70"/>
    </row>
    <row r="67" spans="1:105" ht="12" customHeight="1" x14ac:dyDescent="0.25">
      <c r="A67" s="165" t="s">
        <v>2212</v>
      </c>
      <c r="B67" s="348">
        <v>7.4766258348382317</v>
      </c>
      <c r="C67" s="348">
        <v>6.5363220296157367</v>
      </c>
      <c r="D67" s="348">
        <v>7.2179332565166616</v>
      </c>
      <c r="E67" s="348">
        <v>7.4906483279951779</v>
      </c>
      <c r="F67" s="348">
        <v>7.0653029081712848</v>
      </c>
      <c r="G67" s="348">
        <v>7.3251295487114856</v>
      </c>
      <c r="H67" s="348">
        <v>7.4964875327032363</v>
      </c>
      <c r="I67" s="348">
        <v>7.9063404217598716</v>
      </c>
      <c r="J67" s="348">
        <v>6.936190814132142</v>
      </c>
      <c r="K67" s="348">
        <v>6.5617455269542004</v>
      </c>
      <c r="L67" s="348">
        <v>7.1109542132350816</v>
      </c>
      <c r="M67" s="348">
        <v>7.5601911603628107</v>
      </c>
      <c r="N67" s="348">
        <v>7.7276319912795586</v>
      </c>
      <c r="O67" s="348">
        <v>7.6065087883128033</v>
      </c>
      <c r="P67" s="348">
        <v>7.1639544574703562</v>
      </c>
      <c r="Q67" s="348">
        <v>7.123772541704307</v>
      </c>
      <c r="R67" s="348">
        <v>7.3103315281135712</v>
      </c>
      <c r="S67" s="348">
        <v>7.2502791307356693</v>
      </c>
      <c r="T67" s="348">
        <v>7.3179340901156058</v>
      </c>
      <c r="U67" s="348">
        <v>6.6147491697548411</v>
      </c>
      <c r="V67" s="348">
        <v>6.9965618832794876</v>
      </c>
      <c r="W67" s="348">
        <v>7.0891591044142412</v>
      </c>
      <c r="DA67" s="167" t="s">
        <v>2360</v>
      </c>
    </row>
    <row r="68" spans="1:105" ht="12" customHeight="1" x14ac:dyDescent="0.25">
      <c r="A68" s="165" t="s">
        <v>2214</v>
      </c>
      <c r="B68" s="348">
        <v>3.0443002932360321</v>
      </c>
      <c r="C68" s="348">
        <v>2.5889702348856711</v>
      </c>
      <c r="D68" s="348">
        <v>2.72148845910354</v>
      </c>
      <c r="E68" s="348">
        <v>2.8203927425832469</v>
      </c>
      <c r="F68" s="348">
        <v>2.6019383779005478</v>
      </c>
      <c r="G68" s="348">
        <v>2.564025242303102</v>
      </c>
      <c r="H68" s="348">
        <v>2.6273950049332671</v>
      </c>
      <c r="I68" s="348">
        <v>2.7986319041255432</v>
      </c>
      <c r="J68" s="348">
        <v>2.5226905447357302</v>
      </c>
      <c r="K68" s="348">
        <v>2.410835502492219</v>
      </c>
      <c r="L68" s="348">
        <v>2.5795685275101352</v>
      </c>
      <c r="M68" s="348">
        <v>2.8357025517252148</v>
      </c>
      <c r="N68" s="348">
        <v>2.8987332826141832</v>
      </c>
      <c r="O68" s="348">
        <v>2.6985946883121041</v>
      </c>
      <c r="P68" s="348">
        <v>2.3656738591660571</v>
      </c>
      <c r="Q68" s="348">
        <v>2.3006976159326942</v>
      </c>
      <c r="R68" s="348">
        <v>2.3570446845612789</v>
      </c>
      <c r="S68" s="348">
        <v>2.382260889456604</v>
      </c>
      <c r="T68" s="348">
        <v>2.4611246701865022</v>
      </c>
      <c r="U68" s="348">
        <v>2.3121074418101042</v>
      </c>
      <c r="V68" s="348">
        <v>2.3762850692920079</v>
      </c>
      <c r="W68" s="348">
        <v>2.3229502575002869</v>
      </c>
      <c r="DA68" s="167" t="s">
        <v>2361</v>
      </c>
    </row>
    <row r="69" spans="1:105" ht="12" customHeight="1" x14ac:dyDescent="0.25">
      <c r="A69" s="64" t="s">
        <v>30</v>
      </c>
      <c r="B69" s="231">
        <v>0.1944656331906397</v>
      </c>
      <c r="C69" s="231">
        <v>0.1373652983927903</v>
      </c>
      <c r="D69" s="231">
        <v>0.158439303953788</v>
      </c>
      <c r="E69" s="231">
        <v>0.13696017095090371</v>
      </c>
      <c r="F69" s="231">
        <v>0.1154312888013083</v>
      </c>
      <c r="G69" s="231">
        <v>0.1048971669106972</v>
      </c>
      <c r="H69" s="231">
        <v>0.10511233381862729</v>
      </c>
      <c r="I69" s="231">
        <v>0.1057457050664946</v>
      </c>
      <c r="J69" s="231">
        <v>5.358914978716936E-2</v>
      </c>
      <c r="K69" s="231">
        <v>8.7713006799954099E-2</v>
      </c>
      <c r="L69" s="231">
        <v>7.7392918555154358E-2</v>
      </c>
      <c r="M69" s="231">
        <v>0.12867010240482721</v>
      </c>
      <c r="N69" s="231">
        <v>0.12858844030173061</v>
      </c>
      <c r="O69" s="231">
        <v>0.12308620904129471</v>
      </c>
      <c r="P69" s="231">
        <v>0.12743089167508689</v>
      </c>
      <c r="Q69" s="231">
        <v>9.2733721376061146E-2</v>
      </c>
      <c r="R69" s="231">
        <v>0.1009454470461941</v>
      </c>
      <c r="S69" s="231">
        <v>0.1129124727099264</v>
      </c>
      <c r="T69" s="231">
        <v>9.904944468708296E-2</v>
      </c>
      <c r="U69" s="231">
        <v>8.0393795773052834E-2</v>
      </c>
      <c r="V69" s="231">
        <v>0.1050621505279461</v>
      </c>
      <c r="W69" s="231">
        <v>8.1738251567997383E-2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5.7183022041584333E-2</v>
      </c>
      <c r="C71" s="231">
        <v>2.8868024115499481E-2</v>
      </c>
      <c r="D71" s="231">
        <v>2.879732486030705E-2</v>
      </c>
      <c r="E71" s="231">
        <v>5.7563538804864152E-2</v>
      </c>
      <c r="F71" s="231">
        <v>5.7499181974615517E-2</v>
      </c>
      <c r="G71" s="231">
        <v>0.1143898270645414</v>
      </c>
      <c r="H71" s="231">
        <v>0.14328169208309899</v>
      </c>
      <c r="I71" s="231">
        <v>0.14401996403528089</v>
      </c>
      <c r="J71" s="231">
        <v>0.1167777702161903</v>
      </c>
      <c r="K71" s="231">
        <v>0.11707653643870509</v>
      </c>
      <c r="L71" s="231">
        <v>0.11652923924208709</v>
      </c>
      <c r="M71" s="231">
        <v>0.1173920949739105</v>
      </c>
      <c r="N71" s="231">
        <v>0.14664585096731839</v>
      </c>
      <c r="O71" s="231">
        <v>0.14629880462826789</v>
      </c>
      <c r="P71" s="231">
        <v>8.7194999279979507E-2</v>
      </c>
      <c r="Q71" s="231">
        <v>0.14296795234243409</v>
      </c>
      <c r="R71" s="231">
        <v>0.1432643647839891</v>
      </c>
      <c r="S71" s="231">
        <v>0.13620060822261171</v>
      </c>
      <c r="T71" s="231">
        <v>0.1103828120002542</v>
      </c>
      <c r="U71" s="231">
        <v>0.10327147981537441</v>
      </c>
      <c r="V71" s="231">
        <v>7.8924983893226372E-2</v>
      </c>
      <c r="W71" s="231">
        <v>9.0766316596069277E-2</v>
      </c>
      <c r="DA71" s="73" t="s">
        <v>2364</v>
      </c>
    </row>
    <row r="72" spans="1:105" ht="12" customHeight="1" x14ac:dyDescent="0.25">
      <c r="A72" s="64" t="s">
        <v>160</v>
      </c>
      <c r="B72" s="231">
        <v>0.17854370464137129</v>
      </c>
      <c r="C72" s="231">
        <v>0.1207533938877432</v>
      </c>
      <c r="D72" s="231">
        <v>6.0397209835205669E-2</v>
      </c>
      <c r="E72" s="231">
        <v>9.0573749210391422E-2</v>
      </c>
      <c r="F72" s="231">
        <v>9.0494584065090228E-2</v>
      </c>
      <c r="G72" s="231">
        <v>0.18012161804046509</v>
      </c>
      <c r="H72" s="231">
        <v>0.12033852133997899</v>
      </c>
      <c r="I72" s="231">
        <v>6.0996594784995778E-2</v>
      </c>
      <c r="J72" s="231">
        <v>6.1976960864303973E-2</v>
      </c>
      <c r="K72" s="231">
        <v>9.3238311101104129E-2</v>
      </c>
      <c r="L72" s="231">
        <v>9.2754764290252686E-2</v>
      </c>
      <c r="M72" s="231">
        <v>9.3508411002431555E-2</v>
      </c>
      <c r="N72" s="231">
        <v>9.3435223488661123E-2</v>
      </c>
      <c r="O72" s="231">
        <v>6.2174736014307987E-2</v>
      </c>
      <c r="P72" s="231">
        <v>9.2664015525190033E-2</v>
      </c>
      <c r="Q72" s="231">
        <v>9.2012336680691711E-2</v>
      </c>
      <c r="R72" s="231">
        <v>6.1492665760129267E-2</v>
      </c>
      <c r="S72" s="231">
        <v>6.2238182498733287E-2</v>
      </c>
      <c r="T72" s="231">
        <v>7.8126116019662642E-2</v>
      </c>
      <c r="U72" s="231">
        <v>8.906866893643596E-2</v>
      </c>
      <c r="V72" s="231">
        <v>0.1007564832382722</v>
      </c>
      <c r="W72" s="231">
        <v>0.1168540019810896</v>
      </c>
      <c r="DA72" s="73" t="s">
        <v>2365</v>
      </c>
    </row>
    <row r="73" spans="1:105" ht="12" customHeight="1" x14ac:dyDescent="0.25">
      <c r="A73" s="64" t="s">
        <v>70</v>
      </c>
      <c r="B73" s="231">
        <v>1.116648165878299</v>
      </c>
      <c r="C73" s="231">
        <v>0.82269915883534417</v>
      </c>
      <c r="D73" s="231">
        <v>0.516725952332869</v>
      </c>
      <c r="E73" s="231">
        <v>0.45570619721781958</v>
      </c>
      <c r="F73" s="231">
        <v>0.42485172133873411</v>
      </c>
      <c r="G73" s="231">
        <v>0.27167331169839648</v>
      </c>
      <c r="H73" s="231">
        <v>0.27223057275860252</v>
      </c>
      <c r="I73" s="231">
        <v>0.30491056188985122</v>
      </c>
      <c r="J73" s="231">
        <v>0.2163272793094386</v>
      </c>
      <c r="K73" s="231">
        <v>0.18589976137272321</v>
      </c>
      <c r="L73" s="231">
        <v>0.18368943204955071</v>
      </c>
      <c r="M73" s="231">
        <v>0.21589350791507689</v>
      </c>
      <c r="N73" s="231">
        <v>0.18475636756764549</v>
      </c>
      <c r="O73" s="231">
        <v>0.15374586960277459</v>
      </c>
      <c r="P73" s="231">
        <v>0.18191257513471931</v>
      </c>
      <c r="Q73" s="231">
        <v>0.2113622698045349</v>
      </c>
      <c r="R73" s="231">
        <v>0.2128652375981315</v>
      </c>
      <c r="S73" s="231">
        <v>0.23080457971336871</v>
      </c>
      <c r="T73" s="231">
        <v>0.13911601148321259</v>
      </c>
      <c r="U73" s="231">
        <v>0.18846509901731351</v>
      </c>
      <c r="V73" s="231">
        <v>0.196419024550606</v>
      </c>
      <c r="W73" s="231">
        <v>0.13412014135364941</v>
      </c>
      <c r="DA73" s="73" t="s">
        <v>2366</v>
      </c>
    </row>
    <row r="74" spans="1:105" ht="12" customHeight="1" x14ac:dyDescent="0.25">
      <c r="A74" s="64" t="s">
        <v>34</v>
      </c>
      <c r="B74" s="231">
        <v>3.8182246846330793E-2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1.459277520637807</v>
      </c>
      <c r="C75" s="231">
        <v>1.4792843596542939</v>
      </c>
      <c r="D75" s="231">
        <v>1.95712866812137</v>
      </c>
      <c r="E75" s="231">
        <v>2.0795890863992681</v>
      </c>
      <c r="F75" s="231">
        <v>1.9136616017207999</v>
      </c>
      <c r="G75" s="231">
        <v>1.892943318589001</v>
      </c>
      <c r="H75" s="231">
        <v>1.986431884932959</v>
      </c>
      <c r="I75" s="231">
        <v>2.182959078348921</v>
      </c>
      <c r="J75" s="231">
        <v>2.0740193845586279</v>
      </c>
      <c r="K75" s="231">
        <v>1.926907886779732</v>
      </c>
      <c r="L75" s="231">
        <v>2.1092021733730899</v>
      </c>
      <c r="M75" s="231">
        <v>2.2802384354289691</v>
      </c>
      <c r="N75" s="231">
        <v>2.3453074002888279</v>
      </c>
      <c r="O75" s="231">
        <v>2.2132890690254592</v>
      </c>
      <c r="P75" s="231">
        <v>1.8764713775510811</v>
      </c>
      <c r="Q75" s="231">
        <v>1.7616213357289721</v>
      </c>
      <c r="R75" s="231">
        <v>1.8384769693728349</v>
      </c>
      <c r="S75" s="231">
        <v>1.840105046311963</v>
      </c>
      <c r="T75" s="231">
        <v>2.0344502859962899</v>
      </c>
      <c r="U75" s="231">
        <v>1.8509083982679271</v>
      </c>
      <c r="V75" s="231">
        <v>1.8951224270819571</v>
      </c>
      <c r="W75" s="231">
        <v>1.8994715460014819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1.0000000000000004</v>
      </c>
      <c r="D84" s="234">
        <f t="shared" si="4"/>
        <v>1</v>
      </c>
      <c r="E84" s="234">
        <f t="shared" si="4"/>
        <v>1</v>
      </c>
      <c r="F84" s="234">
        <f t="shared" si="4"/>
        <v>0.99999999999999978</v>
      </c>
      <c r="G84" s="234">
        <f t="shared" si="4"/>
        <v>0.99999999999999989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1.0000000000000002</v>
      </c>
      <c r="K84" s="234">
        <f t="shared" si="4"/>
        <v>1</v>
      </c>
      <c r="L84" s="234">
        <f t="shared" si="4"/>
        <v>1</v>
      </c>
      <c r="M84" s="234">
        <f t="shared" si="4"/>
        <v>0.99999999999999989</v>
      </c>
      <c r="N84" s="234">
        <f t="shared" si="4"/>
        <v>1</v>
      </c>
      <c r="O84" s="234">
        <f t="shared" si="4"/>
        <v>1</v>
      </c>
      <c r="P84" s="234">
        <f t="shared" si="4"/>
        <v>0.99999999999999967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1.0000000000000002</v>
      </c>
      <c r="U84" s="234">
        <f t="shared" si="4"/>
        <v>0.99999999999999967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2.0109719173515509E-2</v>
      </c>
      <c r="C89" s="302">
        <f t="shared" si="9"/>
        <v>2.0076725918875351E-2</v>
      </c>
      <c r="D89" s="302">
        <f t="shared" si="9"/>
        <v>2.1986135799168739E-2</v>
      </c>
      <c r="E89" s="302">
        <f t="shared" si="9"/>
        <v>2.259979953680917E-2</v>
      </c>
      <c r="F89" s="302">
        <f t="shared" si="9"/>
        <v>2.2430404039007198E-2</v>
      </c>
      <c r="G89" s="302">
        <f t="shared" si="9"/>
        <v>2.3103586050999023E-2</v>
      </c>
      <c r="H89" s="302">
        <f t="shared" si="9"/>
        <v>2.2840500028158829E-2</v>
      </c>
      <c r="I89" s="302">
        <f t="shared" si="9"/>
        <v>2.2168972680490541E-2</v>
      </c>
      <c r="J89" s="302">
        <f t="shared" si="9"/>
        <v>2.1375817628430955E-2</v>
      </c>
      <c r="K89" s="302">
        <f t="shared" si="9"/>
        <v>2.0861811516434351E-2</v>
      </c>
      <c r="L89" s="302">
        <f t="shared" si="9"/>
        <v>2.1658900347314942E-2</v>
      </c>
      <c r="M89" s="302">
        <f t="shared" si="9"/>
        <v>2.0689464832553146E-2</v>
      </c>
      <c r="N89" s="302">
        <f t="shared" si="9"/>
        <v>2.0911374630672781E-2</v>
      </c>
      <c r="O89" s="302">
        <f t="shared" si="9"/>
        <v>2.0512822465669052E-2</v>
      </c>
      <c r="P89" s="302">
        <f t="shared" si="9"/>
        <v>2.0027620604415111E-2</v>
      </c>
      <c r="Q89" s="302">
        <f t="shared" si="9"/>
        <v>1.9650312500013825E-2</v>
      </c>
      <c r="R89" s="302">
        <f t="shared" si="9"/>
        <v>1.9346831945528421E-2</v>
      </c>
      <c r="S89" s="302">
        <f t="shared" si="9"/>
        <v>1.7950531350980431E-2</v>
      </c>
      <c r="T89" s="302">
        <f t="shared" si="9"/>
        <v>1.8495860955892285E-2</v>
      </c>
      <c r="U89" s="302">
        <f t="shared" si="9"/>
        <v>1.6418185266225366E-2</v>
      </c>
      <c r="V89" s="302">
        <f t="shared" si="9"/>
        <v>1.7339634125322679E-2</v>
      </c>
      <c r="W89" s="302">
        <f t="shared" si="9"/>
        <v>1.675414083502345E-2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7.7553728439632083E-2</v>
      </c>
      <c r="C90" s="303">
        <f t="shared" si="10"/>
        <v>7.4644708663470671E-2</v>
      </c>
      <c r="D90" s="303">
        <f t="shared" si="10"/>
        <v>7.5503605061076853E-2</v>
      </c>
      <c r="E90" s="303">
        <f t="shared" si="10"/>
        <v>7.5985211234151348E-2</v>
      </c>
      <c r="F90" s="303">
        <f t="shared" si="10"/>
        <v>7.5638365444273492E-2</v>
      </c>
      <c r="G90" s="303">
        <f t="shared" si="10"/>
        <v>7.6200760590276417E-2</v>
      </c>
      <c r="H90" s="303">
        <f t="shared" si="10"/>
        <v>7.5605666656347326E-2</v>
      </c>
      <c r="I90" s="303">
        <f t="shared" si="10"/>
        <v>7.362360175334498E-2</v>
      </c>
      <c r="J90" s="303">
        <f t="shared" si="10"/>
        <v>6.9310441602345882E-2</v>
      </c>
      <c r="K90" s="303">
        <f t="shared" si="10"/>
        <v>6.8224999969024203E-2</v>
      </c>
      <c r="L90" s="303">
        <f t="shared" si="10"/>
        <v>7.0021434491564852E-2</v>
      </c>
      <c r="M90" s="303">
        <f t="shared" si="10"/>
        <v>6.7769285556945183E-2</v>
      </c>
      <c r="N90" s="303">
        <f t="shared" si="10"/>
        <v>6.817308473808513E-2</v>
      </c>
      <c r="O90" s="303">
        <f t="shared" si="10"/>
        <v>6.7201376151150183E-2</v>
      </c>
      <c r="P90" s="303">
        <f t="shared" si="10"/>
        <v>6.6734728379208214E-2</v>
      </c>
      <c r="Q90" s="303">
        <f t="shared" si="10"/>
        <v>6.6550450607673894E-2</v>
      </c>
      <c r="R90" s="303">
        <f t="shared" si="10"/>
        <v>6.5672473499895981E-2</v>
      </c>
      <c r="S90" s="303">
        <f t="shared" si="10"/>
        <v>6.1658977463081611E-2</v>
      </c>
      <c r="T90" s="303">
        <f t="shared" si="10"/>
        <v>6.1841717821215759E-2</v>
      </c>
      <c r="U90" s="303">
        <f t="shared" si="10"/>
        <v>5.6036299677867434E-2</v>
      </c>
      <c r="V90" s="303">
        <f t="shared" si="10"/>
        <v>5.9301994526056438E-2</v>
      </c>
      <c r="W90" s="303">
        <f t="shared" si="10"/>
        <v>5.7449479462373318E-2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7.7553728439632083E-2</v>
      </c>
      <c r="C91" s="304">
        <f t="shared" si="11"/>
        <v>7.4644708663470671E-2</v>
      </c>
      <c r="D91" s="304">
        <f t="shared" si="11"/>
        <v>7.5503605061076853E-2</v>
      </c>
      <c r="E91" s="304">
        <f t="shared" si="11"/>
        <v>7.5985211234151348E-2</v>
      </c>
      <c r="F91" s="304">
        <f t="shared" si="11"/>
        <v>7.5638365444273492E-2</v>
      </c>
      <c r="G91" s="304">
        <f t="shared" si="11"/>
        <v>7.6200760590276417E-2</v>
      </c>
      <c r="H91" s="304">
        <f t="shared" si="11"/>
        <v>7.5605666656347326E-2</v>
      </c>
      <c r="I91" s="304">
        <f t="shared" si="11"/>
        <v>7.362360175334498E-2</v>
      </c>
      <c r="J91" s="304">
        <f t="shared" si="11"/>
        <v>6.9310441602345882E-2</v>
      </c>
      <c r="K91" s="304">
        <f t="shared" si="11"/>
        <v>6.8224999969024203E-2</v>
      </c>
      <c r="L91" s="304">
        <f t="shared" si="11"/>
        <v>7.0021434491564852E-2</v>
      </c>
      <c r="M91" s="304">
        <f t="shared" si="11"/>
        <v>6.7769285556945183E-2</v>
      </c>
      <c r="N91" s="304">
        <f t="shared" si="11"/>
        <v>6.817308473808513E-2</v>
      </c>
      <c r="O91" s="304">
        <f t="shared" si="11"/>
        <v>6.7201376151150183E-2</v>
      </c>
      <c r="P91" s="304">
        <f t="shared" si="11"/>
        <v>6.6734728379208214E-2</v>
      </c>
      <c r="Q91" s="304">
        <f t="shared" si="11"/>
        <v>6.6550450607673894E-2</v>
      </c>
      <c r="R91" s="304">
        <f t="shared" si="11"/>
        <v>6.5672473499895981E-2</v>
      </c>
      <c r="S91" s="304">
        <f t="shared" si="11"/>
        <v>6.1658977463081611E-2</v>
      </c>
      <c r="T91" s="304">
        <f t="shared" si="11"/>
        <v>6.1841717821215759E-2</v>
      </c>
      <c r="U91" s="304">
        <f t="shared" si="11"/>
        <v>5.6036299677867434E-2</v>
      </c>
      <c r="V91" s="304">
        <f t="shared" si="11"/>
        <v>5.9301994526056438E-2</v>
      </c>
      <c r="W91" s="304">
        <f t="shared" si="11"/>
        <v>5.7449479462373318E-2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6.4628107033026738E-2</v>
      </c>
      <c r="C94" s="303">
        <f t="shared" si="14"/>
        <v>6.2203923886225559E-2</v>
      </c>
      <c r="D94" s="303">
        <f t="shared" si="14"/>
        <v>6.2919670884230713E-2</v>
      </c>
      <c r="E94" s="303">
        <f t="shared" si="14"/>
        <v>6.3321009361792802E-2</v>
      </c>
      <c r="F94" s="303">
        <f t="shared" si="14"/>
        <v>6.303197120356123E-2</v>
      </c>
      <c r="G94" s="303">
        <f t="shared" si="14"/>
        <v>6.3500633825230315E-2</v>
      </c>
      <c r="H94" s="303">
        <f t="shared" si="14"/>
        <v>6.3004722213622771E-2</v>
      </c>
      <c r="I94" s="303">
        <f t="shared" si="14"/>
        <v>6.1353001461120812E-2</v>
      </c>
      <c r="J94" s="303">
        <f t="shared" si="14"/>
        <v>5.7758701335288251E-2</v>
      </c>
      <c r="K94" s="303">
        <f t="shared" si="14"/>
        <v>5.68541666408535E-2</v>
      </c>
      <c r="L94" s="303">
        <f t="shared" si="14"/>
        <v>5.8351195409637395E-2</v>
      </c>
      <c r="M94" s="303">
        <f t="shared" si="14"/>
        <v>5.6474404630787664E-2</v>
      </c>
      <c r="N94" s="303">
        <f t="shared" si="14"/>
        <v>5.6810903948404289E-2</v>
      </c>
      <c r="O94" s="303">
        <f t="shared" si="14"/>
        <v>5.6001146792625169E-2</v>
      </c>
      <c r="P94" s="303">
        <f t="shared" si="14"/>
        <v>5.5612273649340183E-2</v>
      </c>
      <c r="Q94" s="303">
        <f t="shared" si="14"/>
        <v>5.5458708839728255E-2</v>
      </c>
      <c r="R94" s="303">
        <f t="shared" si="14"/>
        <v>5.4727061249913306E-2</v>
      </c>
      <c r="S94" s="303">
        <f t="shared" si="14"/>
        <v>5.1382481219234701E-2</v>
      </c>
      <c r="T94" s="303">
        <f t="shared" si="14"/>
        <v>5.153476485101318E-2</v>
      </c>
      <c r="U94" s="303">
        <f t="shared" si="14"/>
        <v>4.6696916398222911E-2</v>
      </c>
      <c r="V94" s="303">
        <f t="shared" si="14"/>
        <v>4.9418328771713718E-2</v>
      </c>
      <c r="W94" s="303">
        <f t="shared" si="14"/>
        <v>4.7874566218644443E-2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6.4628107033026738E-2</v>
      </c>
      <c r="C95" s="304">
        <f t="shared" si="15"/>
        <v>6.2203923886225559E-2</v>
      </c>
      <c r="D95" s="304">
        <f t="shared" si="15"/>
        <v>6.2919670884230713E-2</v>
      </c>
      <c r="E95" s="304">
        <f t="shared" si="15"/>
        <v>6.3321009361792802E-2</v>
      </c>
      <c r="F95" s="304">
        <f t="shared" si="15"/>
        <v>6.303197120356123E-2</v>
      </c>
      <c r="G95" s="304">
        <f t="shared" si="15"/>
        <v>6.3500633825230315E-2</v>
      </c>
      <c r="H95" s="304">
        <f t="shared" si="15"/>
        <v>6.3004722213622771E-2</v>
      </c>
      <c r="I95" s="304">
        <f t="shared" si="15"/>
        <v>6.1353001461120812E-2</v>
      </c>
      <c r="J95" s="304">
        <f t="shared" si="15"/>
        <v>5.7758701335288251E-2</v>
      </c>
      <c r="K95" s="304">
        <f t="shared" si="15"/>
        <v>5.68541666408535E-2</v>
      </c>
      <c r="L95" s="304">
        <f t="shared" si="15"/>
        <v>5.8351195409637395E-2</v>
      </c>
      <c r="M95" s="304">
        <f t="shared" si="15"/>
        <v>5.6474404630787664E-2</v>
      </c>
      <c r="N95" s="304">
        <f t="shared" si="15"/>
        <v>5.6810903948404289E-2</v>
      </c>
      <c r="O95" s="304">
        <f t="shared" si="15"/>
        <v>5.6001146792625169E-2</v>
      </c>
      <c r="P95" s="304">
        <f t="shared" si="15"/>
        <v>5.5612273649340183E-2</v>
      </c>
      <c r="Q95" s="304">
        <f t="shared" si="15"/>
        <v>5.5458708839728255E-2</v>
      </c>
      <c r="R95" s="304">
        <f t="shared" si="15"/>
        <v>5.4727061249913306E-2</v>
      </c>
      <c r="S95" s="304">
        <f t="shared" si="15"/>
        <v>5.1382481219234701E-2</v>
      </c>
      <c r="T95" s="304">
        <f t="shared" si="15"/>
        <v>5.153476485101318E-2</v>
      </c>
      <c r="U95" s="304">
        <f t="shared" si="15"/>
        <v>4.6696916398222911E-2</v>
      </c>
      <c r="V95" s="304">
        <f t="shared" si="15"/>
        <v>4.9418328771713718E-2</v>
      </c>
      <c r="W95" s="304">
        <f t="shared" si="15"/>
        <v>4.7874566218644443E-2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0.68745809278402548</v>
      </c>
      <c r="C98" s="303">
        <f t="shared" si="18"/>
        <v>0.69160220903236969</v>
      </c>
      <c r="D98" s="303">
        <f t="shared" si="18"/>
        <v>0.68776440243464665</v>
      </c>
      <c r="E98" s="303">
        <f t="shared" si="18"/>
        <v>0.68697270217670037</v>
      </c>
      <c r="F98" s="303">
        <f t="shared" si="18"/>
        <v>0.68595291573643713</v>
      </c>
      <c r="G98" s="303">
        <f t="shared" si="18"/>
        <v>0.68103110184783855</v>
      </c>
      <c r="H98" s="303">
        <f t="shared" si="18"/>
        <v>0.68259778731374976</v>
      </c>
      <c r="I98" s="303">
        <f t="shared" si="18"/>
        <v>0.6872553931323363</v>
      </c>
      <c r="J98" s="303">
        <f t="shared" si="18"/>
        <v>0.69738660516578144</v>
      </c>
      <c r="K98" s="303">
        <f t="shared" si="18"/>
        <v>0.69967912230034246</v>
      </c>
      <c r="L98" s="303">
        <f t="shared" si="18"/>
        <v>0.69569261592482201</v>
      </c>
      <c r="M98" s="303">
        <f t="shared" si="18"/>
        <v>0.70201977371956004</v>
      </c>
      <c r="N98" s="303">
        <f t="shared" si="18"/>
        <v>0.70142825965871169</v>
      </c>
      <c r="O98" s="303">
        <f t="shared" si="18"/>
        <v>0.69905668324549619</v>
      </c>
      <c r="P98" s="303">
        <f t="shared" si="18"/>
        <v>0.6934746289416408</v>
      </c>
      <c r="Q98" s="303">
        <f t="shared" si="18"/>
        <v>0.69205900831767175</v>
      </c>
      <c r="R98" s="303">
        <f t="shared" si="18"/>
        <v>0.69363146999659642</v>
      </c>
      <c r="S98" s="303">
        <f t="shared" si="18"/>
        <v>0.70209245199104342</v>
      </c>
      <c r="T98" s="303">
        <f t="shared" si="18"/>
        <v>0.70439891287410317</v>
      </c>
      <c r="U98" s="303">
        <f t="shared" si="18"/>
        <v>0.7175001939233675</v>
      </c>
      <c r="V98" s="303">
        <f t="shared" si="18"/>
        <v>0.70914592503738261</v>
      </c>
      <c r="W98" s="303">
        <f t="shared" si="18"/>
        <v>0.70996357595893944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0.11790756589692404</v>
      </c>
      <c r="C99" s="303">
        <f t="shared" si="19"/>
        <v>0.1182875088387607</v>
      </c>
      <c r="D99" s="303">
        <f t="shared" si="19"/>
        <v>0.11763146676864597</v>
      </c>
      <c r="E99" s="303">
        <f t="shared" si="19"/>
        <v>0.11693143252750615</v>
      </c>
      <c r="F99" s="303">
        <f t="shared" si="19"/>
        <v>0.11825152797812322</v>
      </c>
      <c r="G99" s="303">
        <f t="shared" si="19"/>
        <v>0.12040630218897604</v>
      </c>
      <c r="H99" s="303">
        <f t="shared" si="19"/>
        <v>0.12014569296765498</v>
      </c>
      <c r="I99" s="303">
        <f t="shared" si="19"/>
        <v>0.11981224875363196</v>
      </c>
      <c r="J99" s="303">
        <f t="shared" si="19"/>
        <v>0.11857137464648505</v>
      </c>
      <c r="K99" s="303">
        <f t="shared" si="19"/>
        <v>0.1189301271460189</v>
      </c>
      <c r="L99" s="303">
        <f t="shared" si="19"/>
        <v>0.11869779450819497</v>
      </c>
      <c r="M99" s="303">
        <f t="shared" si="19"/>
        <v>0.11801101401274497</v>
      </c>
      <c r="N99" s="303">
        <f t="shared" si="19"/>
        <v>0.11767182951151194</v>
      </c>
      <c r="O99" s="303">
        <f t="shared" si="19"/>
        <v>0.12088739476444778</v>
      </c>
      <c r="P99" s="303">
        <f t="shared" si="19"/>
        <v>0.12612161810050576</v>
      </c>
      <c r="Q99" s="303">
        <f t="shared" si="19"/>
        <v>0.12768881179200195</v>
      </c>
      <c r="R99" s="303">
        <f t="shared" si="19"/>
        <v>0.1278933385490803</v>
      </c>
      <c r="S99" s="303">
        <f t="shared" si="19"/>
        <v>0.12826902571121498</v>
      </c>
      <c r="T99" s="303">
        <f t="shared" si="19"/>
        <v>0.12562682492043789</v>
      </c>
      <c r="U99" s="303">
        <f t="shared" si="19"/>
        <v>0.12563660179313332</v>
      </c>
      <c r="V99" s="303">
        <f t="shared" si="19"/>
        <v>0.12671618819981564</v>
      </c>
      <c r="W99" s="303">
        <f t="shared" si="19"/>
        <v>0.12879777177045859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6.8224402097393888E-2</v>
      </c>
      <c r="C100" s="304">
        <f t="shared" si="20"/>
        <v>6.8304846337372216E-2</v>
      </c>
      <c r="D100" s="304">
        <f t="shared" si="20"/>
        <v>6.7926165717834691E-2</v>
      </c>
      <c r="E100" s="304">
        <f t="shared" si="20"/>
        <v>6.7283348307813115E-2</v>
      </c>
      <c r="F100" s="304">
        <f t="shared" si="20"/>
        <v>6.8677144566208798E-2</v>
      </c>
      <c r="G100" s="304">
        <f t="shared" si="20"/>
        <v>7.1187622329299649E-2</v>
      </c>
      <c r="H100" s="304">
        <f t="shared" si="20"/>
        <v>7.0813787456201024E-2</v>
      </c>
      <c r="I100" s="304">
        <f t="shared" si="20"/>
        <v>7.0143734225239437E-2</v>
      </c>
      <c r="J100" s="304">
        <f t="shared" si="20"/>
        <v>6.8170669062042888E-2</v>
      </c>
      <c r="K100" s="304">
        <f t="shared" si="20"/>
        <v>6.8363739455997968E-2</v>
      </c>
      <c r="L100" s="304">
        <f t="shared" si="20"/>
        <v>6.8419514924430755E-2</v>
      </c>
      <c r="M100" s="304">
        <f t="shared" si="20"/>
        <v>6.7275465512662641E-2</v>
      </c>
      <c r="N100" s="304">
        <f t="shared" si="20"/>
        <v>6.6979030220848085E-2</v>
      </c>
      <c r="O100" s="304">
        <f t="shared" si="20"/>
        <v>7.0365991258687283E-2</v>
      </c>
      <c r="P100" s="304">
        <f t="shared" si="20"/>
        <v>7.6003634266762182E-2</v>
      </c>
      <c r="Q100" s="304">
        <f t="shared" si="20"/>
        <v>7.7673136029218506E-2</v>
      </c>
      <c r="R100" s="304">
        <f t="shared" si="20"/>
        <v>7.7764019682837124E-2</v>
      </c>
      <c r="S100" s="304">
        <f t="shared" si="20"/>
        <v>7.752822469246326E-2</v>
      </c>
      <c r="T100" s="304">
        <f t="shared" si="20"/>
        <v>7.4719334069894103E-2</v>
      </c>
      <c r="U100" s="304">
        <f t="shared" si="20"/>
        <v>7.3782270547245218E-2</v>
      </c>
      <c r="V100" s="304">
        <f t="shared" si="20"/>
        <v>7.54656268620056E-2</v>
      </c>
      <c r="W100" s="304">
        <f t="shared" si="20"/>
        <v>7.748811812565129E-2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4.9683163799530167E-2</v>
      </c>
      <c r="C101" s="304">
        <f t="shared" si="21"/>
        <v>4.998266250138847E-2</v>
      </c>
      <c r="D101" s="304">
        <f t="shared" si="21"/>
        <v>4.9705301050811293E-2</v>
      </c>
      <c r="E101" s="304">
        <f t="shared" si="21"/>
        <v>4.9648084219693057E-2</v>
      </c>
      <c r="F101" s="304">
        <f t="shared" si="21"/>
        <v>4.9574383411914433E-2</v>
      </c>
      <c r="G101" s="304">
        <f t="shared" si="21"/>
        <v>4.9218679859676394E-2</v>
      </c>
      <c r="H101" s="304">
        <f t="shared" si="21"/>
        <v>4.9331905511453965E-2</v>
      </c>
      <c r="I101" s="304">
        <f t="shared" si="21"/>
        <v>4.9668514528392514E-2</v>
      </c>
      <c r="J101" s="304">
        <f t="shared" si="21"/>
        <v>5.0400705584442165E-2</v>
      </c>
      <c r="K101" s="304">
        <f t="shared" si="21"/>
        <v>5.0566387690020941E-2</v>
      </c>
      <c r="L101" s="304">
        <f t="shared" si="21"/>
        <v>5.0278279583764213E-2</v>
      </c>
      <c r="M101" s="304">
        <f t="shared" si="21"/>
        <v>5.0735548500082328E-2</v>
      </c>
      <c r="N101" s="304">
        <f t="shared" si="21"/>
        <v>5.0692799290663844E-2</v>
      </c>
      <c r="O101" s="304">
        <f t="shared" si="21"/>
        <v>5.0521403505760468E-2</v>
      </c>
      <c r="P101" s="304">
        <f t="shared" si="21"/>
        <v>5.0117983833743565E-2</v>
      </c>
      <c r="Q101" s="304">
        <f t="shared" si="21"/>
        <v>5.0015675762783429E-2</v>
      </c>
      <c r="R101" s="304">
        <f t="shared" si="21"/>
        <v>5.0129318866243194E-2</v>
      </c>
      <c r="S101" s="304">
        <f t="shared" si="21"/>
        <v>5.0740801018751731E-2</v>
      </c>
      <c r="T101" s="304">
        <f t="shared" si="21"/>
        <v>5.0907490850543781E-2</v>
      </c>
      <c r="U101" s="304">
        <f t="shared" si="21"/>
        <v>5.1854331245888105E-2</v>
      </c>
      <c r="V101" s="304">
        <f t="shared" si="21"/>
        <v>5.1250561337810065E-2</v>
      </c>
      <c r="W101" s="304">
        <f t="shared" si="21"/>
        <v>5.1309653644807315E-2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3.2342786672876364E-2</v>
      </c>
      <c r="C105" s="303">
        <f t="shared" si="25"/>
        <v>3.3184923660298349E-2</v>
      </c>
      <c r="D105" s="303">
        <f t="shared" si="25"/>
        <v>3.4194719052231003E-2</v>
      </c>
      <c r="E105" s="303">
        <f t="shared" si="25"/>
        <v>3.4189845163040092E-2</v>
      </c>
      <c r="F105" s="303">
        <f t="shared" si="25"/>
        <v>3.4694815598597425E-2</v>
      </c>
      <c r="G105" s="303">
        <f t="shared" si="25"/>
        <v>3.575761549667951E-2</v>
      </c>
      <c r="H105" s="303">
        <f t="shared" si="25"/>
        <v>3.5805630820466644E-2</v>
      </c>
      <c r="I105" s="303">
        <f t="shared" si="25"/>
        <v>3.5786782219075157E-2</v>
      </c>
      <c r="J105" s="303">
        <f t="shared" si="25"/>
        <v>3.5597059621668578E-2</v>
      </c>
      <c r="K105" s="303">
        <f t="shared" si="25"/>
        <v>3.5449772427326588E-2</v>
      </c>
      <c r="L105" s="303">
        <f t="shared" si="25"/>
        <v>3.5578059318465791E-2</v>
      </c>
      <c r="M105" s="303">
        <f t="shared" si="25"/>
        <v>3.5036057247408811E-2</v>
      </c>
      <c r="N105" s="303">
        <f t="shared" si="25"/>
        <v>3.5004547512614122E-2</v>
      </c>
      <c r="O105" s="303">
        <f t="shared" si="25"/>
        <v>3.6340576580611759E-2</v>
      </c>
      <c r="P105" s="303">
        <f t="shared" si="25"/>
        <v>3.8029130324889679E-2</v>
      </c>
      <c r="Q105" s="303">
        <f t="shared" si="25"/>
        <v>3.8592707942910337E-2</v>
      </c>
      <c r="R105" s="303">
        <f t="shared" si="25"/>
        <v>3.8728824758985751E-2</v>
      </c>
      <c r="S105" s="303">
        <f t="shared" si="25"/>
        <v>3.864653226444488E-2</v>
      </c>
      <c r="T105" s="303">
        <f t="shared" si="25"/>
        <v>3.8101918577337898E-2</v>
      </c>
      <c r="U105" s="303">
        <f t="shared" si="25"/>
        <v>3.7711802941183072E-2</v>
      </c>
      <c r="V105" s="303">
        <f t="shared" si="25"/>
        <v>3.8077929339708751E-2</v>
      </c>
      <c r="W105" s="303">
        <f t="shared" si="25"/>
        <v>3.9160465754560683E-2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2.2984185181552125E-2</v>
      </c>
      <c r="C106" s="304">
        <f t="shared" si="26"/>
        <v>2.3769906901034043E-2</v>
      </c>
      <c r="D106" s="304">
        <f t="shared" si="26"/>
        <v>2.4831947663158511E-2</v>
      </c>
      <c r="E106" s="304">
        <f t="shared" si="26"/>
        <v>2.4837851459607603E-2</v>
      </c>
      <c r="F106" s="304">
        <f t="shared" si="26"/>
        <v>2.5356704595799147E-2</v>
      </c>
      <c r="G106" s="304">
        <f t="shared" si="26"/>
        <v>2.6486506825050712E-2</v>
      </c>
      <c r="H106" s="304">
        <f t="shared" si="26"/>
        <v>2.6513194325234316E-2</v>
      </c>
      <c r="I106" s="304">
        <f t="shared" si="26"/>
        <v>2.6430940147244987E-2</v>
      </c>
      <c r="J106" s="304">
        <f t="shared" si="26"/>
        <v>2.6103297904931544E-2</v>
      </c>
      <c r="K106" s="304">
        <f t="shared" si="26"/>
        <v>2.5924801892918212E-2</v>
      </c>
      <c r="L106" s="304">
        <f t="shared" si="26"/>
        <v>2.610735845504206E-2</v>
      </c>
      <c r="M106" s="304">
        <f t="shared" si="26"/>
        <v>2.5479222626894692E-2</v>
      </c>
      <c r="N106" s="304">
        <f t="shared" si="26"/>
        <v>2.5455765374760551E-2</v>
      </c>
      <c r="O106" s="304">
        <f t="shared" si="26"/>
        <v>2.6824079521354939E-2</v>
      </c>
      <c r="P106" s="304">
        <f t="shared" si="26"/>
        <v>2.8588623674766236E-2</v>
      </c>
      <c r="Q106" s="304">
        <f t="shared" si="26"/>
        <v>2.9171472619172738E-2</v>
      </c>
      <c r="R106" s="304">
        <f t="shared" si="26"/>
        <v>2.9286182978086758E-2</v>
      </c>
      <c r="S106" s="304">
        <f t="shared" si="26"/>
        <v>2.9088708249832368E-2</v>
      </c>
      <c r="T106" s="304">
        <f t="shared" si="26"/>
        <v>2.8512695924049872E-2</v>
      </c>
      <c r="U106" s="304">
        <f t="shared" si="26"/>
        <v>2.7944228080461767E-2</v>
      </c>
      <c r="V106" s="304">
        <f t="shared" si="26"/>
        <v>2.8424083990758377E-2</v>
      </c>
      <c r="W106" s="304">
        <f t="shared" si="26"/>
        <v>2.9495489444735484E-2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9.3586014913242376E-3</v>
      </c>
      <c r="C107" s="304">
        <f t="shared" si="27"/>
        <v>9.415016759264306E-3</v>
      </c>
      <c r="D107" s="304">
        <f t="shared" si="27"/>
        <v>9.3627713890724867E-3</v>
      </c>
      <c r="E107" s="304">
        <f t="shared" si="27"/>
        <v>9.351993703432487E-3</v>
      </c>
      <c r="F107" s="304">
        <f t="shared" si="27"/>
        <v>9.3381110027982855E-3</v>
      </c>
      <c r="G107" s="304">
        <f t="shared" si="27"/>
        <v>9.2711086716287996E-3</v>
      </c>
      <c r="H107" s="304">
        <f t="shared" si="27"/>
        <v>9.292436495232325E-3</v>
      </c>
      <c r="I107" s="304">
        <f t="shared" si="27"/>
        <v>9.3558420718301699E-3</v>
      </c>
      <c r="J107" s="304">
        <f t="shared" si="27"/>
        <v>9.4937617167370324E-3</v>
      </c>
      <c r="K107" s="304">
        <f t="shared" si="27"/>
        <v>9.5249705344083741E-3</v>
      </c>
      <c r="L107" s="304">
        <f t="shared" si="27"/>
        <v>9.4707008634237339E-3</v>
      </c>
      <c r="M107" s="304">
        <f t="shared" si="27"/>
        <v>9.5568346205141177E-3</v>
      </c>
      <c r="N107" s="304">
        <f t="shared" si="27"/>
        <v>9.5487821378535762E-3</v>
      </c>
      <c r="O107" s="304">
        <f t="shared" si="27"/>
        <v>9.516497059256817E-3</v>
      </c>
      <c r="P107" s="304">
        <f t="shared" si="27"/>
        <v>9.440506650123439E-3</v>
      </c>
      <c r="Q107" s="304">
        <f t="shared" si="27"/>
        <v>9.4212353237375975E-3</v>
      </c>
      <c r="R107" s="304">
        <f t="shared" si="27"/>
        <v>9.4426417808989947E-3</v>
      </c>
      <c r="S107" s="304">
        <f t="shared" si="27"/>
        <v>9.5578240146125121E-3</v>
      </c>
      <c r="T107" s="304">
        <f t="shared" si="27"/>
        <v>9.5892226532880258E-3</v>
      </c>
      <c r="U107" s="304">
        <f t="shared" si="27"/>
        <v>9.7675748607213078E-3</v>
      </c>
      <c r="V107" s="304">
        <f t="shared" si="27"/>
        <v>9.6538453489503698E-3</v>
      </c>
      <c r="W107" s="304">
        <f t="shared" si="27"/>
        <v>9.6649763098252024E-3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1.8800273617653764</v>
      </c>
      <c r="C113" s="322">
        <f>IF(C$5=0,0,C$5/FBT_fec!C$5)</f>
        <v>1.7867466340795559</v>
      </c>
      <c r="D113" s="322">
        <f>IF(D$5=0,0,D$5/FBT_fec!D$5)</f>
        <v>1.7338652283402256</v>
      </c>
      <c r="E113" s="322">
        <f>IF(E$5=0,0,E$5/FBT_fec!E$5)</f>
        <v>1.7494297084567918</v>
      </c>
      <c r="F113" s="322">
        <f>IF(F$5=0,0,F$5/FBT_fec!F$5)</f>
        <v>1.6906962364812734</v>
      </c>
      <c r="G113" s="322">
        <f>IF(G$5=0,0,G$5/FBT_fec!G$5)</f>
        <v>1.5967681987160702</v>
      </c>
      <c r="H113" s="322">
        <f>IF(H$5=0,0,H$5/FBT_fec!H$5)</f>
        <v>1.5909881461836113</v>
      </c>
      <c r="I113" s="322">
        <f>IF(I$5=0,0,I$5/FBT_fec!I$5)</f>
        <v>1.5811308782970492</v>
      </c>
      <c r="J113" s="322">
        <f>IF(J$5=0,0,J$5/FBT_fec!J$5)</f>
        <v>1.5788387041910981</v>
      </c>
      <c r="K113" s="322">
        <f>IF(K$5=0,0,K$5/FBT_fec!K$5)</f>
        <v>1.5725761341538909</v>
      </c>
      <c r="L113" s="322">
        <f>IF(L$5=0,0,L$5/FBT_fec!L$5)</f>
        <v>1.5836075948601984</v>
      </c>
      <c r="M113" s="322">
        <f>IF(M$5=0,0,M$5/FBT_fec!M$5)</f>
        <v>1.6099513708331386</v>
      </c>
      <c r="N113" s="322">
        <f>IF(N$5=0,0,N$5/FBT_fec!N$5)</f>
        <v>1.6210494727879545</v>
      </c>
      <c r="O113" s="322">
        <f>IF(O$5=0,0,O$5/FBT_fec!O$5)</f>
        <v>1.4948741435358464</v>
      </c>
      <c r="P113" s="322">
        <f>IF(P$5=0,0,P$5/FBT_fec!P$5)</f>
        <v>1.3584769145847757</v>
      </c>
      <c r="Q113" s="322">
        <f>IF(Q$5=0,0,Q$5/FBT_fec!Q$5)</f>
        <v>1.3176886211617049</v>
      </c>
      <c r="R113" s="322">
        <f>IF(R$5=0,0,R$5/FBT_fec!R$5)</f>
        <v>1.3081076406003616</v>
      </c>
      <c r="S113" s="322">
        <f>IF(S$5=0,0,S$5/FBT_fec!S$5)</f>
        <v>1.2836244681192075</v>
      </c>
      <c r="T113" s="322">
        <f>IF(T$5=0,0,T$5/FBT_fec!T$5)</f>
        <v>1.329456240691016</v>
      </c>
      <c r="U113" s="322">
        <f>IF(U$5=0,0,U$5/FBT_fec!U$5)</f>
        <v>1.311624819560687</v>
      </c>
      <c r="V113" s="322">
        <f>IF(V$5=0,0,V$5/FBT_fec!V$5)</f>
        <v>1.3021098331332182</v>
      </c>
      <c r="W113" s="322">
        <f>IF(W$5=0,0,W$5/FBT_fec!W$5)</f>
        <v>1.2387662799735808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1.9372668561613979</v>
      </c>
      <c r="C118" s="334">
        <f>IF(C$10=0,0,C$10/FBT_fec!C$10)</f>
        <v>1.8326938016963679</v>
      </c>
      <c r="D118" s="334">
        <f>IF(D$10=0,0,D$10/FBT_fec!D$10)</f>
        <v>1.9204332099190049</v>
      </c>
      <c r="E118" s="334">
        <f>IF(E$10=0,0,E$10/FBT_fec!E$10)</f>
        <v>1.9779594323670584</v>
      </c>
      <c r="F118" s="334">
        <f>IF(F$10=0,0,F$10/FBT_fec!F$10)</f>
        <v>1.9132992792616514</v>
      </c>
      <c r="G118" s="334">
        <f>IF(G$10=0,0,G$10/FBT_fec!G$10)</f>
        <v>1.8742447258963688</v>
      </c>
      <c r="H118" s="334">
        <f>IF(H$10=0,0,H$10/FBT_fec!H$10)</f>
        <v>1.8464578683714341</v>
      </c>
      <c r="I118" s="334">
        <f>IF(I$10=0,0,I$10/FBT_fec!I$10)</f>
        <v>1.7818752843069132</v>
      </c>
      <c r="J118" s="334">
        <f>IF(J$10=0,0,J$10/FBT_fec!J$10)</f>
        <v>1.7094205774810414</v>
      </c>
      <c r="K118" s="334">
        <f>IF(K$10=0,0,K$10/FBT_fec!K$10)</f>
        <v>1.6627224926745785</v>
      </c>
      <c r="L118" s="334">
        <f>IF(L$10=0,0,L$10/FBT_fec!L$10)</f>
        <v>1.7370095276592563</v>
      </c>
      <c r="M118" s="334">
        <f>IF(M$10=0,0,M$10/FBT_fec!M$10)</f>
        <v>1.6849425055416272</v>
      </c>
      <c r="N118" s="334">
        <f>IF(N$10=0,0,N$10/FBT_fec!N$10)</f>
        <v>1.713550469610259</v>
      </c>
      <c r="O118" s="334">
        <f>IF(O$10=0,0,O$10/FBT_fec!O$10)</f>
        <v>1.5565976742951808</v>
      </c>
      <c r="P118" s="334">
        <f>IF(P$10=0,0,P$10/FBT_fec!P$10)</f>
        <v>1.3826582344067411</v>
      </c>
      <c r="Q118" s="334">
        <f>IF(Q$10=0,0,Q$10/FBT_fec!Q$10)</f>
        <v>1.3151561183836331</v>
      </c>
      <c r="R118" s="334">
        <f>IF(R$10=0,0,R$10/FBT_fec!R$10)</f>
        <v>1.2823431662037252</v>
      </c>
      <c r="S118" s="334">
        <f>IF(S$10=0,0,S$10/FBT_fec!S$10)</f>
        <v>1.1528661111834824</v>
      </c>
      <c r="T118" s="334">
        <f>IF(T$10=0,0,T$10/FBT_fec!T$10)</f>
        <v>1.2129112662751498</v>
      </c>
      <c r="U118" s="334">
        <f>IF(U$10=0,0,U$10/FBT_fec!U$10)</f>
        <v>1.0396508868147714</v>
      </c>
      <c r="V118" s="334">
        <f>IF(V$10=0,0,V$10/FBT_fec!V$10)</f>
        <v>1.0991470374899681</v>
      </c>
      <c r="W118" s="334">
        <f>IF(W$10=0,0,W$10/FBT_fec!W$10)</f>
        <v>0.98214382243176557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2.3576552023854287</v>
      </c>
      <c r="C119" s="350">
        <f>IF(C$16=0,0,C$16/FBT_fec!C$16)</f>
        <v>2.1789315856338618</v>
      </c>
      <c r="D119" s="350">
        <f>IF(D$16=0,0,D$16/FBT_fec!D$16)</f>
        <v>2.130748583211159</v>
      </c>
      <c r="E119" s="350">
        <f>IF(E$16=0,0,E$16/FBT_fec!E$16)</f>
        <v>2.1522669593861554</v>
      </c>
      <c r="F119" s="350">
        <f>IF(F$16=0,0,F$16/FBT_fec!F$16)</f>
        <v>2.0885708735736777</v>
      </c>
      <c r="G119" s="350">
        <f>IF(G$16=0,0,G$16/FBT_fec!G$16)</f>
        <v>2.0057847339142323</v>
      </c>
      <c r="H119" s="350">
        <f>IF(H$16=0,0,H$16/FBT_fec!H$16)</f>
        <v>1.9825152437104663</v>
      </c>
      <c r="I119" s="350">
        <f>IF(I$16=0,0,I$16/FBT_fec!I$16)</f>
        <v>1.920697664011868</v>
      </c>
      <c r="J119" s="350">
        <f>IF(J$16=0,0,J$16/FBT_fec!J$16)</f>
        <v>1.8044920197726393</v>
      </c>
      <c r="K119" s="350">
        <f>IF(K$16=0,0,K$16/FBT_fec!K$16)</f>
        <v>1.7705203293203129</v>
      </c>
      <c r="L119" s="350">
        <f>IF(L$16=0,0,L$16/FBT_fec!L$16)</f>
        <v>1.8286526272128796</v>
      </c>
      <c r="M119" s="350">
        <f>IF(M$16=0,0,M$16/FBT_fec!M$16)</f>
        <v>1.7971067037579158</v>
      </c>
      <c r="N119" s="350">
        <f>IF(N$16=0,0,N$16/FBT_fec!N$16)</f>
        <v>1.8188328212868543</v>
      </c>
      <c r="O119" s="350">
        <f>IF(O$16=0,0,O$16/FBT_fec!O$16)</f>
        <v>1.6619204499830049</v>
      </c>
      <c r="P119" s="350">
        <f>IF(P$16=0,0,P$16/FBT_fec!P$16)</f>
        <v>1.5032431864018139</v>
      </c>
      <c r="Q119" s="350">
        <f>IF(Q$16=0,0,Q$16/FBT_fec!Q$16)</f>
        <v>1.4536510445762647</v>
      </c>
      <c r="R119" s="350">
        <f>IF(R$16=0,0,R$16/FBT_fec!R$16)</f>
        <v>1.4213278948179158</v>
      </c>
      <c r="S119" s="350">
        <f>IF(S$16=0,0,S$16/FBT_fec!S$16)</f>
        <v>1.2958976821562522</v>
      </c>
      <c r="T119" s="350">
        <f>IF(T$16=0,0,T$16/FBT_fec!T$16)</f>
        <v>1.3492555614409552</v>
      </c>
      <c r="U119" s="350">
        <f>IF(U$16=0,0,U$16/FBT_fec!U$16)</f>
        <v>1.1853630432668141</v>
      </c>
      <c r="V119" s="350">
        <f>IF(V$16=0,0,V$16/FBT_fec!V$16)</f>
        <v>1.2573920207589668</v>
      </c>
      <c r="W119" s="350">
        <f>IF(W$16=0,0,W$16/FBT_fec!W$16)</f>
        <v>1.1500695745292588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2.3576552023854291</v>
      </c>
      <c r="C120" s="350">
        <f>IF(C$25=0,0,C$25/FBT_fec!C$25)</f>
        <v>2.1789315856338622</v>
      </c>
      <c r="D120" s="350">
        <f>IF(D$25=0,0,D$25/FBT_fec!D$25)</f>
        <v>2.1307485832111599</v>
      </c>
      <c r="E120" s="350">
        <f>IF(E$25=0,0,E$25/FBT_fec!E$25)</f>
        <v>2.152266959386155</v>
      </c>
      <c r="F120" s="350">
        <f>IF(F$25=0,0,F$25/FBT_fec!F$25)</f>
        <v>2.0885708735736777</v>
      </c>
      <c r="G120" s="350">
        <f>IF(G$25=0,0,G$25/FBT_fec!G$25)</f>
        <v>2.0057847339142318</v>
      </c>
      <c r="H120" s="350">
        <f>IF(H$25=0,0,H$25/FBT_fec!H$25)</f>
        <v>1.9825152437104665</v>
      </c>
      <c r="I120" s="350">
        <f>IF(I$25=0,0,I$25/FBT_fec!I$25)</f>
        <v>1.920697664011868</v>
      </c>
      <c r="J120" s="350">
        <f>IF(J$25=0,0,J$25/FBT_fec!J$25)</f>
        <v>1.8044920197726391</v>
      </c>
      <c r="K120" s="350">
        <f>IF(K$25=0,0,K$25/FBT_fec!K$25)</f>
        <v>1.7705203293203129</v>
      </c>
      <c r="L120" s="350">
        <f>IF(L$25=0,0,L$25/FBT_fec!L$25)</f>
        <v>1.82865262721288</v>
      </c>
      <c r="M120" s="350">
        <f>IF(M$25=0,0,M$25/FBT_fec!M$25)</f>
        <v>1.7971067037579165</v>
      </c>
      <c r="N120" s="350">
        <f>IF(N$25=0,0,N$25/FBT_fec!N$25)</f>
        <v>1.8188328212868545</v>
      </c>
      <c r="O120" s="350">
        <f>IF(O$25=0,0,O$25/FBT_fec!O$25)</f>
        <v>1.6619204499830054</v>
      </c>
      <c r="P120" s="350">
        <f>IF(P$25=0,0,P$25/FBT_fec!P$25)</f>
        <v>1.5032431864018132</v>
      </c>
      <c r="Q120" s="350">
        <f>IF(Q$25=0,0,Q$25/FBT_fec!Q$25)</f>
        <v>1.4536510445762647</v>
      </c>
      <c r="R120" s="350">
        <f>IF(R$25=0,0,R$25/FBT_fec!R$25)</f>
        <v>1.4213278948179149</v>
      </c>
      <c r="S120" s="350">
        <f>IF(S$25=0,0,S$25/FBT_fec!S$25)</f>
        <v>1.295897682156252</v>
      </c>
      <c r="T120" s="350">
        <f>IF(T$25=0,0,T$25/FBT_fec!T$25)</f>
        <v>1.349255561440956</v>
      </c>
      <c r="U120" s="350">
        <f>IF(U$25=0,0,U$25/FBT_fec!U$25)</f>
        <v>1.185363043266815</v>
      </c>
      <c r="V120" s="350">
        <f>IF(V$25=0,0,V$25/FBT_fec!V$25)</f>
        <v>1.2573920207589666</v>
      </c>
      <c r="W120" s="350">
        <f>IF(W$25=0,0,W$25/FBT_fec!W$25)</f>
        <v>1.1500695745292586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2.3260419355215176</v>
      </c>
      <c r="C121" s="350">
        <f>IF(C$34=0,0,C$34/FBT_fec!C$34)</f>
        <v>2.2805116790765094</v>
      </c>
      <c r="D121" s="350">
        <f>IF(D$34=0,0,D$34/FBT_fec!D$34)</f>
        <v>2.1822207309939166</v>
      </c>
      <c r="E121" s="350">
        <f>IF(E$34=0,0,E$34/FBT_fec!E$34)</f>
        <v>2.1827866871155726</v>
      </c>
      <c r="F121" s="350">
        <f>IF(F$34=0,0,F$34/FBT_fec!F$34)</f>
        <v>2.1285349316002122</v>
      </c>
      <c r="G121" s="350">
        <f>IF(G$34=0,0,G$34/FBT_fec!G$34)</f>
        <v>2.0115432919549452</v>
      </c>
      <c r="H121" s="350">
        <f>IF(H$34=0,0,H$34/FBT_fec!H$34)</f>
        <v>2.0138460901290887</v>
      </c>
      <c r="I121" s="350">
        <f>IF(I$34=0,0,I$34/FBT_fec!I$34)</f>
        <v>2.0371649354329753</v>
      </c>
      <c r="J121" s="350">
        <f>IF(J$34=0,0,J$34/FBT_fec!J$34)</f>
        <v>2.1104023868955104</v>
      </c>
      <c r="K121" s="350">
        <f>IF(K$34=0,0,K$34/FBT_fec!K$34)</f>
        <v>2.1266096994817936</v>
      </c>
      <c r="L121" s="350">
        <f>IF(L$34=0,0,L$34/FBT_fec!L$34)</f>
        <v>2.1032524227551712</v>
      </c>
      <c r="M121" s="350">
        <f>IF(M$34=0,0,M$34/FBT_fec!M$34)</f>
        <v>2.1826474319190678</v>
      </c>
      <c r="N121" s="350">
        <f>IF(N$34=0,0,N$34/FBT_fec!N$34)</f>
        <v>2.1869373505399494</v>
      </c>
      <c r="O121" s="350">
        <f>IF(O$34=0,0,O$34/FBT_fec!O$34)</f>
        <v>2.0471829183357033</v>
      </c>
      <c r="P121" s="350">
        <f>IF(P$34=0,0,P$34/FBT_fec!P$34)</f>
        <v>1.8777105659633868</v>
      </c>
      <c r="Q121" s="350">
        <f>IF(Q$34=0,0,Q$34/FBT_fec!Q$34)</f>
        <v>1.8256412518172103</v>
      </c>
      <c r="R121" s="350">
        <f>IF(R$34=0,0,R$34/FBT_fec!R$34)</f>
        <v>1.8262422193277177</v>
      </c>
      <c r="S121" s="350">
        <f>IF(S$34=0,0,S$34/FBT_fec!S$34)</f>
        <v>1.8573897703694815</v>
      </c>
      <c r="T121" s="350">
        <f>IF(T$34=0,0,T$34/FBT_fec!T$34)</f>
        <v>1.9190966780763798</v>
      </c>
      <c r="U121" s="350">
        <f>IF(U$34=0,0,U$34/FBT_fec!U$34)</f>
        <v>1.9986389619801879</v>
      </c>
      <c r="V121" s="350">
        <f>IF(V$34=0,0,V$34/FBT_fec!V$34)</f>
        <v>1.9256899044136537</v>
      </c>
      <c r="W121" s="350">
        <f>IF(W$34=0,0,W$34/FBT_fec!W$34)</f>
        <v>1.8624098683312844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2.2445495392508938</v>
      </c>
      <c r="C122" s="350">
        <f>IF(C$45=0,0,C$45/FBT_fec!C$45)</f>
        <v>2.1609991967477962</v>
      </c>
      <c r="D122" s="350">
        <f>IF(D$45=0,0,D$45/FBT_fec!D$45)</f>
        <v>2.0785655544124801</v>
      </c>
      <c r="E122" s="350">
        <f>IF(E$45=0,0,E$45/FBT_fec!E$45)</f>
        <v>2.0775254640351561</v>
      </c>
      <c r="F122" s="350">
        <f>IF(F$45=0,0,F$45/FBT_fec!F$45)</f>
        <v>2.0413908958057916</v>
      </c>
      <c r="G122" s="350">
        <f>IF(G$45=0,0,G$45/FBT_fec!G$45)</f>
        <v>1.973718900321074</v>
      </c>
      <c r="H122" s="350">
        <f>IF(H$45=0,0,H$45/FBT_fec!H$45)</f>
        <v>1.9636078702635378</v>
      </c>
      <c r="I122" s="350">
        <f>IF(I$45=0,0,I$45/FBT_fec!I$45)</f>
        <v>1.9534534481162042</v>
      </c>
      <c r="J122" s="350">
        <f>IF(J$45=0,0,J$45/FBT_fec!J$45)</f>
        <v>1.9448471306490325</v>
      </c>
      <c r="K122" s="350">
        <f>IF(K$45=0,0,K$45/FBT_fec!K$45)</f>
        <v>1.9499796966573884</v>
      </c>
      <c r="L122" s="350">
        <f>IF(L$45=0,0,L$45/FBT_fec!L$45)</f>
        <v>1.9500292985538519</v>
      </c>
      <c r="M122" s="350">
        <f>IF(M$45=0,0,M$45/FBT_fec!M$45)</f>
        <v>1.9783953159723884</v>
      </c>
      <c r="N122" s="350">
        <f>IF(N$45=0,0,N$45/FBT_fec!N$45)</f>
        <v>1.9824777222671326</v>
      </c>
      <c r="O122" s="350">
        <f>IF(O$45=0,0,O$45/FBT_fec!O$45)</f>
        <v>1.8979853681388801</v>
      </c>
      <c r="P122" s="350">
        <f>IF(P$45=0,0,P$45/FBT_fec!P$45)</f>
        <v>1.8207330917603854</v>
      </c>
      <c r="Q122" s="350">
        <f>IF(Q$45=0,0,Q$45/FBT_fec!Q$45)</f>
        <v>1.7935580856318309</v>
      </c>
      <c r="R122" s="350">
        <f>IF(R$45=0,0,R$45/FBT_fec!R$45)</f>
        <v>1.7875591457406688</v>
      </c>
      <c r="S122" s="350">
        <f>IF(S$45=0,0,S$45/FBT_fec!S$45)</f>
        <v>1.7768708341077546</v>
      </c>
      <c r="T122" s="350">
        <f>IF(T$45=0,0,T$45/FBT_fec!T$45)</f>
        <v>1.7946699693494352</v>
      </c>
      <c r="U122" s="350">
        <f>IF(U$45=0,0,U$45/FBT_fec!U$45)</f>
        <v>1.7973712116481362</v>
      </c>
      <c r="V122" s="350">
        <f>IF(V$45=0,0,V$45/FBT_fec!V$45)</f>
        <v>1.7875550757455574</v>
      </c>
      <c r="W122" s="350">
        <f>IF(W$45=0,0,W$45/FBT_fec!W$45)</f>
        <v>1.7432334844123902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0.84047394551403354</v>
      </c>
      <c r="C123" s="350">
        <f>IF(C$66=0,0,C$66/FBT_fec!C$66)</f>
        <v>0.78117054785996509</v>
      </c>
      <c r="D123" s="350">
        <f>IF(D$66=0,0,D$66/FBT_fec!D$66)</f>
        <v>0.79325762350089712</v>
      </c>
      <c r="E123" s="350">
        <f>IF(E$66=0,0,E$66/FBT_fec!E$66)</f>
        <v>0.81246474042727268</v>
      </c>
      <c r="F123" s="350">
        <f>IF(F$66=0,0,F$66/FBT_fec!F$66)</f>
        <v>0.77988633123780948</v>
      </c>
      <c r="G123" s="350">
        <f>IF(G$66=0,0,G$66/FBT_fec!G$66)</f>
        <v>0.7467110453106679</v>
      </c>
      <c r="H123" s="350">
        <f>IF(H$66=0,0,H$66/FBT_fec!H$66)</f>
        <v>0.74195522939397818</v>
      </c>
      <c r="I123" s="350">
        <f>IF(I$66=0,0,I$66/FBT_fec!I$66)</f>
        <v>0.72362994357328325</v>
      </c>
      <c r="J123" s="350">
        <f>IF(J$66=0,0,J$66/FBT_fec!J$66)</f>
        <v>0.6944754061942322</v>
      </c>
      <c r="K123" s="350">
        <f>IF(K$66=0,0,K$66/FBT_fec!K$66)</f>
        <v>0.68019692268289389</v>
      </c>
      <c r="L123" s="350">
        <f>IF(L$66=0,0,L$66/FBT_fec!L$66)</f>
        <v>0.70041159832387623</v>
      </c>
      <c r="M123" s="350">
        <f>IF(M$66=0,0,M$66/FBT_fec!M$66)</f>
        <v>0.68946328952570357</v>
      </c>
      <c r="N123" s="350">
        <f>IF(N$66=0,0,N$66/FBT_fec!N$66)</f>
        <v>0.69797586805231726</v>
      </c>
      <c r="O123" s="350">
        <f>IF(O$66=0,0,O$66/FBT_fec!O$66)</f>
        <v>0.64948410074732654</v>
      </c>
      <c r="P123" s="350">
        <f>IF(P$66=0,0,P$66/FBT_fec!P$66)</f>
        <v>0.60275463379164473</v>
      </c>
      <c r="Q123" s="350">
        <f>IF(Q$66=0,0,Q$66/FBT_fec!Q$66)</f>
        <v>0.58999767503767764</v>
      </c>
      <c r="R123" s="350">
        <f>IF(R$66=0,0,R$66/FBT_fec!R$66)</f>
        <v>0.5839208658496633</v>
      </c>
      <c r="S123" s="350">
        <f>IF(S$66=0,0,S$66/FBT_fec!S$66)</f>
        <v>0.55641569606310715</v>
      </c>
      <c r="T123" s="350">
        <f>IF(T$66=0,0,T$66/FBT_fec!T$66)</f>
        <v>0.57212575147708267</v>
      </c>
      <c r="U123" s="350">
        <f>IF(U$66=0,0,U$66/FBT_fec!U$66)</f>
        <v>0.53776075215369534</v>
      </c>
      <c r="V123" s="350">
        <f>IF(V$66=0,0,V$66/FBT_fec!V$66)</f>
        <v>0.54942676425227299</v>
      </c>
      <c r="W123" s="350">
        <f>IF(W$66=0,0,W$66/FBT_fec!W$66)</f>
        <v>0.52957447063546004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115.02764612954191</v>
      </c>
      <c r="C3" s="205">
        <v>120.4915544049731</v>
      </c>
      <c r="D3" s="205">
        <v>127.1375579122351</v>
      </c>
      <c r="E3" s="205">
        <v>176.35030211712609</v>
      </c>
      <c r="F3" s="205">
        <v>209.42408376963351</v>
      </c>
      <c r="G3" s="205">
        <v>214.14701803051321</v>
      </c>
      <c r="H3" s="205">
        <v>228.95192921645531</v>
      </c>
      <c r="I3" s="205">
        <v>204.04223227752641</v>
      </c>
      <c r="J3" s="205">
        <v>227.9653651076564</v>
      </c>
      <c r="K3" s="205">
        <v>144.21716342725179</v>
      </c>
      <c r="L3" s="205">
        <v>160.6527973073218</v>
      </c>
      <c r="M3" s="205">
        <v>135.20748260043459</v>
      </c>
      <c r="N3" s="205">
        <v>165.17157909725191</v>
      </c>
      <c r="O3" s="205">
        <v>186.37648049059101</v>
      </c>
      <c r="P3" s="205">
        <v>181.43594444333741</v>
      </c>
      <c r="Q3" s="205">
        <v>197.3</v>
      </c>
      <c r="R3" s="205">
        <v>214.05492730210011</v>
      </c>
      <c r="S3" s="205">
        <v>241.36527558235289</v>
      </c>
      <c r="T3" s="205">
        <v>256.50160313501959</v>
      </c>
      <c r="U3" s="205">
        <v>274.57084408076128</v>
      </c>
      <c r="V3" s="205">
        <v>271.87133581841408</v>
      </c>
      <c r="W3" s="205">
        <v>311.39932189999672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237.75410743315871</v>
      </c>
      <c r="C5" s="205">
        <v>309.67404401659951</v>
      </c>
      <c r="D5" s="205">
        <v>394.7728486514136</v>
      </c>
      <c r="E5" s="205">
        <v>302.25491676969159</v>
      </c>
      <c r="F5" s="205">
        <v>285.55129482139807</v>
      </c>
      <c r="G5" s="205">
        <v>249.86630716418429</v>
      </c>
      <c r="H5" s="205">
        <v>276.35408730573869</v>
      </c>
      <c r="I5" s="205">
        <v>270.30712409763157</v>
      </c>
      <c r="J5" s="205">
        <v>197.98918185518221</v>
      </c>
      <c r="K5" s="205">
        <v>162.62315051649151</v>
      </c>
      <c r="L5" s="205">
        <v>165.1165767788423</v>
      </c>
      <c r="M5" s="205">
        <v>112.6842373781155</v>
      </c>
      <c r="N5" s="205">
        <v>101.7930462215501</v>
      </c>
      <c r="O5" s="205">
        <v>106.1039619644429</v>
      </c>
      <c r="P5" s="205">
        <v>138.57378378927359</v>
      </c>
      <c r="Q5" s="205">
        <v>152.31811767937469</v>
      </c>
      <c r="R5" s="205">
        <v>149.74255717449401</v>
      </c>
      <c r="S5" s="205">
        <v>145.27254409968</v>
      </c>
      <c r="T5" s="205">
        <v>190.52705054436291</v>
      </c>
      <c r="U5" s="205">
        <v>158.76933302076091</v>
      </c>
      <c r="V5" s="205">
        <v>221.90750378857331</v>
      </c>
      <c r="W5" s="205">
        <v>250.3860377053926</v>
      </c>
      <c r="DA5" s="112" t="s">
        <v>2375</v>
      </c>
    </row>
    <row r="6" spans="1:105" ht="12" customHeight="1" x14ac:dyDescent="0.25">
      <c r="A6" s="154" t="s">
        <v>2114</v>
      </c>
      <c r="B6" s="340">
        <v>297.19263429144843</v>
      </c>
      <c r="C6" s="340">
        <v>326.91189772059317</v>
      </c>
      <c r="D6" s="340">
        <v>416.06968800802781</v>
      </c>
      <c r="E6" s="340">
        <v>401.21005629345541</v>
      </c>
      <c r="F6" s="340">
        <v>386.35042457888301</v>
      </c>
      <c r="G6" s="340">
        <v>386.35042457888301</v>
      </c>
      <c r="H6" s="340">
        <v>371.49079286431049</v>
      </c>
      <c r="I6" s="340">
        <v>356.63116114973809</v>
      </c>
      <c r="J6" s="340">
        <v>356.63116114973809</v>
      </c>
      <c r="K6" s="340">
        <v>341.77152943516569</v>
      </c>
      <c r="L6" s="340">
        <v>326.91189772059329</v>
      </c>
      <c r="M6" s="340">
        <v>326.91189772059329</v>
      </c>
      <c r="N6" s="340">
        <v>312.05226600602089</v>
      </c>
      <c r="O6" s="340">
        <v>297.19263429144848</v>
      </c>
      <c r="P6" s="340">
        <v>297.19263429144848</v>
      </c>
      <c r="Q6" s="340">
        <v>282.33300257687608</v>
      </c>
      <c r="R6" s="340">
        <v>267.47337086230368</v>
      </c>
      <c r="S6" s="340">
        <v>267.47337086230368</v>
      </c>
      <c r="T6" s="340">
        <v>252.61373914773131</v>
      </c>
      <c r="U6" s="340">
        <v>237.75410743315891</v>
      </c>
      <c r="V6" s="340">
        <v>237.75410743315891</v>
      </c>
      <c r="W6" s="340">
        <v>267.47337086230368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44.578895143717261</v>
      </c>
      <c r="D7" s="342">
        <v>89.157790287434523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44.578895143717261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14.859631714572515</v>
      </c>
      <c r="D8" s="344">
        <f t="shared" si="0"/>
        <v>0</v>
      </c>
      <c r="E8" s="344">
        <f t="shared" si="0"/>
        <v>14.859631714572402</v>
      </c>
      <c r="F8" s="344">
        <f t="shared" si="0"/>
        <v>14.859631714572402</v>
      </c>
      <c r="G8" s="344">
        <f t="shared" si="0"/>
        <v>0</v>
      </c>
      <c r="H8" s="344">
        <f t="shared" si="0"/>
        <v>14.859631714572515</v>
      </c>
      <c r="I8" s="344">
        <f t="shared" si="0"/>
        <v>14.859631714572402</v>
      </c>
      <c r="J8" s="344">
        <f t="shared" si="0"/>
        <v>0</v>
      </c>
      <c r="K8" s="344">
        <f t="shared" si="0"/>
        <v>14.859631714572402</v>
      </c>
      <c r="L8" s="344">
        <f t="shared" si="0"/>
        <v>14.859631714572402</v>
      </c>
      <c r="M8" s="344">
        <f t="shared" si="0"/>
        <v>0</v>
      </c>
      <c r="N8" s="344">
        <f t="shared" si="0"/>
        <v>14.859631714572402</v>
      </c>
      <c r="O8" s="344">
        <f t="shared" si="0"/>
        <v>14.859631714572402</v>
      </c>
      <c r="P8" s="344">
        <f t="shared" si="0"/>
        <v>0</v>
      </c>
      <c r="Q8" s="344">
        <f t="shared" si="0"/>
        <v>14.859631714572402</v>
      </c>
      <c r="R8" s="344">
        <f t="shared" si="0"/>
        <v>14.859631714572402</v>
      </c>
      <c r="S8" s="344">
        <f t="shared" si="0"/>
        <v>0</v>
      </c>
      <c r="T8" s="344">
        <f t="shared" si="0"/>
        <v>14.859631714572373</v>
      </c>
      <c r="U8" s="344">
        <f t="shared" si="0"/>
        <v>14.859631714572402</v>
      </c>
      <c r="V8" s="344">
        <f t="shared" si="0"/>
        <v>0</v>
      </c>
      <c r="W8" s="344">
        <f t="shared" si="0"/>
        <v>14.859631714572515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59.43852685828972</v>
      </c>
      <c r="C9" s="345">
        <f t="shared" si="1"/>
        <v>17.237853703993665</v>
      </c>
      <c r="D9" s="345">
        <f t="shared" si="1"/>
        <v>21.296839356614214</v>
      </c>
      <c r="E9" s="345">
        <f t="shared" si="1"/>
        <v>98.955139523763819</v>
      </c>
      <c r="F9" s="345">
        <f t="shared" si="1"/>
        <v>100.79912975748493</v>
      </c>
      <c r="G9" s="345">
        <f t="shared" si="1"/>
        <v>136.48411741469872</v>
      </c>
      <c r="H9" s="345">
        <f t="shared" si="1"/>
        <v>95.136705558571805</v>
      </c>
      <c r="I9" s="345">
        <f t="shared" si="1"/>
        <v>86.324037052106519</v>
      </c>
      <c r="J9" s="345">
        <f t="shared" si="1"/>
        <v>158.64197929455588</v>
      </c>
      <c r="K9" s="345">
        <f t="shared" si="1"/>
        <v>179.14837891867418</v>
      </c>
      <c r="L9" s="345">
        <f t="shared" si="1"/>
        <v>161.79532094175099</v>
      </c>
      <c r="M9" s="345">
        <f t="shared" si="1"/>
        <v>214.2276603424778</v>
      </c>
      <c r="N9" s="345">
        <f t="shared" si="1"/>
        <v>210.25921978447079</v>
      </c>
      <c r="O9" s="345">
        <f t="shared" si="1"/>
        <v>191.08867232700558</v>
      </c>
      <c r="P9" s="345">
        <f t="shared" si="1"/>
        <v>158.61885050217489</v>
      </c>
      <c r="Q9" s="345">
        <f t="shared" si="1"/>
        <v>130.01488489750139</v>
      </c>
      <c r="R9" s="345">
        <f t="shared" si="1"/>
        <v>117.73081368780967</v>
      </c>
      <c r="S9" s="345">
        <f t="shared" si="1"/>
        <v>122.20082676262368</v>
      </c>
      <c r="T9" s="345">
        <f t="shared" si="1"/>
        <v>62.086688603368401</v>
      </c>
      <c r="U9" s="345">
        <f t="shared" si="1"/>
        <v>78.984774412397996</v>
      </c>
      <c r="V9" s="345">
        <f t="shared" si="1"/>
        <v>15.846603644585599</v>
      </c>
      <c r="W9" s="345">
        <f t="shared" si="1"/>
        <v>17.087333156911086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10.171539122957871</v>
      </c>
      <c r="C12" s="212">
        <v>12.959845227858979</v>
      </c>
      <c r="D12" s="212">
        <v>15.82545141874462</v>
      </c>
      <c r="E12" s="212">
        <v>12.80799656061909</v>
      </c>
      <c r="F12" s="212">
        <v>12.39475494411006</v>
      </c>
      <c r="G12" s="212">
        <v>10.394582975064489</v>
      </c>
      <c r="H12" s="212">
        <v>10.44952708512468</v>
      </c>
      <c r="I12" s="212">
        <v>9.8977644024075673</v>
      </c>
      <c r="J12" s="212">
        <v>7.3277730008598443</v>
      </c>
      <c r="K12" s="212">
        <v>6.3795356835769557</v>
      </c>
      <c r="L12" s="212">
        <v>5.7657781599312123</v>
      </c>
      <c r="M12" s="212">
        <v>3.558813413585554</v>
      </c>
      <c r="N12" s="212">
        <v>3.28177128116939</v>
      </c>
      <c r="O12" s="212">
        <v>3.4393809114359408</v>
      </c>
      <c r="P12" s="212">
        <v>3.931384350816852</v>
      </c>
      <c r="Q12" s="212">
        <v>4.1009458297506436</v>
      </c>
      <c r="R12" s="212">
        <v>4.0221840068787618</v>
      </c>
      <c r="S12" s="212">
        <v>3.7916595012897671</v>
      </c>
      <c r="T12" s="212">
        <v>5.1133798236084216</v>
      </c>
      <c r="U12" s="212">
        <v>4.1915472246498604</v>
      </c>
      <c r="V12" s="212">
        <v>6.4868047695579332</v>
      </c>
      <c r="W12" s="212">
        <v>7.2548343952190937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1.109716251074806</v>
      </c>
      <c r="C14" s="206">
        <f t="shared" si="2"/>
        <v>3.1742906276870162</v>
      </c>
      <c r="D14" s="206">
        <f t="shared" si="2"/>
        <v>4.1960447119518482</v>
      </c>
      <c r="E14" s="206">
        <f t="shared" si="2"/>
        <v>2.0646603611349952</v>
      </c>
      <c r="F14" s="206">
        <f t="shared" si="2"/>
        <v>2.0646603611349952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0.1024075666380052</v>
      </c>
      <c r="T14" s="206">
        <f t="shared" si="2"/>
        <v>0.2047291487532244</v>
      </c>
      <c r="U14" s="206">
        <f t="shared" si="2"/>
        <v>0.1024075666380052</v>
      </c>
      <c r="V14" s="206">
        <f t="shared" si="2"/>
        <v>0.2049871023215821</v>
      </c>
      <c r="W14" s="206">
        <f t="shared" si="2"/>
        <v>0.10249355116079099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1.109716251074806</v>
      </c>
      <c r="C16" s="206">
        <v>2.219346517626827</v>
      </c>
      <c r="D16" s="206">
        <v>2.219346517626827</v>
      </c>
      <c r="E16" s="206">
        <v>1.109716251074806</v>
      </c>
      <c r="F16" s="206">
        <v>1.109716251074806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1.0217540842648321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0.1024075666380052</v>
      </c>
      <c r="T17" s="206">
        <v>0.2047291487532244</v>
      </c>
      <c r="U17" s="206">
        <v>0.1024075666380052</v>
      </c>
      <c r="V17" s="206">
        <v>0.2049871023215821</v>
      </c>
      <c r="W17" s="206">
        <v>0.10249355116079099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0.95494411006018909</v>
      </c>
      <c r="D18" s="206">
        <v>0.95494411006018909</v>
      </c>
      <c r="E18" s="206">
        <v>0.95494411006018909</v>
      </c>
      <c r="F18" s="206">
        <v>0.95494411006018909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4.041272570937231</v>
      </c>
      <c r="C20" s="206">
        <f t="shared" si="3"/>
        <v>4.1917454858125538</v>
      </c>
      <c r="D20" s="206">
        <f t="shared" si="3"/>
        <v>5.5245055889939811</v>
      </c>
      <c r="E20" s="206">
        <f t="shared" si="3"/>
        <v>4.9441100601891659</v>
      </c>
      <c r="F20" s="206">
        <f t="shared" si="3"/>
        <v>4.879621668099742</v>
      </c>
      <c r="G20" s="206">
        <f t="shared" si="3"/>
        <v>5.674978503869303</v>
      </c>
      <c r="H20" s="206">
        <f t="shared" si="3"/>
        <v>5.4385210662080823</v>
      </c>
      <c r="I20" s="206">
        <f t="shared" si="3"/>
        <v>5.1160791057609627</v>
      </c>
      <c r="J20" s="206">
        <f t="shared" si="3"/>
        <v>3.4393809114359408</v>
      </c>
      <c r="K20" s="206">
        <f t="shared" si="3"/>
        <v>3.0309544282029228</v>
      </c>
      <c r="L20" s="206">
        <f t="shared" si="3"/>
        <v>2.407566638005159</v>
      </c>
      <c r="M20" s="206">
        <f t="shared" si="3"/>
        <v>1.1177987962166811</v>
      </c>
      <c r="N20" s="206">
        <f t="shared" si="3"/>
        <v>1.418744625967326</v>
      </c>
      <c r="O20" s="206">
        <f t="shared" si="3"/>
        <v>1.590713671539123</v>
      </c>
      <c r="P20" s="206">
        <f t="shared" si="3"/>
        <v>1.590713671539123</v>
      </c>
      <c r="Q20" s="206">
        <f t="shared" si="3"/>
        <v>1.139294926913156</v>
      </c>
      <c r="R20" s="206">
        <f t="shared" si="3"/>
        <v>1.2897678417884779</v>
      </c>
      <c r="S20" s="206">
        <f t="shared" si="3"/>
        <v>1.4402407566638</v>
      </c>
      <c r="T20" s="206">
        <f t="shared" si="3"/>
        <v>1.7626827171109201</v>
      </c>
      <c r="U20" s="206">
        <f t="shared" si="3"/>
        <v>1.4402407566638</v>
      </c>
      <c r="V20" s="206">
        <f t="shared" si="3"/>
        <v>1.676698194325021</v>
      </c>
      <c r="W20" s="206">
        <f t="shared" si="3"/>
        <v>2.0636285468615649</v>
      </c>
      <c r="DA20" s="71"/>
    </row>
    <row r="21" spans="1:105" ht="12" customHeight="1" x14ac:dyDescent="0.25">
      <c r="A21" s="18" t="s">
        <v>72</v>
      </c>
      <c r="B21" s="206">
        <v>4.041272570937231</v>
      </c>
      <c r="C21" s="206">
        <v>4.1917454858125538</v>
      </c>
      <c r="D21" s="206">
        <v>5.5245055889939811</v>
      </c>
      <c r="E21" s="206">
        <v>4.9441100601891659</v>
      </c>
      <c r="F21" s="206">
        <v>4.879621668099742</v>
      </c>
      <c r="G21" s="206">
        <v>5.674978503869303</v>
      </c>
      <c r="H21" s="206">
        <v>5.4385210662080823</v>
      </c>
      <c r="I21" s="206">
        <v>5.1160791057609627</v>
      </c>
      <c r="J21" s="206">
        <v>3.4393809114359408</v>
      </c>
      <c r="K21" s="206">
        <v>3.0309544282029228</v>
      </c>
      <c r="L21" s="206">
        <v>2.407566638005159</v>
      </c>
      <c r="M21" s="206">
        <v>1.1177987962166811</v>
      </c>
      <c r="N21" s="206">
        <v>1.418744625967326</v>
      </c>
      <c r="O21" s="206">
        <v>1.590713671539123</v>
      </c>
      <c r="P21" s="206">
        <v>1.590713671539123</v>
      </c>
      <c r="Q21" s="206">
        <v>1.139294926913156</v>
      </c>
      <c r="R21" s="206">
        <v>1.2897678417884779</v>
      </c>
      <c r="S21" s="206">
        <v>1.4402407566638</v>
      </c>
      <c r="T21" s="206">
        <v>1.7626827171109201</v>
      </c>
      <c r="U21" s="206">
        <v>1.4402407566638</v>
      </c>
      <c r="V21" s="206">
        <v>1.676698194325021</v>
      </c>
      <c r="W21" s="206">
        <v>2.0636285468615649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7.1625107480653469E-2</v>
      </c>
      <c r="E23" s="206">
        <f t="shared" si="4"/>
        <v>4.7807394668959592E-2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2.3903697334479789E-2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2.3903697334479789E-2</v>
      </c>
      <c r="T23" s="206">
        <f t="shared" si="4"/>
        <v>9.9278361871535617E-2</v>
      </c>
      <c r="U23" s="206">
        <f t="shared" si="4"/>
        <v>0.12284559094392819</v>
      </c>
      <c r="V23" s="206">
        <f t="shared" si="4"/>
        <v>0.10142213843153558</v>
      </c>
      <c r="W23" s="206">
        <f t="shared" si="4"/>
        <v>1.2787963576788981E-2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7.1625107480653469E-2</v>
      </c>
      <c r="E24" s="206">
        <v>4.7807394668959592E-2</v>
      </c>
      <c r="F24" s="206">
        <v>0</v>
      </c>
      <c r="G24" s="206">
        <v>0</v>
      </c>
      <c r="H24" s="206">
        <v>0</v>
      </c>
      <c r="I24" s="206">
        <v>2.3903697334479789E-2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2.3903697334479789E-2</v>
      </c>
      <c r="T24" s="206">
        <v>9.5528804815133275E-2</v>
      </c>
      <c r="U24" s="206">
        <v>0.1194325021496131</v>
      </c>
      <c r="V24" s="206">
        <v>9.5528804815133275E-2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3.7495570564023391E-3</v>
      </c>
      <c r="U29" s="206">
        <v>3.413088794315098E-3</v>
      </c>
      <c r="V29" s="206">
        <v>5.8933336164022987E-3</v>
      </c>
      <c r="W29" s="206">
        <v>1.2787963576788981E-2</v>
      </c>
      <c r="DA29" s="71" t="s">
        <v>2392</v>
      </c>
    </row>
    <row r="30" spans="1:105" ht="12" customHeight="1" x14ac:dyDescent="0.25">
      <c r="A30" s="14" t="s">
        <v>79</v>
      </c>
      <c r="B30" s="206">
        <v>0.1194325021496131</v>
      </c>
      <c r="C30" s="206">
        <v>0.26276870163370591</v>
      </c>
      <c r="D30" s="206">
        <v>0.35829750644883918</v>
      </c>
      <c r="E30" s="206">
        <v>0.3343938091143594</v>
      </c>
      <c r="F30" s="206">
        <v>0.5493551160791057</v>
      </c>
      <c r="G30" s="206">
        <v>0.3343938091143594</v>
      </c>
      <c r="H30" s="206">
        <v>0.45382631126397238</v>
      </c>
      <c r="I30" s="206">
        <v>0.28658641444539978</v>
      </c>
      <c r="J30" s="206">
        <v>0.19105760963026661</v>
      </c>
      <c r="K30" s="206">
        <v>0.16715391229578669</v>
      </c>
      <c r="L30" s="206">
        <v>0.69269131556319852</v>
      </c>
      <c r="M30" s="206">
        <v>0.1194325021496131</v>
      </c>
      <c r="N30" s="206">
        <v>0.14333619948409279</v>
      </c>
      <c r="O30" s="206">
        <v>0.2149613069647463</v>
      </c>
      <c r="P30" s="206">
        <v>0.19105760963026661</v>
      </c>
      <c r="Q30" s="206">
        <v>0.3821152192605331</v>
      </c>
      <c r="R30" s="206">
        <v>0.66878761822871879</v>
      </c>
      <c r="S30" s="206">
        <v>0.23886500429922611</v>
      </c>
      <c r="T30" s="206">
        <v>0.28658641444539978</v>
      </c>
      <c r="U30" s="206">
        <v>0.23886500429922611</v>
      </c>
      <c r="V30" s="206">
        <v>0.23886500429922611</v>
      </c>
      <c r="W30" s="206">
        <v>0.28658641444539978</v>
      </c>
      <c r="DA30" s="71" t="s">
        <v>2393</v>
      </c>
    </row>
    <row r="31" spans="1:105" ht="12" customHeight="1" x14ac:dyDescent="0.25">
      <c r="A31" s="21" t="s">
        <v>38</v>
      </c>
      <c r="B31" s="209">
        <v>4.901117798796216</v>
      </c>
      <c r="C31" s="209">
        <v>5.3310404127257094</v>
      </c>
      <c r="D31" s="209">
        <v>5.674978503869303</v>
      </c>
      <c r="E31" s="209">
        <v>5.4170249355116074</v>
      </c>
      <c r="F31" s="209">
        <v>4.901117798796216</v>
      </c>
      <c r="G31" s="209">
        <v>4.3852106620808264</v>
      </c>
      <c r="H31" s="209">
        <v>4.5571797076526224</v>
      </c>
      <c r="I31" s="209">
        <v>4.4711951848667244</v>
      </c>
      <c r="J31" s="209">
        <v>3.6973344797936369</v>
      </c>
      <c r="K31" s="209">
        <v>3.181427343078246</v>
      </c>
      <c r="L31" s="209">
        <v>2.6655202063628551</v>
      </c>
      <c r="M31" s="209">
        <v>2.3215821152192602</v>
      </c>
      <c r="N31" s="209">
        <v>1.7196904557179711</v>
      </c>
      <c r="O31" s="209">
        <v>1.633705932932072</v>
      </c>
      <c r="P31" s="209">
        <v>2.1496130696474629</v>
      </c>
      <c r="Q31" s="209">
        <v>2.5795356835769558</v>
      </c>
      <c r="R31" s="209">
        <v>2.0636285468615649</v>
      </c>
      <c r="S31" s="209">
        <v>1.9862424763542561</v>
      </c>
      <c r="T31" s="209">
        <v>2.7601031814273429</v>
      </c>
      <c r="U31" s="209">
        <v>2.287188306104901</v>
      </c>
      <c r="V31" s="209">
        <v>4.2648323301805684</v>
      </c>
      <c r="W31" s="209">
        <v>4.7893379191745487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12.42384695909896</v>
      </c>
      <c r="C33" s="205">
        <f>TRE_emi!C5</f>
        <v>18.803352599223199</v>
      </c>
      <c r="D33" s="205">
        <f>TRE_emi!D5</f>
        <v>25.103641678242301</v>
      </c>
      <c r="E33" s="205">
        <f>TRE_emi!E5</f>
        <v>17.639002798247571</v>
      </c>
      <c r="F33" s="205">
        <f>TRE_emi!F5</f>
        <v>17.487532798773739</v>
      </c>
      <c r="G33" s="205">
        <f>TRE_emi!G5</f>
        <v>13.32935999860733</v>
      </c>
      <c r="H33" s="205">
        <f>TRE_emi!H5</f>
        <v>12.773969998951349</v>
      </c>
      <c r="I33" s="205">
        <f>TRE_emi!I5</f>
        <v>12.01661999795378</v>
      </c>
      <c r="J33" s="205">
        <f>TRE_emi!J5</f>
        <v>8.0783999982774404</v>
      </c>
      <c r="K33" s="205">
        <f>TRE_emi!K5</f>
        <v>7.1190899983421723</v>
      </c>
      <c r="L33" s="205">
        <f>TRE_emi!L5</f>
        <v>5.6548799994687764</v>
      </c>
      <c r="M33" s="205">
        <f>TRE_emi!M5</f>
        <v>2.625479998978189</v>
      </c>
      <c r="N33" s="205">
        <f>TRE_emi!N5</f>
        <v>3.3323399991331328</v>
      </c>
      <c r="O33" s="205">
        <f>TRE_emi!O5</f>
        <v>3.7362599992815388</v>
      </c>
      <c r="P33" s="205">
        <f>TRE_emi!P5</f>
        <v>3.7362599990013421</v>
      </c>
      <c r="Q33" s="205">
        <f>TRE_emi!Q5</f>
        <v>2.675969999149479</v>
      </c>
      <c r="R33" s="205">
        <f>TRE_emi!R5</f>
        <v>3.0293999998562922</v>
      </c>
      <c r="S33" s="205">
        <f>TRE_emi!S5</f>
        <v>3.7005411593779951</v>
      </c>
      <c r="T33" s="205">
        <f>TRE_emi!T5</f>
        <v>4.7753355590292257</v>
      </c>
      <c r="U33" s="205">
        <f>TRE_emi!U5</f>
        <v>3.7005411588429422</v>
      </c>
      <c r="V33" s="205">
        <f>TRE_emi!V5</f>
        <v>4.5741758394495768</v>
      </c>
      <c r="W33" s="205">
        <f>TRE_emi!W5</f>
        <v>5.1650179191458916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88.426908358212245</v>
      </c>
      <c r="C35" s="286">
        <f t="shared" si="5"/>
        <v>107.55812132940731</v>
      </c>
      <c r="D35" s="286">
        <f t="shared" si="5"/>
        <v>124.47503065670932</v>
      </c>
      <c r="E35" s="286">
        <f t="shared" si="5"/>
        <v>72.628152074910759</v>
      </c>
      <c r="F35" s="286">
        <f t="shared" si="5"/>
        <v>59.184954858125536</v>
      </c>
      <c r="G35" s="286">
        <f t="shared" si="5"/>
        <v>48.539471016978602</v>
      </c>
      <c r="H35" s="286">
        <f t="shared" si="5"/>
        <v>45.64070336024777</v>
      </c>
      <c r="I35" s="286">
        <f t="shared" si="5"/>
        <v>48.508410694827148</v>
      </c>
      <c r="J35" s="286">
        <f t="shared" si="5"/>
        <v>32.144238215306572</v>
      </c>
      <c r="K35" s="286">
        <f t="shared" si="5"/>
        <v>44.235620310165217</v>
      </c>
      <c r="L35" s="286">
        <f t="shared" si="5"/>
        <v>35.889684192062525</v>
      </c>
      <c r="M35" s="286">
        <f t="shared" si="5"/>
        <v>26.321127685681173</v>
      </c>
      <c r="N35" s="286">
        <f t="shared" si="5"/>
        <v>19.868861816941916</v>
      </c>
      <c r="O35" s="286">
        <f t="shared" si="5"/>
        <v>18.453942806423871</v>
      </c>
      <c r="P35" s="286">
        <f t="shared" si="5"/>
        <v>21.668167037566398</v>
      </c>
      <c r="Q35" s="286">
        <f t="shared" si="5"/>
        <v>20.785331118857794</v>
      </c>
      <c r="R35" s="286">
        <f t="shared" si="5"/>
        <v>18.790429435909086</v>
      </c>
      <c r="S35" s="286">
        <f t="shared" si="5"/>
        <v>15.70921704516716</v>
      </c>
      <c r="T35" s="286">
        <f t="shared" si="5"/>
        <v>19.935079395651165</v>
      </c>
      <c r="U35" s="286">
        <f t="shared" si="5"/>
        <v>15.265813231855651</v>
      </c>
      <c r="V35" s="286">
        <f t="shared" si="5"/>
        <v>23.859833365774694</v>
      </c>
      <c r="W35" s="286">
        <f t="shared" si="5"/>
        <v>23.297527916740048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42.781759830658068</v>
      </c>
      <c r="C36" s="346">
        <f t="shared" si="6"/>
        <v>41.849956359804857</v>
      </c>
      <c r="D36" s="346">
        <f t="shared" si="6"/>
        <v>40.087486950549057</v>
      </c>
      <c r="E36" s="346">
        <f t="shared" si="6"/>
        <v>42.374816256102015</v>
      </c>
      <c r="F36" s="346">
        <f t="shared" si="6"/>
        <v>43.40640427444928</v>
      </c>
      <c r="G36" s="346">
        <f t="shared" si="6"/>
        <v>41.60057869760859</v>
      </c>
      <c r="H36" s="346">
        <f t="shared" si="6"/>
        <v>37.81209529774047</v>
      </c>
      <c r="I36" s="346">
        <f t="shared" si="6"/>
        <v>36.616735261600496</v>
      </c>
      <c r="J36" s="346">
        <f t="shared" si="6"/>
        <v>37.010976722049861</v>
      </c>
      <c r="K36" s="346">
        <f t="shared" si="6"/>
        <v>39.228951495008765</v>
      </c>
      <c r="L36" s="346">
        <f t="shared" si="6"/>
        <v>34.919438571294478</v>
      </c>
      <c r="M36" s="346">
        <f t="shared" si="6"/>
        <v>31.582175967024064</v>
      </c>
      <c r="N36" s="346">
        <f t="shared" si="6"/>
        <v>32.239641144314454</v>
      </c>
      <c r="O36" s="346">
        <f t="shared" si="6"/>
        <v>32.415197771677285</v>
      </c>
      <c r="P36" s="346">
        <f t="shared" si="6"/>
        <v>28.370332708784442</v>
      </c>
      <c r="Q36" s="346">
        <f t="shared" si="6"/>
        <v>26.923559010773872</v>
      </c>
      <c r="R36" s="346">
        <f t="shared" si="6"/>
        <v>26.860660608271417</v>
      </c>
      <c r="S36" s="346">
        <f t="shared" si="6"/>
        <v>26.100317336551132</v>
      </c>
      <c r="T36" s="346">
        <f t="shared" si="6"/>
        <v>26.838077894969601</v>
      </c>
      <c r="U36" s="346">
        <f t="shared" si="6"/>
        <v>26.400231990026484</v>
      </c>
      <c r="V36" s="346">
        <f t="shared" si="6"/>
        <v>29.232020814124262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23.77038230488073</v>
      </c>
      <c r="C37" s="346">
        <f>IF(TRE_ued!C$5=0,"",TRE_ued!C$5/C$5*1000)</f>
        <v>22.783834271999332</v>
      </c>
      <c r="D37" s="346">
        <f>IF(TRE_ued!D$5=0,"",TRE_ued!D$5/D$5*1000)</f>
        <v>21.629444935725374</v>
      </c>
      <c r="E37" s="346">
        <f>IF(TRE_ued!E$5=0,"",TRE_ued!E$5/E$5*1000)</f>
        <v>23.190528396541414</v>
      </c>
      <c r="F37" s="346">
        <f>IF(TRE_ued!F$5=0,"",TRE_ued!F$5/F$5*1000)</f>
        <v>23.760925822309122</v>
      </c>
      <c r="G37" s="346">
        <f>IF(TRE_ued!G$5=0,"",TRE_ued!G$5/G$5*1000)</f>
        <v>23.095297342269888</v>
      </c>
      <c r="H37" s="346">
        <f>IF(TRE_ued!H$5=0,"",TRE_ued!H$5/H$5*1000)</f>
        <v>21.091748860091592</v>
      </c>
      <c r="I37" s="346">
        <f>IF(TRE_ued!I$5=0,"",TRE_ued!I$5/I$5*1000)</f>
        <v>20.398308925735208</v>
      </c>
      <c r="J37" s="346">
        <f>IF(TRE_ued!J$5=0,"",TRE_ued!J$5/J$5*1000)</f>
        <v>20.765908666478897</v>
      </c>
      <c r="K37" s="346">
        <f>IF(TRE_ued!K$5=0,"",TRE_ued!K$5/K$5*1000)</f>
        <v>21.992120148712516</v>
      </c>
      <c r="L37" s="346">
        <f>IF(TRE_ued!L$5=0,"",TRE_ued!L$5/L$5*1000)</f>
        <v>19.951503961912206</v>
      </c>
      <c r="M37" s="346">
        <f>IF(TRE_ued!M$5=0,"",TRE_ued!M$5/M$5*1000)</f>
        <v>18.12479468064911</v>
      </c>
      <c r="N37" s="346">
        <f>IF(TRE_ued!N$5=0,"",TRE_ued!N$5/N$5*1000)</f>
        <v>18.215485354071895</v>
      </c>
      <c r="O37" s="346">
        <f>IF(TRE_ued!O$5=0,"",TRE_ued!O$5/O$5*1000)</f>
        <v>18.26917394819738</v>
      </c>
      <c r="P37" s="346">
        <f>IF(TRE_ued!P$5=0,"",TRE_ued!P$5/P$5*1000)</f>
        <v>16.101189343046787</v>
      </c>
      <c r="Q37" s="346">
        <f>IF(TRE_ued!Q$5=0,"",TRE_ued!Q$5/Q$5*1000)</f>
        <v>15.629672356358297</v>
      </c>
      <c r="R37" s="346">
        <f>IF(TRE_ued!R$5=0,"",TRE_ued!R$5/R$5*1000)</f>
        <v>15.676000145014283</v>
      </c>
      <c r="S37" s="346">
        <f>IF(TRE_ued!S$5=0,"",TRE_ued!S$5/S$5*1000)</f>
        <v>14.787783917442017</v>
      </c>
      <c r="T37" s="346">
        <f>IF(TRE_ued!T$5=0,"",TRE_ued!T$5/T$5*1000)</f>
        <v>15.203376898874923</v>
      </c>
      <c r="U37" s="346">
        <f>IF(TRE_ued!U$5=0,"",TRE_ued!U$5/U$5*1000)</f>
        <v>14.985418551101771</v>
      </c>
      <c r="V37" s="346">
        <f>IF(TRE_ued!V$5=0,"",TRE_ued!V$5/V$5*1000)</f>
        <v>16.763884895257117</v>
      </c>
      <c r="W37" s="346">
        <f>IF(TRE_ued!W$5=0,"",TRE_ued!W$5/W$5*1000)</f>
        <v>16.669203274509108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1.2214323524605508</v>
      </c>
      <c r="C38" s="347">
        <f t="shared" si="7"/>
        <v>1.4508932991578321</v>
      </c>
      <c r="D38" s="347">
        <f t="shared" si="7"/>
        <v>1.5862828183534803</v>
      </c>
      <c r="E38" s="347">
        <f t="shared" si="7"/>
        <v>1.3771867219641858</v>
      </c>
      <c r="F38" s="347">
        <f t="shared" si="7"/>
        <v>1.4108816896846958</v>
      </c>
      <c r="G38" s="347">
        <f t="shared" si="7"/>
        <v>1.2823371587473074</v>
      </c>
      <c r="H38" s="347">
        <f t="shared" si="7"/>
        <v>1.2224447953377342</v>
      </c>
      <c r="I38" s="347">
        <f t="shared" si="7"/>
        <v>1.2140741595173568</v>
      </c>
      <c r="J38" s="347">
        <f t="shared" si="7"/>
        <v>1.1024358965990781</v>
      </c>
      <c r="K38" s="347">
        <f t="shared" si="7"/>
        <v>1.115926040929448</v>
      </c>
      <c r="L38" s="347">
        <f t="shared" si="7"/>
        <v>0.98076614164014952</v>
      </c>
      <c r="M38" s="347">
        <f t="shared" si="7"/>
        <v>0.73774027853092228</v>
      </c>
      <c r="N38" s="347">
        <f t="shared" si="7"/>
        <v>1.0154089708365428</v>
      </c>
      <c r="O38" s="347">
        <f t="shared" si="7"/>
        <v>1.0863175947911077</v>
      </c>
      <c r="P38" s="347">
        <f t="shared" si="7"/>
        <v>0.95036752085179166</v>
      </c>
      <c r="Q38" s="347">
        <f t="shared" si="7"/>
        <v>0.65252507841884622</v>
      </c>
      <c r="R38" s="347">
        <f t="shared" si="7"/>
        <v>0.75317290175571161</v>
      </c>
      <c r="S38" s="347">
        <f t="shared" si="7"/>
        <v>0.97596874353280472</v>
      </c>
      <c r="T38" s="347">
        <f t="shared" si="7"/>
        <v>0.93389024945527244</v>
      </c>
      <c r="U38" s="347">
        <f t="shared" si="7"/>
        <v>0.88285803797714957</v>
      </c>
      <c r="V38" s="347">
        <f t="shared" si="7"/>
        <v>0.70515084112224646</v>
      </c>
      <c r="W38" s="347">
        <f t="shared" si="7"/>
        <v>0.71194153274533978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10.171539122957871</v>
      </c>
      <c r="C5" s="225">
        <v>12.95984522785899</v>
      </c>
      <c r="D5" s="225">
        <v>15.825451418744629</v>
      </c>
      <c r="E5" s="225">
        <v>12.80799656061909</v>
      </c>
      <c r="F5" s="225">
        <v>12.39475494411006</v>
      </c>
      <c r="G5" s="225">
        <v>10.394582975064489</v>
      </c>
      <c r="H5" s="225">
        <v>10.44952708512468</v>
      </c>
      <c r="I5" s="225">
        <v>9.8977644024075673</v>
      </c>
      <c r="J5" s="225">
        <v>7.3277730008598452</v>
      </c>
      <c r="K5" s="225">
        <v>6.3795356835769557</v>
      </c>
      <c r="L5" s="225">
        <v>5.7657781599312106</v>
      </c>
      <c r="M5" s="225">
        <v>3.558813413585554</v>
      </c>
      <c r="N5" s="225">
        <v>3.28177128116939</v>
      </c>
      <c r="O5" s="225">
        <v>3.439380911435943</v>
      </c>
      <c r="P5" s="225">
        <v>3.931384350816852</v>
      </c>
      <c r="Q5" s="225">
        <v>4.1009458297506436</v>
      </c>
      <c r="R5" s="225">
        <v>4.0221840068787644</v>
      </c>
      <c r="S5" s="225">
        <v>3.791659501289768</v>
      </c>
      <c r="T5" s="225">
        <v>5.1133798236084216</v>
      </c>
      <c r="U5" s="225">
        <v>4.1915472246498613</v>
      </c>
      <c r="V5" s="225">
        <v>6.4868047695579332</v>
      </c>
      <c r="W5" s="225">
        <v>7.2548343952190937</v>
      </c>
      <c r="DA5" s="89" t="s">
        <v>2378</v>
      </c>
    </row>
    <row r="6" spans="1:105" ht="12" customHeight="1" x14ac:dyDescent="0.25">
      <c r="A6" s="55" t="s">
        <v>92</v>
      </c>
      <c r="B6" s="261">
        <v>0.224654967790645</v>
      </c>
      <c r="C6" s="261">
        <v>0.26428219089465771</v>
      </c>
      <c r="D6" s="261">
        <v>0.2999007561160687</v>
      </c>
      <c r="E6" s="261">
        <v>0.26432675005978601</v>
      </c>
      <c r="F6" s="261">
        <v>0.24608405963855001</v>
      </c>
      <c r="G6" s="261">
        <v>0.21457134769546529</v>
      </c>
      <c r="H6" s="261">
        <v>0.2182498334175946</v>
      </c>
      <c r="I6" s="261">
        <v>0.21110205695496431</v>
      </c>
      <c r="J6" s="261">
        <v>0.16444267430959489</v>
      </c>
      <c r="K6" s="261">
        <v>0.1424452812584201</v>
      </c>
      <c r="L6" s="261">
        <v>0.11955688100987399</v>
      </c>
      <c r="M6" s="261">
        <v>8.8052209551336205E-2</v>
      </c>
      <c r="N6" s="261">
        <v>7.4272686438541416E-2</v>
      </c>
      <c r="O6" s="261">
        <v>7.4091667033548789E-2</v>
      </c>
      <c r="P6" s="261">
        <v>9.0316633943557961E-2</v>
      </c>
      <c r="Q6" s="261">
        <v>9.7250084481354526E-2</v>
      </c>
      <c r="R6" s="261">
        <v>8.4809349142935392E-2</v>
      </c>
      <c r="S6" s="261">
        <v>8.4847246800342196E-2</v>
      </c>
      <c r="T6" s="261">
        <v>0.1155048210999242</v>
      </c>
      <c r="U6" s="261">
        <v>9.4584847417647694E-2</v>
      </c>
      <c r="V6" s="261">
        <v>0.15967517257878111</v>
      </c>
      <c r="W6" s="261">
        <v>0.17980333059149459</v>
      </c>
      <c r="DA6" s="67" t="s">
        <v>2395</v>
      </c>
    </row>
    <row r="7" spans="1:105" ht="12" customHeight="1" x14ac:dyDescent="0.25">
      <c r="A7" s="202" t="s">
        <v>93</v>
      </c>
      <c r="B7" s="226">
        <v>0.30553075619527731</v>
      </c>
      <c r="C7" s="226">
        <v>0.35942377961673438</v>
      </c>
      <c r="D7" s="226">
        <v>0.40786502831785332</v>
      </c>
      <c r="E7" s="226">
        <v>0.3594843800813089</v>
      </c>
      <c r="F7" s="226">
        <v>0.33467432110842787</v>
      </c>
      <c r="G7" s="226">
        <v>0.29181703286583283</v>
      </c>
      <c r="H7" s="226">
        <v>0.29681977344792881</v>
      </c>
      <c r="I7" s="226">
        <v>0.28709879745875139</v>
      </c>
      <c r="J7" s="226">
        <v>0.2236420370610491</v>
      </c>
      <c r="K7" s="226">
        <v>0.19372558251145131</v>
      </c>
      <c r="L7" s="226">
        <v>0.16259735817342871</v>
      </c>
      <c r="M7" s="226">
        <v>0.11975100498981719</v>
      </c>
      <c r="N7" s="226">
        <v>0.1010108535564164</v>
      </c>
      <c r="O7" s="226">
        <v>0.1007646671656264</v>
      </c>
      <c r="P7" s="226">
        <v>0.1228306221632388</v>
      </c>
      <c r="Q7" s="226">
        <v>0.13226011489464221</v>
      </c>
      <c r="R7" s="226">
        <v>0.11534071483439209</v>
      </c>
      <c r="S7" s="226">
        <v>0.11539225564846541</v>
      </c>
      <c r="T7" s="226">
        <v>0.15708655669589691</v>
      </c>
      <c r="U7" s="226">
        <v>0.12863539248800079</v>
      </c>
      <c r="V7" s="226">
        <v>0.21715823470714241</v>
      </c>
      <c r="W7" s="226">
        <v>0.2445325296044327</v>
      </c>
      <c r="DA7" s="174" t="s">
        <v>2396</v>
      </c>
    </row>
    <row r="8" spans="1:105" ht="12" customHeight="1" x14ac:dyDescent="0.25">
      <c r="A8" s="202" t="s">
        <v>94</v>
      </c>
      <c r="B8" s="226">
        <v>0.37742034588828383</v>
      </c>
      <c r="C8" s="226">
        <v>0.44399408070302482</v>
      </c>
      <c r="D8" s="226">
        <v>0.50383327027499536</v>
      </c>
      <c r="E8" s="226">
        <v>0.44406894010044051</v>
      </c>
      <c r="F8" s="226">
        <v>0.41342122019276378</v>
      </c>
      <c r="G8" s="226">
        <v>0.36047986412838168</v>
      </c>
      <c r="H8" s="226">
        <v>0.36665972014155901</v>
      </c>
      <c r="I8" s="226">
        <v>0.35465145568433998</v>
      </c>
      <c r="J8" s="226">
        <v>0.27626369284011942</v>
      </c>
      <c r="K8" s="226">
        <v>0.23930807251414571</v>
      </c>
      <c r="L8" s="226">
        <v>0.20085556009658839</v>
      </c>
      <c r="M8" s="226">
        <v>0.1479277120462448</v>
      </c>
      <c r="N8" s="226">
        <v>0.1247781132167496</v>
      </c>
      <c r="O8" s="226">
        <v>0.124474000616362</v>
      </c>
      <c r="P8" s="226">
        <v>0.15173194502517739</v>
      </c>
      <c r="Q8" s="226">
        <v>0.16338014192867559</v>
      </c>
      <c r="R8" s="226">
        <v>0.14247970656013151</v>
      </c>
      <c r="S8" s="226">
        <v>0.14254337462457489</v>
      </c>
      <c r="T8" s="226">
        <v>0.19404809944787271</v>
      </c>
      <c r="U8" s="226">
        <v>0.1589025436616481</v>
      </c>
      <c r="V8" s="226">
        <v>0.26825428993235217</v>
      </c>
      <c r="W8" s="226">
        <v>0.30206959539371098</v>
      </c>
      <c r="DA8" s="174" t="s">
        <v>2397</v>
      </c>
    </row>
    <row r="9" spans="1:105" ht="12" customHeight="1" x14ac:dyDescent="0.25">
      <c r="A9" s="202" t="s">
        <v>95</v>
      </c>
      <c r="B9" s="226">
        <v>0.2336411665022709</v>
      </c>
      <c r="C9" s="226">
        <v>0.27485347853044401</v>
      </c>
      <c r="D9" s="226">
        <v>0.31189678636071139</v>
      </c>
      <c r="E9" s="226">
        <v>0.27489982006217739</v>
      </c>
      <c r="F9" s="226">
        <v>0.2559274220240918</v>
      </c>
      <c r="G9" s="226">
        <v>0.22315420160328381</v>
      </c>
      <c r="H9" s="226">
        <v>0.2269798267542984</v>
      </c>
      <c r="I9" s="226">
        <v>0.21954613923316291</v>
      </c>
      <c r="J9" s="226">
        <v>0.17102038128197869</v>
      </c>
      <c r="K9" s="226">
        <v>0.14814309250875679</v>
      </c>
      <c r="L9" s="226">
        <v>0.12433915625026901</v>
      </c>
      <c r="M9" s="226">
        <v>9.1574297933389656E-2</v>
      </c>
      <c r="N9" s="226">
        <v>7.7243593896083082E-2</v>
      </c>
      <c r="O9" s="226">
        <v>7.7055333714890747E-2</v>
      </c>
      <c r="P9" s="226">
        <v>9.3929299301300284E-2</v>
      </c>
      <c r="Q9" s="226">
        <v>0.1011400878606087</v>
      </c>
      <c r="R9" s="226">
        <v>8.8201723108652805E-2</v>
      </c>
      <c r="S9" s="226">
        <v>8.8241136672355863E-2</v>
      </c>
      <c r="T9" s="226">
        <v>0.1201250139439211</v>
      </c>
      <c r="U9" s="226">
        <v>9.8368241314353566E-2</v>
      </c>
      <c r="V9" s="226">
        <v>0.16606217948193239</v>
      </c>
      <c r="W9" s="226">
        <v>0.18699546381515439</v>
      </c>
      <c r="DA9" s="174" t="s">
        <v>2398</v>
      </c>
    </row>
    <row r="10" spans="1:105" ht="12" customHeight="1" x14ac:dyDescent="0.25">
      <c r="A10" s="56" t="s">
        <v>96</v>
      </c>
      <c r="B10" s="262">
        <v>0.27306833901157829</v>
      </c>
      <c r="C10" s="262">
        <v>0.33681043472323241</v>
      </c>
      <c r="D10" s="262">
        <v>0.42979039558247228</v>
      </c>
      <c r="E10" s="262">
        <v>0.34107806338465019</v>
      </c>
      <c r="F10" s="262">
        <v>0.33021296301519099</v>
      </c>
      <c r="G10" s="262">
        <v>0.29050498748103759</v>
      </c>
      <c r="H10" s="262">
        <v>0.28868879836552519</v>
      </c>
      <c r="I10" s="262">
        <v>0.27345984277486612</v>
      </c>
      <c r="J10" s="262">
        <v>0.19961352683409089</v>
      </c>
      <c r="K10" s="262">
        <v>0.17404704360075171</v>
      </c>
      <c r="L10" s="262">
        <v>0.15060315554710771</v>
      </c>
      <c r="M10" s="262">
        <v>9.5005887767311059E-2</v>
      </c>
      <c r="N10" s="262">
        <v>8.826372665922641E-2</v>
      </c>
      <c r="O10" s="262">
        <v>9.279343510712762E-2</v>
      </c>
      <c r="P10" s="262">
        <v>0.1050244782346557</v>
      </c>
      <c r="Q10" s="262">
        <v>0.1064443273702121</v>
      </c>
      <c r="R10" s="262">
        <v>0.10008532295365161</v>
      </c>
      <c r="S10" s="262">
        <v>0.1007109596570623</v>
      </c>
      <c r="T10" s="262">
        <v>0.13683485448940769</v>
      </c>
      <c r="U10" s="262">
        <v>0.1115233773120811</v>
      </c>
      <c r="V10" s="262">
        <v>0.17496594461521081</v>
      </c>
      <c r="W10" s="262">
        <v>0.1995507490041902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5.9255908248620648E-2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4.2399772320457661E-3</v>
      </c>
      <c r="T11" s="228">
        <v>8.3085100641993922E-3</v>
      </c>
      <c r="U11" s="228">
        <v>4.184960701120395E-3</v>
      </c>
      <c r="V11" s="228">
        <v>6.9571514158132293E-3</v>
      </c>
      <c r="W11" s="228">
        <v>3.33622198346117E-3</v>
      </c>
      <c r="DA11" s="69" t="s">
        <v>2400</v>
      </c>
    </row>
    <row r="12" spans="1:105" ht="12" customHeight="1" x14ac:dyDescent="0.25">
      <c r="A12" s="37" t="s">
        <v>162</v>
      </c>
      <c r="B12" s="228">
        <v>0.15491398452442659</v>
      </c>
      <c r="C12" s="228">
        <v>0.2014019978996697</v>
      </c>
      <c r="D12" s="228">
        <v>0.25719142588390431</v>
      </c>
      <c r="E12" s="228">
        <v>0.21615878763461091</v>
      </c>
      <c r="F12" s="228">
        <v>0.2230255452330579</v>
      </c>
      <c r="G12" s="228">
        <v>0.2099260214461986</v>
      </c>
      <c r="H12" s="228">
        <v>0.20094663705078919</v>
      </c>
      <c r="I12" s="228">
        <v>0.1848121661650847</v>
      </c>
      <c r="J12" s="228">
        <v>0.1177525414077194</v>
      </c>
      <c r="K12" s="228">
        <v>0.10440991309804851</v>
      </c>
      <c r="L12" s="228">
        <v>9.2436743577830618E-2</v>
      </c>
      <c r="M12" s="228">
        <v>3.0754682295989749E-2</v>
      </c>
      <c r="N12" s="228">
        <v>4.8318890223521288E-2</v>
      </c>
      <c r="O12" s="228">
        <v>5.7831833086213771E-2</v>
      </c>
      <c r="P12" s="228">
        <v>5.29597966585841E-2</v>
      </c>
      <c r="Q12" s="228">
        <v>3.4559024567501498E-2</v>
      </c>
      <c r="R12" s="228">
        <v>4.8501774829007367E-2</v>
      </c>
      <c r="S12" s="228">
        <v>4.9542087095235637E-2</v>
      </c>
      <c r="T12" s="228">
        <v>5.8433180312383592E-2</v>
      </c>
      <c r="U12" s="228">
        <v>4.8096367174320427E-2</v>
      </c>
      <c r="V12" s="228">
        <v>4.4293728791172361E-2</v>
      </c>
      <c r="W12" s="228">
        <v>5.3546797938794341E-2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3.749557056484189E-3</v>
      </c>
      <c r="U14" s="228">
        <v>3.413088794552703E-3</v>
      </c>
      <c r="V14" s="228">
        <v>5.8933336165535666E-3</v>
      </c>
      <c r="W14" s="228">
        <v>1.2787963577148729E-2</v>
      </c>
      <c r="DA14" s="69" t="s">
        <v>2403</v>
      </c>
    </row>
    <row r="15" spans="1:105" ht="12" customHeight="1" x14ac:dyDescent="0.25">
      <c r="A15" s="37" t="s">
        <v>38</v>
      </c>
      <c r="B15" s="228">
        <v>0.11815435448715179</v>
      </c>
      <c r="C15" s="228">
        <v>0.13540843682356271</v>
      </c>
      <c r="D15" s="228">
        <v>0.11334306144994739</v>
      </c>
      <c r="E15" s="228">
        <v>0.1249192757500393</v>
      </c>
      <c r="F15" s="228">
        <v>0.1071874177821332</v>
      </c>
      <c r="G15" s="228">
        <v>8.0578966034839022E-2</v>
      </c>
      <c r="H15" s="228">
        <v>8.7742161314735986E-2</v>
      </c>
      <c r="I15" s="228">
        <v>8.8647676609781415E-2</v>
      </c>
      <c r="J15" s="228">
        <v>8.1860985426371505E-2</v>
      </c>
      <c r="K15" s="228">
        <v>6.9637130502703176E-2</v>
      </c>
      <c r="L15" s="228">
        <v>5.8166411969277097E-2</v>
      </c>
      <c r="M15" s="228">
        <v>6.4251205471321307E-2</v>
      </c>
      <c r="N15" s="228">
        <v>3.9944836435705122E-2</v>
      </c>
      <c r="O15" s="228">
        <v>3.4961602020913848E-2</v>
      </c>
      <c r="P15" s="228">
        <v>5.2064681576071609E-2</v>
      </c>
      <c r="Q15" s="228">
        <v>7.1885302802710632E-2</v>
      </c>
      <c r="R15" s="228">
        <v>5.1583548124644253E-2</v>
      </c>
      <c r="S15" s="228">
        <v>4.6928895329780847E-2</v>
      </c>
      <c r="T15" s="228">
        <v>6.6343607056340514E-2</v>
      </c>
      <c r="U15" s="228">
        <v>5.5828960642087568E-2</v>
      </c>
      <c r="V15" s="228">
        <v>0.1178217307916717</v>
      </c>
      <c r="W15" s="228">
        <v>0.129879765504786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1.8256096815365992</v>
      </c>
      <c r="C16" s="263">
        <f t="shared" si="0"/>
        <v>2.3968749176635784</v>
      </c>
      <c r="D16" s="263">
        <f t="shared" si="0"/>
        <v>2.9934878800225091</v>
      </c>
      <c r="E16" s="263">
        <f t="shared" si="0"/>
        <v>2.3357845605817791</v>
      </c>
      <c r="F16" s="263">
        <f t="shared" si="0"/>
        <v>2.2730367417959072</v>
      </c>
      <c r="G16" s="263">
        <f t="shared" si="0"/>
        <v>1.8829026966363545</v>
      </c>
      <c r="H16" s="263">
        <f t="shared" si="0"/>
        <v>1.8711311005172919</v>
      </c>
      <c r="I16" s="263">
        <f t="shared" si="0"/>
        <v>1.7724249068741322</v>
      </c>
      <c r="J16" s="263">
        <f t="shared" si="0"/>
        <v>1.2937913776283665</v>
      </c>
      <c r="K16" s="263">
        <f t="shared" si="0"/>
        <v>1.1280826900048719</v>
      </c>
      <c r="L16" s="263">
        <f t="shared" si="0"/>
        <v>0.97613156373125376</v>
      </c>
      <c r="M16" s="263">
        <f t="shared" si="0"/>
        <v>0.61577890219553466</v>
      </c>
      <c r="N16" s="263">
        <f t="shared" si="0"/>
        <v>0.57207970982831946</v>
      </c>
      <c r="O16" s="263">
        <f t="shared" si="0"/>
        <v>0.60143893124990144</v>
      </c>
      <c r="P16" s="263">
        <f t="shared" si="0"/>
        <v>0.68071421078017569</v>
      </c>
      <c r="Q16" s="263">
        <f t="shared" si="0"/>
        <v>0.68991693665878251</v>
      </c>
      <c r="R16" s="263">
        <f t="shared" si="0"/>
        <v>0.6487011672921863</v>
      </c>
      <c r="S16" s="263">
        <f t="shared" si="0"/>
        <v>0.65275621999947764</v>
      </c>
      <c r="T16" s="263">
        <f t="shared" si="0"/>
        <v>0.8750036213637663</v>
      </c>
      <c r="U16" s="263">
        <f t="shared" si="0"/>
        <v>0.71200687333104584</v>
      </c>
      <c r="V16" s="263">
        <f t="shared" si="0"/>
        <v>1.1153104723450595</v>
      </c>
      <c r="W16" s="263">
        <f t="shared" si="0"/>
        <v>1.2524056161850179</v>
      </c>
      <c r="DA16" s="70"/>
    </row>
    <row r="17" spans="1:105" ht="12" customHeight="1" x14ac:dyDescent="0.25">
      <c r="A17" s="60" t="s">
        <v>2406</v>
      </c>
      <c r="B17" s="331">
        <v>1.165131831640088</v>
      </c>
      <c r="C17" s="331">
        <v>1.797367247533717</v>
      </c>
      <c r="D17" s="331">
        <v>2.4508085158036161</v>
      </c>
      <c r="E17" s="331">
        <v>1.6968120612455151</v>
      </c>
      <c r="F17" s="331">
        <v>1.7329021319315581</v>
      </c>
      <c r="G17" s="331">
        <v>1.3606316204846201</v>
      </c>
      <c r="H17" s="331">
        <v>1.30243190681067</v>
      </c>
      <c r="I17" s="331">
        <v>1.197856632551475</v>
      </c>
      <c r="J17" s="331">
        <v>0.76321091653151429</v>
      </c>
      <c r="K17" s="331">
        <v>0.67673091822809206</v>
      </c>
      <c r="L17" s="331">
        <v>0.59912704170816145</v>
      </c>
      <c r="M17" s="331">
        <v>0.19933590377030391</v>
      </c>
      <c r="N17" s="331">
        <v>0.31317799218948988</v>
      </c>
      <c r="O17" s="331">
        <v>0.37483595518842272</v>
      </c>
      <c r="P17" s="331">
        <v>0.34325794130563758</v>
      </c>
      <c r="Q17" s="331">
        <v>0.22399367775232459</v>
      </c>
      <c r="R17" s="331">
        <v>0.31436335537319587</v>
      </c>
      <c r="S17" s="331">
        <v>0.3485874539731203</v>
      </c>
      <c r="T17" s="331">
        <v>0.43881046142518643</v>
      </c>
      <c r="U17" s="331">
        <v>0.34432120480515122</v>
      </c>
      <c r="V17" s="331">
        <v>0.3380834014103391</v>
      </c>
      <c r="W17" s="331">
        <v>0.38144972754235917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0.2991692028254152</v>
      </c>
      <c r="C19" s="232">
        <v>0.6332175924895358</v>
      </c>
      <c r="D19" s="232">
        <v>0.6541919996320642</v>
      </c>
      <c r="E19" s="232">
        <v>0.31772767124853618</v>
      </c>
      <c r="F19" s="232">
        <v>0.32734790713203321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0.28371351720347793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2.7481333911407741E-2</v>
      </c>
      <c r="T20" s="232">
        <v>5.4626442849375748E-2</v>
      </c>
      <c r="U20" s="232">
        <v>2.7561861361001909E-2</v>
      </c>
      <c r="V20" s="232">
        <v>4.589379548771727E-2</v>
      </c>
      <c r="W20" s="232">
        <v>2.2372246908680501E-2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0.27246191864665398</v>
      </c>
      <c r="D21" s="232">
        <v>0.28148682142937909</v>
      </c>
      <c r="E21" s="232">
        <v>0.27341418850815469</v>
      </c>
      <c r="F21" s="232">
        <v>0.28169268995880681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0.86596262881467256</v>
      </c>
      <c r="C22" s="232">
        <v>0.89168773639752785</v>
      </c>
      <c r="D22" s="232">
        <v>1.2314161775386949</v>
      </c>
      <c r="E22" s="232">
        <v>1.105670201488824</v>
      </c>
      <c r="F22" s="232">
        <v>1.1238615348407179</v>
      </c>
      <c r="G22" s="232">
        <v>1.3606316204846201</v>
      </c>
      <c r="H22" s="232">
        <v>1.30243190681067</v>
      </c>
      <c r="I22" s="232">
        <v>1.197856632551475</v>
      </c>
      <c r="J22" s="232">
        <v>0.76321091653151429</v>
      </c>
      <c r="K22" s="232">
        <v>0.67673091822809206</v>
      </c>
      <c r="L22" s="232">
        <v>0.59912704170816145</v>
      </c>
      <c r="M22" s="232">
        <v>0.19933590377030391</v>
      </c>
      <c r="N22" s="232">
        <v>0.31317799218948988</v>
      </c>
      <c r="O22" s="232">
        <v>0.37483595518842272</v>
      </c>
      <c r="P22" s="232">
        <v>0.34325794130563758</v>
      </c>
      <c r="Q22" s="232">
        <v>0.22399367775232459</v>
      </c>
      <c r="R22" s="232">
        <v>0.31436335537319587</v>
      </c>
      <c r="S22" s="232">
        <v>0.32110612006171257</v>
      </c>
      <c r="T22" s="232">
        <v>0.38418401857581069</v>
      </c>
      <c r="U22" s="232">
        <v>0.31675934344414919</v>
      </c>
      <c r="V22" s="232">
        <v>0.29218960592262178</v>
      </c>
      <c r="W22" s="232">
        <v>0.35907748063367873</v>
      </c>
      <c r="DA22" s="71" t="s">
        <v>2412</v>
      </c>
    </row>
    <row r="23" spans="1:105" ht="12" customHeight="1" x14ac:dyDescent="0.25">
      <c r="A23" s="60" t="s">
        <v>2413</v>
      </c>
      <c r="B23" s="331">
        <v>0.66047784989651104</v>
      </c>
      <c r="C23" s="331">
        <v>0.59950767012986161</v>
      </c>
      <c r="D23" s="331">
        <v>0.54267936421889318</v>
      </c>
      <c r="E23" s="331">
        <v>0.63897249933626399</v>
      </c>
      <c r="F23" s="331">
        <v>0.54013460986434914</v>
      </c>
      <c r="G23" s="331">
        <v>0.5222710761517344</v>
      </c>
      <c r="H23" s="331">
        <v>0.56869919370662192</v>
      </c>
      <c r="I23" s="331">
        <v>0.57456827432265734</v>
      </c>
      <c r="J23" s="331">
        <v>0.53058046109685209</v>
      </c>
      <c r="K23" s="331">
        <v>0.45135177177677988</v>
      </c>
      <c r="L23" s="331">
        <v>0.37700452202309231</v>
      </c>
      <c r="M23" s="331">
        <v>0.41644299842523069</v>
      </c>
      <c r="N23" s="331">
        <v>0.25890171763882952</v>
      </c>
      <c r="O23" s="331">
        <v>0.22660297606147869</v>
      </c>
      <c r="P23" s="331">
        <v>0.33745626947453811</v>
      </c>
      <c r="Q23" s="331">
        <v>0.46592325890645792</v>
      </c>
      <c r="R23" s="331">
        <v>0.33433781191899048</v>
      </c>
      <c r="S23" s="331">
        <v>0.3041687660263574</v>
      </c>
      <c r="T23" s="331">
        <v>0.43619315993857988</v>
      </c>
      <c r="U23" s="331">
        <v>0.36768566852589468</v>
      </c>
      <c r="V23" s="331">
        <v>0.77722707093472043</v>
      </c>
      <c r="W23" s="331">
        <v>0.87095588864265872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0.90336852914583354</v>
      </c>
      <c r="C24" s="263">
        <f t="shared" si="1"/>
        <v>1.1346600723530189</v>
      </c>
      <c r="D24" s="263">
        <f t="shared" si="1"/>
        <v>1.3956332528668081</v>
      </c>
      <c r="E24" s="263">
        <f t="shared" si="1"/>
        <v>1.1358291722565532</v>
      </c>
      <c r="F24" s="263">
        <f t="shared" si="1"/>
        <v>1.0976877569316656</v>
      </c>
      <c r="G24" s="263">
        <f t="shared" si="1"/>
        <v>0.9434390311727674</v>
      </c>
      <c r="H24" s="263">
        <f t="shared" si="1"/>
        <v>0.94218765740968025</v>
      </c>
      <c r="I24" s="263">
        <f t="shared" si="1"/>
        <v>0.89350290035541113</v>
      </c>
      <c r="J24" s="263">
        <f t="shared" si="1"/>
        <v>0.65441027410331798</v>
      </c>
      <c r="K24" s="263">
        <f t="shared" si="1"/>
        <v>0.57059553476578073</v>
      </c>
      <c r="L24" s="263">
        <f t="shared" si="1"/>
        <v>0.49938073810766198</v>
      </c>
      <c r="M24" s="263">
        <f t="shared" si="1"/>
        <v>0.29876326738534537</v>
      </c>
      <c r="N24" s="263">
        <f t="shared" si="1"/>
        <v>0.28980421456135941</v>
      </c>
      <c r="O24" s="263">
        <f t="shared" si="1"/>
        <v>0.30541321641445096</v>
      </c>
      <c r="P24" s="263">
        <f t="shared" si="1"/>
        <v>0.34414028531364338</v>
      </c>
      <c r="Q24" s="263">
        <f t="shared" si="1"/>
        <v>0.34067461361597284</v>
      </c>
      <c r="R24" s="263">
        <f t="shared" si="1"/>
        <v>0.3340788834103342</v>
      </c>
      <c r="S24" s="263">
        <f t="shared" si="1"/>
        <v>0.33020196971446958</v>
      </c>
      <c r="T24" s="263">
        <f t="shared" si="1"/>
        <v>0.44065160053485081</v>
      </c>
      <c r="U24" s="263">
        <f t="shared" si="1"/>
        <v>0.35978105747508365</v>
      </c>
      <c r="V24" s="263">
        <f t="shared" si="1"/>
        <v>0.53448630307185097</v>
      </c>
      <c r="W24" s="263">
        <f t="shared" si="1"/>
        <v>0.60199308079001845</v>
      </c>
      <c r="DA24" s="70"/>
    </row>
    <row r="25" spans="1:105" ht="12" customHeight="1" x14ac:dyDescent="0.25">
      <c r="A25" s="60" t="s">
        <v>2416</v>
      </c>
      <c r="B25" s="264">
        <v>0.67422046199937546</v>
      </c>
      <c r="C25" s="264">
        <v>0.86509223764046794</v>
      </c>
      <c r="D25" s="264">
        <v>1.089734481628418</v>
      </c>
      <c r="E25" s="264">
        <v>0.86621588719557141</v>
      </c>
      <c r="F25" s="264">
        <v>0.84668201610034466</v>
      </c>
      <c r="G25" s="264">
        <v>0.72457625652339275</v>
      </c>
      <c r="H25" s="264">
        <v>0.71957282732373362</v>
      </c>
      <c r="I25" s="264">
        <v>0.67817880226134752</v>
      </c>
      <c r="J25" s="264">
        <v>0.48667874630753122</v>
      </c>
      <c r="K25" s="264">
        <v>0.42530134788219232</v>
      </c>
      <c r="L25" s="264">
        <v>0.37743271947759038</v>
      </c>
      <c r="M25" s="264">
        <v>0.20895001364298241</v>
      </c>
      <c r="N25" s="264">
        <v>0.2140460743940471</v>
      </c>
      <c r="O25" s="264">
        <v>0.22983971604023121</v>
      </c>
      <c r="P25" s="264">
        <v>0.25201731869121419</v>
      </c>
      <c r="Q25" s="264">
        <v>0.24147952744499121</v>
      </c>
      <c r="R25" s="264">
        <v>0.24757334728454011</v>
      </c>
      <c r="S25" s="264">
        <v>0.24365777797812049</v>
      </c>
      <c r="T25" s="264">
        <v>0.32283668301292812</v>
      </c>
      <c r="U25" s="264">
        <v>0.26330451310908298</v>
      </c>
      <c r="V25" s="264">
        <v>0.3716176270414942</v>
      </c>
      <c r="W25" s="264">
        <v>0.41859368358669391</v>
      </c>
      <c r="DA25" s="72" t="s">
        <v>2417</v>
      </c>
    </row>
    <row r="26" spans="1:105" ht="12" customHeight="1" x14ac:dyDescent="0.25">
      <c r="A26" s="60" t="s">
        <v>2418</v>
      </c>
      <c r="B26" s="264">
        <v>0.22914806714645811</v>
      </c>
      <c r="C26" s="264">
        <v>0.26956783471255091</v>
      </c>
      <c r="D26" s="264">
        <v>0.3058987712383901</v>
      </c>
      <c r="E26" s="264">
        <v>0.26961328506098181</v>
      </c>
      <c r="F26" s="264">
        <v>0.25100574083132099</v>
      </c>
      <c r="G26" s="264">
        <v>0.21886277464937459</v>
      </c>
      <c r="H26" s="264">
        <v>0.2226148300859466</v>
      </c>
      <c r="I26" s="264">
        <v>0.21532409809406361</v>
      </c>
      <c r="J26" s="264">
        <v>0.16773152779578679</v>
      </c>
      <c r="K26" s="264">
        <v>0.14529418688358839</v>
      </c>
      <c r="L26" s="264">
        <v>0.1219480186300716</v>
      </c>
      <c r="M26" s="264">
        <v>8.9813253742362945E-2</v>
      </c>
      <c r="N26" s="264">
        <v>7.5758140167312291E-2</v>
      </c>
      <c r="O26" s="264">
        <v>7.5573500374219782E-2</v>
      </c>
      <c r="P26" s="264">
        <v>9.2122966622429164E-2</v>
      </c>
      <c r="Q26" s="264">
        <v>9.9195086170981633E-2</v>
      </c>
      <c r="R26" s="264">
        <v>8.6505536125794119E-2</v>
      </c>
      <c r="S26" s="264">
        <v>8.6544191736349058E-2</v>
      </c>
      <c r="T26" s="264">
        <v>0.1178149175219227</v>
      </c>
      <c r="U26" s="264">
        <v>9.6476544366000658E-2</v>
      </c>
      <c r="V26" s="264">
        <v>0.16286867603035679</v>
      </c>
      <c r="W26" s="264">
        <v>0.18339939720332449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2.608013830766569</v>
      </c>
      <c r="C27" s="263">
        <f t="shared" si="2"/>
        <v>3.4241070252336852</v>
      </c>
      <c r="D27" s="263">
        <f t="shared" si="2"/>
        <v>4.2764112571750141</v>
      </c>
      <c r="E27" s="263">
        <f t="shared" si="2"/>
        <v>3.3368350865453973</v>
      </c>
      <c r="F27" s="263">
        <f t="shared" si="2"/>
        <v>3.2471953454227247</v>
      </c>
      <c r="G27" s="263">
        <f t="shared" si="2"/>
        <v>2.6898609951947927</v>
      </c>
      <c r="H27" s="263">
        <f t="shared" si="2"/>
        <v>2.6730444293104187</v>
      </c>
      <c r="I27" s="263">
        <f t="shared" si="2"/>
        <v>2.5320355812487598</v>
      </c>
      <c r="J27" s="263">
        <f t="shared" si="2"/>
        <v>1.8482733966119527</v>
      </c>
      <c r="K27" s="263">
        <f t="shared" si="2"/>
        <v>1.6115467000069601</v>
      </c>
      <c r="L27" s="263">
        <f t="shared" si="2"/>
        <v>1.3944736624732195</v>
      </c>
      <c r="M27" s="263">
        <f t="shared" si="2"/>
        <v>0.8796841459936211</v>
      </c>
      <c r="N27" s="263">
        <f t="shared" si="2"/>
        <v>0.81725672832617069</v>
      </c>
      <c r="O27" s="263">
        <f t="shared" si="2"/>
        <v>0.85919847321414466</v>
      </c>
      <c r="P27" s="263">
        <f t="shared" si="2"/>
        <v>0.9724488725431083</v>
      </c>
      <c r="Q27" s="263">
        <f t="shared" si="2"/>
        <v>0.98559562379826038</v>
      </c>
      <c r="R27" s="263">
        <f t="shared" si="2"/>
        <v>0.92671595327455214</v>
      </c>
      <c r="S27" s="263">
        <f t="shared" si="2"/>
        <v>0.93250888571353951</v>
      </c>
      <c r="T27" s="263">
        <f t="shared" si="2"/>
        <v>1.2500051733768089</v>
      </c>
      <c r="U27" s="263">
        <f t="shared" si="2"/>
        <v>1.0171526761872087</v>
      </c>
      <c r="V27" s="263">
        <f t="shared" si="2"/>
        <v>1.5933006747786558</v>
      </c>
      <c r="W27" s="263">
        <f t="shared" si="2"/>
        <v>1.7891508802643115</v>
      </c>
      <c r="DA27" s="70"/>
    </row>
    <row r="28" spans="1:105" ht="12" customHeight="1" x14ac:dyDescent="0.25">
      <c r="A28" s="60" t="s">
        <v>2421</v>
      </c>
      <c r="B28" s="331">
        <v>1.664474045200125</v>
      </c>
      <c r="C28" s="331">
        <v>2.5676674964767399</v>
      </c>
      <c r="D28" s="331">
        <v>3.5011550225765951</v>
      </c>
      <c r="E28" s="331">
        <v>2.424017230350735</v>
      </c>
      <c r="F28" s="331">
        <v>2.47557447418794</v>
      </c>
      <c r="G28" s="331">
        <v>1.943759457835172</v>
      </c>
      <c r="H28" s="331">
        <v>1.86061700972953</v>
      </c>
      <c r="I28" s="331">
        <v>1.7112237607878209</v>
      </c>
      <c r="J28" s="331">
        <v>1.090301309330735</v>
      </c>
      <c r="K28" s="331">
        <v>0.96675845461156018</v>
      </c>
      <c r="L28" s="331">
        <v>0.85589577386880189</v>
      </c>
      <c r="M28" s="331">
        <v>0.28476557681471992</v>
      </c>
      <c r="N28" s="331">
        <v>0.44739713169927142</v>
      </c>
      <c r="O28" s="331">
        <v>0.53547993598346089</v>
      </c>
      <c r="P28" s="331">
        <v>0.49036848757948232</v>
      </c>
      <c r="Q28" s="331">
        <v>0.31999096821760648</v>
      </c>
      <c r="R28" s="331">
        <v>0.44909050767599418</v>
      </c>
      <c r="S28" s="331">
        <v>0.49798207710445758</v>
      </c>
      <c r="T28" s="331">
        <v>0.62687208775026626</v>
      </c>
      <c r="U28" s="331">
        <v>0.49188743543593039</v>
      </c>
      <c r="V28" s="331">
        <v>0.48297628772905582</v>
      </c>
      <c r="W28" s="331">
        <v>0.54492818220337036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0.42738457546487879</v>
      </c>
      <c r="C30" s="232">
        <v>0.90459656069933669</v>
      </c>
      <c r="D30" s="232">
        <v>0.93455999947437718</v>
      </c>
      <c r="E30" s="232">
        <v>0.45389667321219451</v>
      </c>
      <c r="F30" s="232">
        <v>0.46763986733147589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0.40530502457639711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3.9259048444868209E-2</v>
      </c>
      <c r="T31" s="232">
        <v>7.8037775499108203E-2</v>
      </c>
      <c r="U31" s="232">
        <v>3.9374087658574163E-2</v>
      </c>
      <c r="V31" s="232">
        <v>6.5562564982453234E-2</v>
      </c>
      <c r="W31" s="232">
        <v>3.1960352726686438E-2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0.38923131235236291</v>
      </c>
      <c r="D32" s="232">
        <v>0.40212403061339869</v>
      </c>
      <c r="E32" s="232">
        <v>0.39059169786879228</v>
      </c>
      <c r="F32" s="232">
        <v>0.40241812851258119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1.2370894697352459</v>
      </c>
      <c r="C33" s="232">
        <v>1.27383962342504</v>
      </c>
      <c r="D33" s="232">
        <v>1.759165967912421</v>
      </c>
      <c r="E33" s="232">
        <v>1.5795288592697481</v>
      </c>
      <c r="F33" s="232">
        <v>1.605516478343882</v>
      </c>
      <c r="G33" s="232">
        <v>1.943759457835172</v>
      </c>
      <c r="H33" s="232">
        <v>1.86061700972953</v>
      </c>
      <c r="I33" s="232">
        <v>1.7112237607878209</v>
      </c>
      <c r="J33" s="232">
        <v>1.090301309330735</v>
      </c>
      <c r="K33" s="232">
        <v>0.96675845461156018</v>
      </c>
      <c r="L33" s="232">
        <v>0.85589577386880189</v>
      </c>
      <c r="M33" s="232">
        <v>0.28476557681471992</v>
      </c>
      <c r="N33" s="232">
        <v>0.44739713169927142</v>
      </c>
      <c r="O33" s="232">
        <v>0.53547993598346089</v>
      </c>
      <c r="P33" s="232">
        <v>0.49036848757948232</v>
      </c>
      <c r="Q33" s="232">
        <v>0.31999096821760648</v>
      </c>
      <c r="R33" s="232">
        <v>0.44909050767599418</v>
      </c>
      <c r="S33" s="232">
        <v>0.45872302865958942</v>
      </c>
      <c r="T33" s="232">
        <v>0.54883431225115809</v>
      </c>
      <c r="U33" s="232">
        <v>0.45251334777735619</v>
      </c>
      <c r="V33" s="232">
        <v>0.41741372274660249</v>
      </c>
      <c r="W33" s="232">
        <v>0.51296782947668396</v>
      </c>
      <c r="DA33" s="71" t="s">
        <v>2427</v>
      </c>
    </row>
    <row r="34" spans="1:105" ht="12" customHeight="1" x14ac:dyDescent="0.25">
      <c r="A34" s="60" t="s">
        <v>2428</v>
      </c>
      <c r="B34" s="331">
        <v>0.94353978556644413</v>
      </c>
      <c r="C34" s="331">
        <v>0.85643952875694529</v>
      </c>
      <c r="D34" s="331">
        <v>0.77525623459841875</v>
      </c>
      <c r="E34" s="331">
        <v>0.91281785619466249</v>
      </c>
      <c r="F34" s="331">
        <v>0.77162087123478473</v>
      </c>
      <c r="G34" s="331">
        <v>0.74610153735962048</v>
      </c>
      <c r="H34" s="331">
        <v>0.81242741958088882</v>
      </c>
      <c r="I34" s="331">
        <v>0.82081182046093892</v>
      </c>
      <c r="J34" s="331">
        <v>0.75797208728121768</v>
      </c>
      <c r="K34" s="331">
        <v>0.64478824539539981</v>
      </c>
      <c r="L34" s="331">
        <v>0.53857788860441758</v>
      </c>
      <c r="M34" s="331">
        <v>0.59491856917890118</v>
      </c>
      <c r="N34" s="331">
        <v>0.36985959662689932</v>
      </c>
      <c r="O34" s="331">
        <v>0.32371853723068378</v>
      </c>
      <c r="P34" s="331">
        <v>0.48208038496362599</v>
      </c>
      <c r="Q34" s="331">
        <v>0.66560465558065385</v>
      </c>
      <c r="R34" s="331">
        <v>0.47762544559855791</v>
      </c>
      <c r="S34" s="331">
        <v>0.43452680860908199</v>
      </c>
      <c r="T34" s="331">
        <v>0.62313308562654268</v>
      </c>
      <c r="U34" s="331">
        <v>0.52526524075127845</v>
      </c>
      <c r="V34" s="331">
        <v>1.1103243870496</v>
      </c>
      <c r="W34" s="331">
        <v>1.244222698060941</v>
      </c>
      <c r="DA34" s="72" t="s">
        <v>2429</v>
      </c>
    </row>
    <row r="35" spans="1:105" ht="12" customHeight="1" x14ac:dyDescent="0.25">
      <c r="A35" s="57" t="s">
        <v>2430</v>
      </c>
      <c r="B35" s="263">
        <v>1.611681000407176</v>
      </c>
      <c r="C35" s="263">
        <v>2.1972758352582562</v>
      </c>
      <c r="D35" s="263">
        <v>2.7923275600020609</v>
      </c>
      <c r="E35" s="263">
        <v>2.1877676579114871</v>
      </c>
      <c r="F35" s="263">
        <v>2.2154529772996199</v>
      </c>
      <c r="G35" s="263">
        <v>1.770478956036067</v>
      </c>
      <c r="H35" s="263">
        <v>1.8087789960342551</v>
      </c>
      <c r="I35" s="263">
        <v>1.654497854799913</v>
      </c>
      <c r="J35" s="263">
        <v>1.172495006671632</v>
      </c>
      <c r="K35" s="263">
        <v>1.024907705893485</v>
      </c>
      <c r="L35" s="263">
        <v>1.1753656743901</v>
      </c>
      <c r="M35" s="263">
        <v>0.51342512130907092</v>
      </c>
      <c r="N35" s="263">
        <v>0.53914073648848126</v>
      </c>
      <c r="O35" s="263">
        <v>0.60768753779389617</v>
      </c>
      <c r="P35" s="263">
        <v>0.6431677363834587</v>
      </c>
      <c r="Q35" s="263">
        <v>0.70138694743372487</v>
      </c>
      <c r="R35" s="263">
        <v>0.89902647431035498</v>
      </c>
      <c r="S35" s="263">
        <v>0.66140765116522138</v>
      </c>
      <c r="T35" s="263">
        <v>0.8942661619214004</v>
      </c>
      <c r="U35" s="263">
        <v>0.74915134766304214</v>
      </c>
      <c r="V35" s="263">
        <v>0.97215090905280821</v>
      </c>
      <c r="W35" s="263">
        <v>1.0508538987523259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0.38316247271134662</v>
      </c>
      <c r="C38" s="231">
        <v>0.68153236435137587</v>
      </c>
      <c r="D38" s="231">
        <v>0.63059451837123548</v>
      </c>
      <c r="E38" s="231">
        <v>0.33809190651073168</v>
      </c>
      <c r="F38" s="231">
        <v>0.31472847653752167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0.27347963417002868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3.1427207034572788E-2</v>
      </c>
      <c r="T39" s="231">
        <v>6.3756420304072622E-2</v>
      </c>
      <c r="U39" s="231">
        <v>3.1286656889130737E-2</v>
      </c>
      <c r="V39" s="231">
        <v>8.657359041458447E-2</v>
      </c>
      <c r="W39" s="231">
        <v>4.4824729527608888E-2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0.29325087902391928</v>
      </c>
      <c r="D40" s="231">
        <v>0.27133325795323471</v>
      </c>
      <c r="E40" s="231">
        <v>0.29093822359431182</v>
      </c>
      <c r="F40" s="231">
        <v>0.27083329152531499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1.109086025562189</v>
      </c>
      <c r="C42" s="231">
        <v>0.95972389026790417</v>
      </c>
      <c r="D42" s="231">
        <v>1.1869975356260849</v>
      </c>
      <c r="E42" s="231">
        <v>1.17653632409325</v>
      </c>
      <c r="F42" s="231">
        <v>1.0805360932302319</v>
      </c>
      <c r="G42" s="231">
        <v>1.43608514698699</v>
      </c>
      <c r="H42" s="231">
        <v>1.3549526848468949</v>
      </c>
      <c r="I42" s="231">
        <v>1.344007743124054</v>
      </c>
      <c r="J42" s="231">
        <v>0.98143739712506162</v>
      </c>
      <c r="K42" s="231">
        <v>0.85775379367720972</v>
      </c>
      <c r="L42" s="231">
        <v>0.48267435914660589</v>
      </c>
      <c r="M42" s="231">
        <v>0.39399261925764878</v>
      </c>
      <c r="N42" s="231">
        <v>0.3958045370919272</v>
      </c>
      <c r="O42" s="231">
        <v>0.39272623093490922</v>
      </c>
      <c r="P42" s="231">
        <v>0.45211012687902558</v>
      </c>
      <c r="Q42" s="231">
        <v>0.31927172856862218</v>
      </c>
      <c r="R42" s="231">
        <v>0.23023885656455659</v>
      </c>
      <c r="S42" s="231">
        <v>0.36721174262428252</v>
      </c>
      <c r="T42" s="231">
        <v>0.4483945225935016</v>
      </c>
      <c r="U42" s="231">
        <v>0.35956718470349253</v>
      </c>
      <c r="V42" s="231">
        <v>0.55118350961654383</v>
      </c>
      <c r="W42" s="231">
        <v>0.71944275488103704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7.1625107472653951E-2</v>
      </c>
      <c r="E44" s="231">
        <v>4.7807394660187949E-2</v>
      </c>
      <c r="F44" s="231">
        <v>0</v>
      </c>
      <c r="G44" s="231">
        <v>0</v>
      </c>
      <c r="H44" s="231">
        <v>0</v>
      </c>
      <c r="I44" s="231">
        <v>2.3903697326471619E-2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2.3903697322895871E-2</v>
      </c>
      <c r="T44" s="231">
        <v>9.5528804755956556E-2</v>
      </c>
      <c r="U44" s="231">
        <v>0.119432502023473</v>
      </c>
      <c r="V44" s="231">
        <v>9.5528804788656843E-2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0.1194325021336408</v>
      </c>
      <c r="C45" s="231">
        <v>0.26276870161505661</v>
      </c>
      <c r="D45" s="231">
        <v>0.35829750640882241</v>
      </c>
      <c r="E45" s="231">
        <v>0.33439380905300531</v>
      </c>
      <c r="F45" s="231">
        <v>0.54935511600655185</v>
      </c>
      <c r="G45" s="231">
        <v>0.33439380904907767</v>
      </c>
      <c r="H45" s="231">
        <v>0.45382631118735978</v>
      </c>
      <c r="I45" s="231">
        <v>0.2865864143493882</v>
      </c>
      <c r="J45" s="231">
        <v>0.1910576095465702</v>
      </c>
      <c r="K45" s="231">
        <v>0.16715391221627551</v>
      </c>
      <c r="L45" s="231">
        <v>0.69269131524349381</v>
      </c>
      <c r="M45" s="231">
        <v>0.1194325020514221</v>
      </c>
      <c r="N45" s="231">
        <v>0.14333619939655409</v>
      </c>
      <c r="O45" s="231">
        <v>0.21496130685898701</v>
      </c>
      <c r="P45" s="231">
        <v>0.1910576095044331</v>
      </c>
      <c r="Q45" s="231">
        <v>0.38211521886510269</v>
      </c>
      <c r="R45" s="231">
        <v>0.66878761774579842</v>
      </c>
      <c r="S45" s="231">
        <v>0.2388650041834702</v>
      </c>
      <c r="T45" s="231">
        <v>0.28658641426786963</v>
      </c>
      <c r="U45" s="231">
        <v>0.23886500404694591</v>
      </c>
      <c r="V45" s="231">
        <v>0.23886500423302309</v>
      </c>
      <c r="W45" s="231">
        <v>0.2865864143436801</v>
      </c>
      <c r="DA45" s="73" t="s">
        <v>2441</v>
      </c>
    </row>
    <row r="46" spans="1:105" ht="12" customHeight="1" x14ac:dyDescent="0.25">
      <c r="A46" s="57" t="s">
        <v>2442</v>
      </c>
      <c r="B46" s="263">
        <v>1.078343845395096</v>
      </c>
      <c r="C46" s="263">
        <v>1.268554516294357</v>
      </c>
      <c r="D46" s="263">
        <v>1.4395236293571301</v>
      </c>
      <c r="E46" s="263">
        <v>1.268768400286973</v>
      </c>
      <c r="F46" s="263">
        <v>1.1812034862650389</v>
      </c>
      <c r="G46" s="263">
        <v>1.029942468938233</v>
      </c>
      <c r="H46" s="263">
        <v>1.0475992004044541</v>
      </c>
      <c r="I46" s="263">
        <v>1.013289873383828</v>
      </c>
      <c r="J46" s="263">
        <v>0.78932483668605558</v>
      </c>
      <c r="K46" s="263">
        <v>0.68373735004041603</v>
      </c>
      <c r="L46" s="263">
        <v>0.57387302884739533</v>
      </c>
      <c r="M46" s="263">
        <v>0.42265060584641367</v>
      </c>
      <c r="N46" s="263">
        <v>0.35650889490499887</v>
      </c>
      <c r="O46" s="263">
        <v>0.35564000176103422</v>
      </c>
      <c r="P46" s="263">
        <v>0.43351984292907819</v>
      </c>
      <c r="Q46" s="263">
        <v>0.46680040551050173</v>
      </c>
      <c r="R46" s="263">
        <v>0.40708487588608983</v>
      </c>
      <c r="S46" s="263">
        <v>0.40726678464164251</v>
      </c>
      <c r="T46" s="263">
        <v>0.55442314127963621</v>
      </c>
      <c r="U46" s="263">
        <v>0.45400726760470878</v>
      </c>
      <c r="V46" s="263">
        <v>0.7664408283781492</v>
      </c>
      <c r="W46" s="263">
        <v>0.86305598683917384</v>
      </c>
      <c r="DA46" s="70" t="s">
        <v>2443</v>
      </c>
    </row>
    <row r="47" spans="1:105" ht="12" customHeight="1" x14ac:dyDescent="0.25">
      <c r="A47" s="41" t="s">
        <v>2444</v>
      </c>
      <c r="B47" s="352">
        <v>0.73020666031853743</v>
      </c>
      <c r="C47" s="352">
        <v>0.85900889658799717</v>
      </c>
      <c r="D47" s="352">
        <v>0.97478160266900438</v>
      </c>
      <c r="E47" s="352">
        <v>0.85915372934854062</v>
      </c>
      <c r="F47" s="352">
        <v>0.79985865041607962</v>
      </c>
      <c r="G47" s="352">
        <v>0.69743139331227266</v>
      </c>
      <c r="H47" s="352">
        <v>0.70938774932167381</v>
      </c>
      <c r="I47" s="352">
        <v>0.68615499363943744</v>
      </c>
      <c r="J47" s="352">
        <v>0.53449579683168869</v>
      </c>
      <c r="K47" s="352">
        <v>0.46299663047191653</v>
      </c>
      <c r="L47" s="352">
        <v>0.38860138130431399</v>
      </c>
      <c r="M47" s="352">
        <v>0.28620025856746972</v>
      </c>
      <c r="N47" s="352">
        <v>0.2414120232930439</v>
      </c>
      <c r="O47" s="352">
        <v>0.2408236473649599</v>
      </c>
      <c r="P47" s="352">
        <v>0.29356042419945771</v>
      </c>
      <c r="Q47" s="352">
        <v>0.31609654619790928</v>
      </c>
      <c r="R47" s="352">
        <v>0.27565983610548228</v>
      </c>
      <c r="S47" s="352">
        <v>0.27578301665261667</v>
      </c>
      <c r="T47" s="352">
        <v>0.37543077945493741</v>
      </c>
      <c r="U47" s="352">
        <v>0.30743360019504068</v>
      </c>
      <c r="V47" s="352">
        <v>0.5189997606159904</v>
      </c>
      <c r="W47" s="352">
        <v>0.5844232639792637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0.99999999999999956</v>
      </c>
      <c r="C51" s="234">
        <f t="shared" si="3"/>
        <v>0.99999999999999978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1</v>
      </c>
      <c r="L51" s="234">
        <f t="shared" si="3"/>
        <v>1.0000000000000004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1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2.2086624755105463E-2</v>
      </c>
      <c r="C52" s="301">
        <f t="shared" si="4"/>
        <v>2.0392387891064193E-2</v>
      </c>
      <c r="D52" s="301">
        <f t="shared" si="4"/>
        <v>1.8950534059385373E-2</v>
      </c>
      <c r="E52" s="301">
        <f t="shared" si="4"/>
        <v>2.0637634372304162E-2</v>
      </c>
      <c r="F52" s="301">
        <f t="shared" si="4"/>
        <v>1.9853886643841089E-2</v>
      </c>
      <c r="G52" s="301">
        <f t="shared" si="4"/>
        <v>2.0642612427088165E-2</v>
      </c>
      <c r="H52" s="301">
        <f t="shared" si="4"/>
        <v>2.08860967237725E-2</v>
      </c>
      <c r="I52" s="301">
        <f t="shared" si="4"/>
        <v>2.1328256399355709E-2</v>
      </c>
      <c r="J52" s="301">
        <f t="shared" si="4"/>
        <v>2.2441016430271393E-2</v>
      </c>
      <c r="K52" s="301">
        <f t="shared" si="4"/>
        <v>2.2328471588476506E-2</v>
      </c>
      <c r="L52" s="301">
        <f t="shared" si="4"/>
        <v>2.0735601976629013E-2</v>
      </c>
      <c r="M52" s="301">
        <f t="shared" si="4"/>
        <v>2.4742013507986185E-2</v>
      </c>
      <c r="N52" s="301">
        <f t="shared" si="4"/>
        <v>2.2631889938434683E-2</v>
      </c>
      <c r="O52" s="301">
        <f t="shared" si="4"/>
        <v>2.1542152190004302E-2</v>
      </c>
      <c r="P52" s="301">
        <f t="shared" si="4"/>
        <v>2.2973239420051163E-2</v>
      </c>
      <c r="Q52" s="301">
        <f t="shared" si="4"/>
        <v>2.3714062198980028E-2</v>
      </c>
      <c r="R52" s="301">
        <f t="shared" si="4"/>
        <v>2.1085397634194238E-2</v>
      </c>
      <c r="S52" s="301">
        <f t="shared" si="4"/>
        <v>2.2377338147447211E-2</v>
      </c>
      <c r="T52" s="301">
        <f t="shared" si="4"/>
        <v>2.2588742687691541E-2</v>
      </c>
      <c r="U52" s="301">
        <f t="shared" si="4"/>
        <v>2.2565616548802882E-2</v>
      </c>
      <c r="V52" s="301">
        <f t="shared" si="4"/>
        <v>2.4615381262609318E-2</v>
      </c>
      <c r="W52" s="301">
        <f t="shared" si="4"/>
        <v>2.4783933139808711E-2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3.0037809666943437E-2</v>
      </c>
      <c r="C53" s="235">
        <f t="shared" si="5"/>
        <v>2.7733647531847292E-2</v>
      </c>
      <c r="D53" s="235">
        <f t="shared" si="5"/>
        <v>2.5772726320764102E-2</v>
      </c>
      <c r="E53" s="235">
        <f t="shared" si="5"/>
        <v>2.8067182746333654E-2</v>
      </c>
      <c r="F53" s="235">
        <f t="shared" si="5"/>
        <v>2.7001285835623869E-2</v>
      </c>
      <c r="G53" s="235">
        <f t="shared" si="5"/>
        <v>2.8073952900839905E-2</v>
      </c>
      <c r="H53" s="235">
        <f t="shared" si="5"/>
        <v>2.8405091544330616E-2</v>
      </c>
      <c r="I53" s="235">
        <f t="shared" si="5"/>
        <v>2.9006428703123754E-2</v>
      </c>
      <c r="J53" s="235">
        <f t="shared" si="5"/>
        <v>3.05197823451691E-2</v>
      </c>
      <c r="K53" s="235">
        <f t="shared" si="5"/>
        <v>3.0366721360328044E-2</v>
      </c>
      <c r="L53" s="235">
        <f t="shared" si="5"/>
        <v>2.8200418688215469E-2</v>
      </c>
      <c r="M53" s="235">
        <f t="shared" si="5"/>
        <v>3.3649138370861198E-2</v>
      </c>
      <c r="N53" s="235">
        <f t="shared" si="5"/>
        <v>3.077937031627119E-2</v>
      </c>
      <c r="O53" s="235">
        <f t="shared" si="5"/>
        <v>2.9297326978405865E-2</v>
      </c>
      <c r="P53" s="235">
        <f t="shared" si="5"/>
        <v>3.1243605611269577E-2</v>
      </c>
      <c r="Q53" s="235">
        <f t="shared" si="5"/>
        <v>3.2251124590612849E-2</v>
      </c>
      <c r="R53" s="235">
        <f t="shared" si="5"/>
        <v>2.8676140782504151E-2</v>
      </c>
      <c r="S53" s="235">
        <f t="shared" si="5"/>
        <v>3.0433179880528214E-2</v>
      </c>
      <c r="T53" s="235">
        <f t="shared" si="5"/>
        <v>3.0720690055260496E-2</v>
      </c>
      <c r="U53" s="235">
        <f t="shared" si="5"/>
        <v>3.06892385063719E-2</v>
      </c>
      <c r="V53" s="235">
        <f t="shared" si="5"/>
        <v>3.3476918517148686E-2</v>
      </c>
      <c r="W53" s="235">
        <f t="shared" si="5"/>
        <v>3.3706149070139857E-2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3.7105529588577199E-2</v>
      </c>
      <c r="C54" s="235">
        <f t="shared" si="6"/>
        <v>3.425921165698783E-2</v>
      </c>
      <c r="D54" s="235">
        <f t="shared" si="6"/>
        <v>3.1836897219767429E-2</v>
      </c>
      <c r="E54" s="235">
        <f t="shared" si="6"/>
        <v>3.467122574547099E-2</v>
      </c>
      <c r="F54" s="235">
        <f t="shared" si="6"/>
        <v>3.335452956165301E-2</v>
      </c>
      <c r="G54" s="235">
        <f t="shared" si="6"/>
        <v>3.4679588877508112E-2</v>
      </c>
      <c r="H54" s="235">
        <f t="shared" si="6"/>
        <v>3.5088642495937808E-2</v>
      </c>
      <c r="I54" s="235">
        <f t="shared" si="6"/>
        <v>3.5831470750917582E-2</v>
      </c>
      <c r="J54" s="235">
        <f t="shared" si="6"/>
        <v>3.7700907602855938E-2</v>
      </c>
      <c r="K54" s="235">
        <f t="shared" si="6"/>
        <v>3.7511832268640521E-2</v>
      </c>
      <c r="L54" s="235">
        <f t="shared" si="6"/>
        <v>3.4835811320736751E-2</v>
      </c>
      <c r="M54" s="235">
        <f t="shared" si="6"/>
        <v>4.1566582693416787E-2</v>
      </c>
      <c r="N54" s="235">
        <f t="shared" si="6"/>
        <v>3.8021575096570275E-2</v>
      </c>
      <c r="O54" s="235">
        <f t="shared" si="6"/>
        <v>3.619081567920724E-2</v>
      </c>
      <c r="P54" s="235">
        <f t="shared" si="6"/>
        <v>3.8595042225685959E-2</v>
      </c>
      <c r="Q54" s="235">
        <f t="shared" si="6"/>
        <v>3.9839624494286442E-2</v>
      </c>
      <c r="R54" s="235">
        <f t="shared" si="6"/>
        <v>3.5423468025446332E-2</v>
      </c>
      <c r="S54" s="235">
        <f t="shared" si="6"/>
        <v>3.7593928087711316E-2</v>
      </c>
      <c r="T54" s="235">
        <f t="shared" si="6"/>
        <v>3.7949087715321801E-2</v>
      </c>
      <c r="U54" s="235">
        <f t="shared" si="6"/>
        <v>3.7910235801988837E-2</v>
      </c>
      <c r="V54" s="235">
        <f t="shared" si="6"/>
        <v>4.1353840521183641E-2</v>
      </c>
      <c r="W54" s="235">
        <f t="shared" si="6"/>
        <v>4.1637007674878643E-2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2.2970089745309692E-2</v>
      </c>
      <c r="C55" s="235">
        <f t="shared" si="7"/>
        <v>2.1208083406706758E-2</v>
      </c>
      <c r="D55" s="235">
        <f t="shared" si="7"/>
        <v>1.9708555421760785E-2</v>
      </c>
      <c r="E55" s="235">
        <f t="shared" si="7"/>
        <v>2.1463139747196325E-2</v>
      </c>
      <c r="F55" s="235">
        <f t="shared" si="7"/>
        <v>2.0648042109594714E-2</v>
      </c>
      <c r="G55" s="235">
        <f t="shared" si="7"/>
        <v>2.1468316924171681E-2</v>
      </c>
      <c r="H55" s="235">
        <f t="shared" si="7"/>
        <v>2.1721540592723403E-2</v>
      </c>
      <c r="I55" s="235">
        <f t="shared" si="7"/>
        <v>2.2181386655329937E-2</v>
      </c>
      <c r="J55" s="235">
        <f t="shared" si="7"/>
        <v>2.3338657087482249E-2</v>
      </c>
      <c r="K55" s="235">
        <f t="shared" si="7"/>
        <v>2.322161045201555E-2</v>
      </c>
      <c r="L55" s="235">
        <f t="shared" si="7"/>
        <v>2.1565026055694179E-2</v>
      </c>
      <c r="M55" s="235">
        <f t="shared" si="7"/>
        <v>2.5731694048305633E-2</v>
      </c>
      <c r="N55" s="235">
        <f t="shared" si="7"/>
        <v>2.3537165535972075E-2</v>
      </c>
      <c r="O55" s="235">
        <f t="shared" si="7"/>
        <v>2.2403838277604476E-2</v>
      </c>
      <c r="P55" s="235">
        <f t="shared" si="7"/>
        <v>2.3892168996853213E-2</v>
      </c>
      <c r="Q55" s="235">
        <f t="shared" si="7"/>
        <v>2.4662624686939229E-2</v>
      </c>
      <c r="R55" s="235">
        <f t="shared" si="7"/>
        <v>2.1928813539562005E-2</v>
      </c>
      <c r="S55" s="235">
        <f t="shared" si="7"/>
        <v>2.3272431673345095E-2</v>
      </c>
      <c r="T55" s="235">
        <f t="shared" si="7"/>
        <v>2.3492292395199191E-2</v>
      </c>
      <c r="U55" s="235">
        <f t="shared" si="7"/>
        <v>2.3468241210754987E-2</v>
      </c>
      <c r="V55" s="235">
        <f t="shared" si="7"/>
        <v>2.5599996513113697E-2</v>
      </c>
      <c r="W55" s="235">
        <f t="shared" si="7"/>
        <v>2.5775290465401064E-2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2.6846314575465189E-2</v>
      </c>
      <c r="C56" s="302">
        <f t="shared" si="8"/>
        <v>2.5988769834936882E-2</v>
      </c>
      <c r="D56" s="302">
        <f t="shared" si="8"/>
        <v>2.7158176042511011E-2</v>
      </c>
      <c r="E56" s="302">
        <f t="shared" si="8"/>
        <v>2.6630087053065524E-2</v>
      </c>
      <c r="F56" s="302">
        <f t="shared" si="8"/>
        <v>2.6641346642525345E-2</v>
      </c>
      <c r="G56" s="302">
        <f t="shared" si="8"/>
        <v>2.7947728944771377E-2</v>
      </c>
      <c r="H56" s="302">
        <f t="shared" si="8"/>
        <v>2.7626972590605103E-2</v>
      </c>
      <c r="I56" s="302">
        <f t="shared" si="8"/>
        <v>2.7628445339469666E-2</v>
      </c>
      <c r="J56" s="302">
        <f t="shared" si="8"/>
        <v>2.7240681010542785E-2</v>
      </c>
      <c r="K56" s="302">
        <f t="shared" si="8"/>
        <v>2.7282086382682463E-2</v>
      </c>
      <c r="L56" s="302">
        <f t="shared" si="8"/>
        <v>2.6120178641924112E-2</v>
      </c>
      <c r="M56" s="302">
        <f t="shared" si="8"/>
        <v>2.6695945172239673E-2</v>
      </c>
      <c r="N56" s="302">
        <f t="shared" si="8"/>
        <v>2.6895148716084654E-2</v>
      </c>
      <c r="O56" s="302">
        <f t="shared" si="8"/>
        <v>2.6979691257397343E-2</v>
      </c>
      <c r="P56" s="302">
        <f t="shared" si="8"/>
        <v>2.6714375615000351E-2</v>
      </c>
      <c r="Q56" s="302">
        <f t="shared" si="8"/>
        <v>2.5956043261533255E-2</v>
      </c>
      <c r="R56" s="302">
        <f t="shared" si="8"/>
        <v>2.4883327759865053E-2</v>
      </c>
      <c r="S56" s="302">
        <f t="shared" si="8"/>
        <v>2.6561182411765753E-2</v>
      </c>
      <c r="T56" s="302">
        <f t="shared" si="8"/>
        <v>2.6760158488059616E-2</v>
      </c>
      <c r="U56" s="302">
        <f t="shared" si="8"/>
        <v>2.6606732868528556E-2</v>
      </c>
      <c r="V56" s="302">
        <f t="shared" si="8"/>
        <v>2.6972592953053296E-2</v>
      </c>
      <c r="W56" s="302">
        <f t="shared" si="8"/>
        <v>2.7505899946619502E-2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0.17948214714291089</v>
      </c>
      <c r="C57" s="303">
        <f t="shared" si="9"/>
        <v>0.18494626097163278</v>
      </c>
      <c r="D57" s="303">
        <f t="shared" si="9"/>
        <v>0.18915655552655133</v>
      </c>
      <c r="E57" s="303">
        <f t="shared" si="9"/>
        <v>0.18236923702522262</v>
      </c>
      <c r="F57" s="303">
        <f t="shared" si="9"/>
        <v>0.18338698522442717</v>
      </c>
      <c r="G57" s="303">
        <f t="shared" si="9"/>
        <v>0.18114268760499963</v>
      </c>
      <c r="H57" s="303">
        <f t="shared" si="9"/>
        <v>0.17906371123540335</v>
      </c>
      <c r="I57" s="303">
        <f t="shared" si="9"/>
        <v>0.17907325682989597</v>
      </c>
      <c r="J57" s="303">
        <f t="shared" si="9"/>
        <v>0.17655996951277725</v>
      </c>
      <c r="K57" s="303">
        <f t="shared" si="9"/>
        <v>0.17682833766553444</v>
      </c>
      <c r="L57" s="303">
        <f t="shared" si="9"/>
        <v>0.16929745416061925</v>
      </c>
      <c r="M57" s="303">
        <f t="shared" si="9"/>
        <v>0.17302927426451639</v>
      </c>
      <c r="N57" s="303">
        <f t="shared" si="9"/>
        <v>0.17432040834499318</v>
      </c>
      <c r="O57" s="303">
        <f t="shared" si="9"/>
        <v>0.17486836926090876</v>
      </c>
      <c r="P57" s="303">
        <f t="shared" si="9"/>
        <v>0.1731487308379652</v>
      </c>
      <c r="Q57" s="303">
        <f t="shared" si="9"/>
        <v>0.16823361373216009</v>
      </c>
      <c r="R57" s="303">
        <f t="shared" si="9"/>
        <v>0.16128082807319941</v>
      </c>
      <c r="S57" s="303">
        <f t="shared" si="9"/>
        <v>0.1721558119281113</v>
      </c>
      <c r="T57" s="303">
        <f t="shared" si="9"/>
        <v>0.17112040402785719</v>
      </c>
      <c r="U57" s="303">
        <f t="shared" si="9"/>
        <v>0.16986731513934522</v>
      </c>
      <c r="V57" s="303">
        <f t="shared" si="9"/>
        <v>0.17193526119039751</v>
      </c>
      <c r="W57" s="303">
        <f t="shared" si="9"/>
        <v>0.17263048995444308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0.11454823282449994</v>
      </c>
      <c r="C58" s="304">
        <f t="shared" si="10"/>
        <v>0.13868740065429377</v>
      </c>
      <c r="D58" s="304">
        <f t="shared" si="10"/>
        <v>0.15486499885246427</v>
      </c>
      <c r="E58" s="304">
        <f t="shared" si="10"/>
        <v>0.13248067745916833</v>
      </c>
      <c r="F58" s="304">
        <f t="shared" si="10"/>
        <v>0.1398093096431105</v>
      </c>
      <c r="G58" s="304">
        <f t="shared" si="10"/>
        <v>0.13089814413417375</v>
      </c>
      <c r="H58" s="304">
        <f t="shared" si="10"/>
        <v>0.12464027282772767</v>
      </c>
      <c r="I58" s="304">
        <f t="shared" si="10"/>
        <v>0.12102294860242421</v>
      </c>
      <c r="J58" s="304">
        <f t="shared" si="10"/>
        <v>0.10415318766587867</v>
      </c>
      <c r="K58" s="304">
        <f t="shared" si="10"/>
        <v>0.10607839689183372</v>
      </c>
      <c r="L58" s="304">
        <f t="shared" si="10"/>
        <v>0.10391087292808876</v>
      </c>
      <c r="M58" s="304">
        <f t="shared" si="10"/>
        <v>5.6011900767079049E-2</v>
      </c>
      <c r="N58" s="304">
        <f t="shared" si="10"/>
        <v>9.5429560855287726E-2</v>
      </c>
      <c r="O58" s="304">
        <f t="shared" si="10"/>
        <v>0.10898355397103386</v>
      </c>
      <c r="P58" s="304">
        <f t="shared" si="10"/>
        <v>8.7312231691189499E-2</v>
      </c>
      <c r="Q58" s="304">
        <f t="shared" si="10"/>
        <v>5.4620004031105292E-2</v>
      </c>
      <c r="R58" s="304">
        <f t="shared" si="10"/>
        <v>7.815737789110834E-2</v>
      </c>
      <c r="S58" s="304">
        <f t="shared" si="10"/>
        <v>9.1935326432804707E-2</v>
      </c>
      <c r="T58" s="304">
        <f t="shared" si="10"/>
        <v>8.5816128776353182E-2</v>
      </c>
      <c r="U58" s="304">
        <f t="shared" si="10"/>
        <v>8.2146564586043497E-2</v>
      </c>
      <c r="V58" s="304">
        <f t="shared" si="10"/>
        <v>5.2118633660278788E-2</v>
      </c>
      <c r="W58" s="304">
        <f t="shared" si="10"/>
        <v>5.2578695358467861E-2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6.4933914318410932E-2</v>
      </c>
      <c r="C59" s="304">
        <f t="shared" si="11"/>
        <v>4.6258860317339015E-2</v>
      </c>
      <c r="D59" s="304">
        <f t="shared" si="11"/>
        <v>3.4291556674087079E-2</v>
      </c>
      <c r="E59" s="304">
        <f t="shared" si="11"/>
        <v>4.9888559566054293E-2</v>
      </c>
      <c r="F59" s="304">
        <f t="shared" si="11"/>
        <v>4.3577675581316679E-2</v>
      </c>
      <c r="G59" s="304">
        <f t="shared" si="11"/>
        <v>5.0244543470825888E-2</v>
      </c>
      <c r="H59" s="304">
        <f t="shared" si="11"/>
        <v>5.4423438407675689E-2</v>
      </c>
      <c r="I59" s="304">
        <f t="shared" si="11"/>
        <v>5.8050308227471779E-2</v>
      </c>
      <c r="J59" s="304">
        <f t="shared" si="11"/>
        <v>7.2406781846898569E-2</v>
      </c>
      <c r="K59" s="304">
        <f t="shared" si="11"/>
        <v>7.0749940773700712E-2</v>
      </c>
      <c r="L59" s="304">
        <f t="shared" si="11"/>
        <v>6.5386581232530494E-2</v>
      </c>
      <c r="M59" s="304">
        <f t="shared" si="11"/>
        <v>0.11701737349743734</v>
      </c>
      <c r="N59" s="304">
        <f t="shared" si="11"/>
        <v>7.8890847489705429E-2</v>
      </c>
      <c r="O59" s="304">
        <f t="shared" si="11"/>
        <v>6.5884815289874901E-2</v>
      </c>
      <c r="P59" s="304">
        <f t="shared" si="11"/>
        <v>8.5836499146775713E-2</v>
      </c>
      <c r="Q59" s="304">
        <f t="shared" si="11"/>
        <v>0.11361360970105479</v>
      </c>
      <c r="R59" s="304">
        <f t="shared" si="11"/>
        <v>8.312345018209108E-2</v>
      </c>
      <c r="S59" s="304">
        <f t="shared" si="11"/>
        <v>8.0220485495306623E-2</v>
      </c>
      <c r="T59" s="304">
        <f t="shared" si="11"/>
        <v>8.5304275251504025E-2</v>
      </c>
      <c r="U59" s="304">
        <f t="shared" si="11"/>
        <v>8.7720750553301738E-2</v>
      </c>
      <c r="V59" s="304">
        <f t="shared" si="11"/>
        <v>0.11981662753011871</v>
      </c>
      <c r="W59" s="304">
        <f t="shared" si="11"/>
        <v>0.12005179459597522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8.8813356388402223E-2</v>
      </c>
      <c r="C60" s="303">
        <f t="shared" si="12"/>
        <v>8.7551977080243926E-2</v>
      </c>
      <c r="D60" s="303">
        <f t="shared" si="12"/>
        <v>8.8189159091773842E-2</v>
      </c>
      <c r="E60" s="303">
        <f t="shared" si="12"/>
        <v>8.868125212876006E-2</v>
      </c>
      <c r="F60" s="303">
        <f t="shared" si="12"/>
        <v>8.8560666336794547E-2</v>
      </c>
      <c r="G60" s="303">
        <f t="shared" si="12"/>
        <v>9.0762566755778304E-2</v>
      </c>
      <c r="H60" s="303">
        <f t="shared" si="12"/>
        <v>9.0165578761063944E-2</v>
      </c>
      <c r="I60" s="303">
        <f t="shared" si="12"/>
        <v>9.0273203526452128E-2</v>
      </c>
      <c r="J60" s="303">
        <f t="shared" si="12"/>
        <v>8.9305478489375839E-2</v>
      </c>
      <c r="K60" s="303">
        <f t="shared" si="12"/>
        <v>8.9441546072809533E-2</v>
      </c>
      <c r="L60" s="303">
        <f t="shared" si="12"/>
        <v>8.6611160585064878E-2</v>
      </c>
      <c r="M60" s="303">
        <f t="shared" si="12"/>
        <v>8.395024764288983E-2</v>
      </c>
      <c r="N60" s="303">
        <f t="shared" si="12"/>
        <v>8.8307255360615441E-2</v>
      </c>
      <c r="O60" s="303">
        <f t="shared" si="12"/>
        <v>8.8798892672501573E-2</v>
      </c>
      <c r="P60" s="303">
        <f t="shared" si="12"/>
        <v>8.7536667647908517E-2</v>
      </c>
      <c r="Q60" s="303">
        <f t="shared" si="12"/>
        <v>8.3072205232393281E-2</v>
      </c>
      <c r="R60" s="303">
        <f t="shared" si="12"/>
        <v>8.3059075079357475E-2</v>
      </c>
      <c r="S60" s="303">
        <f t="shared" si="12"/>
        <v>8.7086398344088739E-2</v>
      </c>
      <c r="T60" s="303">
        <f t="shared" si="12"/>
        <v>8.6176191821379464E-2</v>
      </c>
      <c r="U60" s="303">
        <f t="shared" si="12"/>
        <v>8.5834904915126603E-2</v>
      </c>
      <c r="V60" s="303">
        <f t="shared" si="12"/>
        <v>8.2395928667400836E-2</v>
      </c>
      <c r="W60" s="303">
        <f t="shared" si="12"/>
        <v>8.2978197432973716E-2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6.6284999138194634E-2</v>
      </c>
      <c r="C61" s="304">
        <f t="shared" si="13"/>
        <v>6.6751741431358438E-2</v>
      </c>
      <c r="D61" s="304">
        <f t="shared" si="13"/>
        <v>6.8859614351200749E-2</v>
      </c>
      <c r="E61" s="304">
        <f t="shared" si="13"/>
        <v>6.763086506900981E-2</v>
      </c>
      <c r="F61" s="304">
        <f t="shared" si="13"/>
        <v>6.8309701960076644E-2</v>
      </c>
      <c r="G61" s="304">
        <f t="shared" si="13"/>
        <v>6.9707102080148381E-2</v>
      </c>
      <c r="H61" s="304">
        <f t="shared" si="13"/>
        <v>6.8861760102815972E-2</v>
      </c>
      <c r="I61" s="304">
        <f t="shared" si="13"/>
        <v>6.8518381999109298E-2</v>
      </c>
      <c r="J61" s="304">
        <f t="shared" si="13"/>
        <v>6.6415641730499034E-2</v>
      </c>
      <c r="K61" s="304">
        <f t="shared" si="13"/>
        <v>6.666650505256351E-2</v>
      </c>
      <c r="L61" s="304">
        <f t="shared" si="13"/>
        <v>6.5460846568903275E-2</v>
      </c>
      <c r="M61" s="304">
        <f t="shared" si="13"/>
        <v>5.8713393864743911E-2</v>
      </c>
      <c r="N61" s="304">
        <f t="shared" si="13"/>
        <v>6.5222727623412038E-2</v>
      </c>
      <c r="O61" s="304">
        <f t="shared" si="13"/>
        <v>6.6825897438697199E-2</v>
      </c>
      <c r="P61" s="304">
        <f t="shared" si="13"/>
        <v>6.4103963439456318E-2</v>
      </c>
      <c r="Q61" s="304">
        <f t="shared" si="13"/>
        <v>5.8883861789433653E-2</v>
      </c>
      <c r="R61" s="304">
        <f t="shared" si="13"/>
        <v>6.1551969492479361E-2</v>
      </c>
      <c r="S61" s="304">
        <f t="shared" si="13"/>
        <v>6.4261513433692574E-2</v>
      </c>
      <c r="T61" s="304">
        <f t="shared" si="13"/>
        <v>6.3135674279934093E-2</v>
      </c>
      <c r="U61" s="304">
        <f t="shared" si="13"/>
        <v>6.2817976035347667E-2</v>
      </c>
      <c r="V61" s="304">
        <f t="shared" si="13"/>
        <v>5.7288239779539327E-2</v>
      </c>
      <c r="W61" s="304">
        <f t="shared" si="13"/>
        <v>5.7698585630368823E-2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2.252835725020759E-2</v>
      </c>
      <c r="C62" s="304">
        <f t="shared" si="14"/>
        <v>2.080023564888548E-2</v>
      </c>
      <c r="D62" s="304">
        <f t="shared" si="14"/>
        <v>1.9329544740573083E-2</v>
      </c>
      <c r="E62" s="304">
        <f t="shared" si="14"/>
        <v>2.105038705975025E-2</v>
      </c>
      <c r="F62" s="304">
        <f t="shared" si="14"/>
        <v>2.0250964376717907E-2</v>
      </c>
      <c r="G62" s="304">
        <f t="shared" si="14"/>
        <v>2.1055464675629926E-2</v>
      </c>
      <c r="H62" s="304">
        <f t="shared" si="14"/>
        <v>2.1303818658247962E-2</v>
      </c>
      <c r="I62" s="304">
        <f t="shared" si="14"/>
        <v>2.1754821527342823E-2</v>
      </c>
      <c r="J62" s="304">
        <f t="shared" si="14"/>
        <v>2.2889836758876819E-2</v>
      </c>
      <c r="K62" s="304">
        <f t="shared" si="14"/>
        <v>2.2775041020246019E-2</v>
      </c>
      <c r="L62" s="304">
        <f t="shared" si="14"/>
        <v>2.1150314016161614E-2</v>
      </c>
      <c r="M62" s="304">
        <f t="shared" si="14"/>
        <v>2.5236853778145912E-2</v>
      </c>
      <c r="N62" s="304">
        <f t="shared" si="14"/>
        <v>2.3084527737203389E-2</v>
      </c>
      <c r="O62" s="304">
        <f t="shared" si="14"/>
        <v>2.1972995233804391E-2</v>
      </c>
      <c r="P62" s="304">
        <f t="shared" si="14"/>
        <v>2.3432704208452199E-2</v>
      </c>
      <c r="Q62" s="304">
        <f t="shared" si="14"/>
        <v>2.4188343442959632E-2</v>
      </c>
      <c r="R62" s="304">
        <f t="shared" si="14"/>
        <v>2.1507105586878125E-2</v>
      </c>
      <c r="S62" s="304">
        <f t="shared" si="14"/>
        <v>2.2824884910396161E-2</v>
      </c>
      <c r="T62" s="304">
        <f t="shared" si="14"/>
        <v>2.3040517541445378E-2</v>
      </c>
      <c r="U62" s="304">
        <f t="shared" si="14"/>
        <v>2.301692887977894E-2</v>
      </c>
      <c r="V62" s="304">
        <f t="shared" si="14"/>
        <v>2.5107688887861513E-2</v>
      </c>
      <c r="W62" s="304">
        <f t="shared" si="14"/>
        <v>2.5279611802604886E-2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0.2564030673470154</v>
      </c>
      <c r="C63" s="303">
        <f t="shared" si="15"/>
        <v>0.26420894424518981</v>
      </c>
      <c r="D63" s="303">
        <f t="shared" si="15"/>
        <v>0.27022365075221627</v>
      </c>
      <c r="E63" s="303">
        <f t="shared" si="15"/>
        <v>0.26052748146460364</v>
      </c>
      <c r="F63" s="303">
        <f t="shared" si="15"/>
        <v>0.26198140746346738</v>
      </c>
      <c r="G63" s="303">
        <f t="shared" si="15"/>
        <v>0.2587752680071424</v>
      </c>
      <c r="H63" s="303">
        <f t="shared" si="15"/>
        <v>0.2558053017648621</v>
      </c>
      <c r="I63" s="303">
        <f t="shared" si="15"/>
        <v>0.25581893832842278</v>
      </c>
      <c r="J63" s="303">
        <f t="shared" si="15"/>
        <v>0.25222852787539612</v>
      </c>
      <c r="K63" s="303">
        <f t="shared" si="15"/>
        <v>0.25261191095076352</v>
      </c>
      <c r="L63" s="303">
        <f t="shared" si="15"/>
        <v>0.24185350594374175</v>
      </c>
      <c r="M63" s="303">
        <f t="shared" si="15"/>
        <v>0.24718467752073775</v>
      </c>
      <c r="N63" s="303">
        <f t="shared" si="15"/>
        <v>0.24902915477856169</v>
      </c>
      <c r="O63" s="303">
        <f t="shared" si="15"/>
        <v>0.24981195608701245</v>
      </c>
      <c r="P63" s="303">
        <f t="shared" si="15"/>
        <v>0.24735532976852176</v>
      </c>
      <c r="Q63" s="303">
        <f t="shared" si="15"/>
        <v>0.24033373390308574</v>
      </c>
      <c r="R63" s="303">
        <f t="shared" si="15"/>
        <v>0.2304011829617135</v>
      </c>
      <c r="S63" s="303">
        <f t="shared" si="15"/>
        <v>0.24593687418301616</v>
      </c>
      <c r="T63" s="303">
        <f t="shared" si="15"/>
        <v>0.24445772003979599</v>
      </c>
      <c r="U63" s="303">
        <f t="shared" si="15"/>
        <v>0.24266759305620755</v>
      </c>
      <c r="V63" s="303">
        <f t="shared" si="15"/>
        <v>0.24562180170056774</v>
      </c>
      <c r="W63" s="303">
        <f t="shared" si="15"/>
        <v>0.24661498564920442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0.16364033260642841</v>
      </c>
      <c r="C64" s="304">
        <f t="shared" si="16"/>
        <v>0.19812485807756264</v>
      </c>
      <c r="D64" s="304">
        <f t="shared" si="16"/>
        <v>0.22123571264637756</v>
      </c>
      <c r="E64" s="304">
        <f t="shared" si="16"/>
        <v>0.18925811065595471</v>
      </c>
      <c r="F64" s="304">
        <f t="shared" si="16"/>
        <v>0.19972758520444356</v>
      </c>
      <c r="G64" s="304">
        <f t="shared" si="16"/>
        <v>0.18699734876310539</v>
      </c>
      <c r="H64" s="304">
        <f t="shared" si="16"/>
        <v>0.17805753261103965</v>
      </c>
      <c r="I64" s="304">
        <f t="shared" si="16"/>
        <v>0.17288992657489169</v>
      </c>
      <c r="J64" s="304">
        <f t="shared" si="16"/>
        <v>0.14879026809411242</v>
      </c>
      <c r="K64" s="304">
        <f t="shared" si="16"/>
        <v>0.1515405669883339</v>
      </c>
      <c r="L64" s="304">
        <f t="shared" si="16"/>
        <v>0.1484441041829839</v>
      </c>
      <c r="M64" s="304">
        <f t="shared" si="16"/>
        <v>8.0017001095827225E-2</v>
      </c>
      <c r="N64" s="304">
        <f t="shared" si="16"/>
        <v>0.13632794407898252</v>
      </c>
      <c r="O64" s="304">
        <f t="shared" si="16"/>
        <v>0.15569079138719119</v>
      </c>
      <c r="P64" s="304">
        <f t="shared" si="16"/>
        <v>0.12473175955884215</v>
      </c>
      <c r="Q64" s="304">
        <f t="shared" si="16"/>
        <v>7.8028577187293252E-2</v>
      </c>
      <c r="R64" s="304">
        <f t="shared" si="16"/>
        <v>0.11165339698729763</v>
      </c>
      <c r="S64" s="304">
        <f t="shared" si="16"/>
        <v>0.13133618061829244</v>
      </c>
      <c r="T64" s="304">
        <f t="shared" si="16"/>
        <v>0.12259446968050454</v>
      </c>
      <c r="U64" s="304">
        <f t="shared" si="16"/>
        <v>0.1173522351229193</v>
      </c>
      <c r="V64" s="304">
        <f t="shared" si="16"/>
        <v>7.4455190943255409E-2</v>
      </c>
      <c r="W64" s="304">
        <f t="shared" si="16"/>
        <v>7.5112421940668389E-2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9.2762734740587022E-2</v>
      </c>
      <c r="C65" s="304">
        <f t="shared" si="17"/>
        <v>6.6084086167627176E-2</v>
      </c>
      <c r="D65" s="304">
        <f t="shared" si="17"/>
        <v>4.8987938105838673E-2</v>
      </c>
      <c r="E65" s="304">
        <f t="shared" si="17"/>
        <v>7.1269370808648966E-2</v>
      </c>
      <c r="F65" s="304">
        <f t="shared" si="17"/>
        <v>6.2253822259023844E-2</v>
      </c>
      <c r="G65" s="304">
        <f t="shared" si="17"/>
        <v>7.1777919244036967E-2</v>
      </c>
      <c r="H65" s="304">
        <f t="shared" si="17"/>
        <v>7.7747769153822449E-2</v>
      </c>
      <c r="I65" s="304">
        <f t="shared" si="17"/>
        <v>8.2929011753531109E-2</v>
      </c>
      <c r="J65" s="304">
        <f t="shared" si="17"/>
        <v>0.10343825978128372</v>
      </c>
      <c r="K65" s="304">
        <f t="shared" si="17"/>
        <v>0.10107134396242957</v>
      </c>
      <c r="L65" s="304">
        <f t="shared" si="17"/>
        <v>9.3409401760757849E-2</v>
      </c>
      <c r="M65" s="304">
        <f t="shared" si="17"/>
        <v>0.16716767642491054</v>
      </c>
      <c r="N65" s="304">
        <f t="shared" si="17"/>
        <v>0.11270121069957918</v>
      </c>
      <c r="O65" s="304">
        <f t="shared" si="17"/>
        <v>9.4121164699821264E-2</v>
      </c>
      <c r="P65" s="304">
        <f t="shared" si="17"/>
        <v>0.12262357020967962</v>
      </c>
      <c r="Q65" s="304">
        <f t="shared" si="17"/>
        <v>0.16230515671579249</v>
      </c>
      <c r="R65" s="304">
        <f t="shared" si="17"/>
        <v>0.11874778597441585</v>
      </c>
      <c r="S65" s="304">
        <f t="shared" si="17"/>
        <v>0.11460069356472376</v>
      </c>
      <c r="T65" s="304">
        <f t="shared" si="17"/>
        <v>0.12186325035929146</v>
      </c>
      <c r="U65" s="304">
        <f t="shared" si="17"/>
        <v>0.12531535793328827</v>
      </c>
      <c r="V65" s="304">
        <f t="shared" si="17"/>
        <v>0.17116661075731235</v>
      </c>
      <c r="W65" s="304">
        <f t="shared" si="17"/>
        <v>0.17150256370853603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0.15845006158109345</v>
      </c>
      <c r="C66" s="303">
        <f t="shared" si="18"/>
        <v>0.16954491327835505</v>
      </c>
      <c r="D66" s="303">
        <f t="shared" si="18"/>
        <v>0.17644536551384929</v>
      </c>
      <c r="E66" s="303">
        <f t="shared" si="18"/>
        <v>0.17081263627429791</v>
      </c>
      <c r="F66" s="303">
        <f t="shared" si="18"/>
        <v>0.17874116812227858</v>
      </c>
      <c r="G66" s="303">
        <f t="shared" si="18"/>
        <v>0.17032707904523536</v>
      </c>
      <c r="H66" s="303">
        <f t="shared" si="18"/>
        <v>0.17309673263674527</v>
      </c>
      <c r="I66" s="303">
        <f t="shared" si="18"/>
        <v>0.16715874287707505</v>
      </c>
      <c r="J66" s="303">
        <f t="shared" si="18"/>
        <v>0.16000700438373988</v>
      </c>
      <c r="K66" s="303">
        <f t="shared" si="18"/>
        <v>0.16065553305578931</v>
      </c>
      <c r="L66" s="303">
        <f t="shared" si="18"/>
        <v>0.2038520459490108</v>
      </c>
      <c r="M66" s="303">
        <f t="shared" si="18"/>
        <v>0.14426862598334089</v>
      </c>
      <c r="N66" s="303">
        <f t="shared" si="18"/>
        <v>0.16428345862554133</v>
      </c>
      <c r="O66" s="303">
        <f t="shared" si="18"/>
        <v>0.17668515161357523</v>
      </c>
      <c r="P66" s="303">
        <f t="shared" si="18"/>
        <v>0.1635982847237572</v>
      </c>
      <c r="Q66" s="303">
        <f t="shared" si="18"/>
        <v>0.17103053211419095</v>
      </c>
      <c r="R66" s="303">
        <f t="shared" si="18"/>
        <v>0.22351699295030616</v>
      </c>
      <c r="S66" s="303">
        <f t="shared" si="18"/>
        <v>0.17443751237162447</v>
      </c>
      <c r="T66" s="303">
        <f t="shared" si="18"/>
        <v>0.1748874898345284</v>
      </c>
      <c r="U66" s="303">
        <f t="shared" si="18"/>
        <v>0.178729072466939</v>
      </c>
      <c r="V66" s="303">
        <f t="shared" si="18"/>
        <v>0.14986591142915789</v>
      </c>
      <c r="W66" s="303">
        <f t="shared" si="18"/>
        <v>0.14484877827739726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0.10601579882450621</v>
      </c>
      <c r="C67" s="303">
        <f t="shared" si="19"/>
        <v>9.7883461877108113E-2</v>
      </c>
      <c r="D67" s="303">
        <f t="shared" si="19"/>
        <v>9.0962563485049816E-2</v>
      </c>
      <c r="E67" s="303">
        <f t="shared" si="19"/>
        <v>9.9060644987059993E-2</v>
      </c>
      <c r="F67" s="303">
        <f t="shared" si="19"/>
        <v>9.5298655890437123E-2</v>
      </c>
      <c r="G67" s="303">
        <f t="shared" si="19"/>
        <v>9.908453965002316E-2</v>
      </c>
      <c r="H67" s="303">
        <f t="shared" si="19"/>
        <v>0.10025326427410801</v>
      </c>
      <c r="I67" s="303">
        <f t="shared" si="19"/>
        <v>0.10237563071690732</v>
      </c>
      <c r="J67" s="303">
        <f t="shared" si="19"/>
        <v>0.10771687886530269</v>
      </c>
      <c r="K67" s="303">
        <f t="shared" si="19"/>
        <v>0.10717666362468715</v>
      </c>
      <c r="L67" s="303">
        <f t="shared" si="19"/>
        <v>9.9530889487819282E-2</v>
      </c>
      <c r="M67" s="303">
        <f t="shared" si="19"/>
        <v>0.11876166483833366</v>
      </c>
      <c r="N67" s="303">
        <f t="shared" si="19"/>
        <v>0.10863307170448649</v>
      </c>
      <c r="O67" s="303">
        <f t="shared" si="19"/>
        <v>0.10340233051202065</v>
      </c>
      <c r="P67" s="303">
        <f t="shared" si="19"/>
        <v>0.11027154921624559</v>
      </c>
      <c r="Q67" s="303">
        <f t="shared" si="19"/>
        <v>0.11382749855510414</v>
      </c>
      <c r="R67" s="303">
        <f t="shared" si="19"/>
        <v>0.10120990864413232</v>
      </c>
      <c r="S67" s="303">
        <f t="shared" si="19"/>
        <v>0.1074112231077466</v>
      </c>
      <c r="T67" s="303">
        <f t="shared" si="19"/>
        <v>0.10842596490091941</v>
      </c>
      <c r="U67" s="303">
        <f t="shared" si="19"/>
        <v>0.10831495943425379</v>
      </c>
      <c r="V67" s="303">
        <f t="shared" si="19"/>
        <v>0.11815383006052471</v>
      </c>
      <c r="W67" s="303">
        <f t="shared" si="19"/>
        <v>0.11896287907108179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7.1789200384670418E-2</v>
      </c>
      <c r="C68" s="237">
        <f t="shared" si="20"/>
        <v>6.6282342225927049E-2</v>
      </c>
      <c r="D68" s="237">
        <f t="shared" si="20"/>
        <v>6.1595816566370649E-2</v>
      </c>
      <c r="E68" s="237">
        <f t="shared" si="20"/>
        <v>6.7079478455685376E-2</v>
      </c>
      <c r="F68" s="237">
        <f t="shared" si="20"/>
        <v>6.4532026169357173E-2</v>
      </c>
      <c r="G68" s="237">
        <f t="shared" si="20"/>
        <v>6.7095658862441829E-2</v>
      </c>
      <c r="H68" s="237">
        <f t="shared" si="20"/>
        <v>6.7887067380447835E-2</v>
      </c>
      <c r="I68" s="237">
        <f t="shared" si="20"/>
        <v>6.9324239873049989E-2</v>
      </c>
      <c r="J68" s="237">
        <f t="shared" si="20"/>
        <v>7.2941096397086902E-2</v>
      </c>
      <c r="K68" s="237">
        <f t="shared" si="20"/>
        <v>7.2575286578273029E-2</v>
      </c>
      <c r="L68" s="237">
        <f t="shared" si="20"/>
        <v>6.7397907190544809E-2</v>
      </c>
      <c r="M68" s="237">
        <f t="shared" si="20"/>
        <v>8.0420135957372088E-2</v>
      </c>
      <c r="N68" s="237">
        <f t="shared" si="20"/>
        <v>7.3561501582469158E-2</v>
      </c>
      <c r="O68" s="237">
        <f t="shared" si="20"/>
        <v>7.0019475471362058E-2</v>
      </c>
      <c r="P68" s="237">
        <f t="shared" si="20"/>
        <v>7.4671005936741489E-2</v>
      </c>
      <c r="Q68" s="237">
        <f t="shared" si="20"/>
        <v>7.7078937230714267E-2</v>
      </c>
      <c r="R68" s="237">
        <f t="shared" si="20"/>
        <v>6.8534864549719035E-2</v>
      </c>
      <c r="S68" s="237">
        <f t="shared" si="20"/>
        <v>7.2734119864615088E-2</v>
      </c>
      <c r="T68" s="237">
        <f t="shared" si="20"/>
        <v>7.3421258033987108E-2</v>
      </c>
      <c r="U68" s="237">
        <f t="shared" si="20"/>
        <v>7.3346090051680621E-2</v>
      </c>
      <c r="V68" s="237">
        <f t="shared" si="20"/>
        <v>8.0008537184842632E-2</v>
      </c>
      <c r="W68" s="237">
        <f t="shared" si="20"/>
        <v>8.0556389318052007E-2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42.781759830658039</v>
      </c>
      <c r="C72" s="322">
        <f t="shared" si="21"/>
        <v>41.849956359804885</v>
      </c>
      <c r="D72" s="322">
        <f t="shared" si="21"/>
        <v>40.087486950549078</v>
      </c>
      <c r="E72" s="322">
        <f t="shared" si="21"/>
        <v>42.374816256102029</v>
      </c>
      <c r="F72" s="322">
        <f t="shared" si="21"/>
        <v>43.40640427444928</v>
      </c>
      <c r="G72" s="322">
        <f t="shared" si="21"/>
        <v>41.600578697608583</v>
      </c>
      <c r="H72" s="322">
        <f t="shared" si="21"/>
        <v>37.812095297740463</v>
      </c>
      <c r="I72" s="322">
        <f t="shared" si="21"/>
        <v>36.616735261600489</v>
      </c>
      <c r="J72" s="322">
        <f t="shared" si="21"/>
        <v>37.010976722049861</v>
      </c>
      <c r="K72" s="322">
        <f t="shared" si="21"/>
        <v>39.228951495008772</v>
      </c>
      <c r="L72" s="322">
        <f t="shared" si="21"/>
        <v>34.919438571294478</v>
      </c>
      <c r="M72" s="322">
        <f t="shared" si="21"/>
        <v>31.582175967024064</v>
      </c>
      <c r="N72" s="322">
        <f t="shared" si="21"/>
        <v>32.239641144314461</v>
      </c>
      <c r="O72" s="322">
        <f t="shared" si="21"/>
        <v>32.415197771677306</v>
      </c>
      <c r="P72" s="322">
        <f t="shared" si="21"/>
        <v>28.370332708784446</v>
      </c>
      <c r="Q72" s="322">
        <f t="shared" si="21"/>
        <v>26.923559010773875</v>
      </c>
      <c r="R72" s="322">
        <f t="shared" si="21"/>
        <v>26.860660608271424</v>
      </c>
      <c r="S72" s="322">
        <f t="shared" si="21"/>
        <v>26.100317336551143</v>
      </c>
      <c r="T72" s="322">
        <f t="shared" si="21"/>
        <v>26.838077894969604</v>
      </c>
      <c r="U72" s="322">
        <f t="shared" si="21"/>
        <v>26.400231990026491</v>
      </c>
      <c r="V72" s="322">
        <f t="shared" si="21"/>
        <v>29.232020814124258</v>
      </c>
      <c r="W72" s="322">
        <f t="shared" si="21"/>
        <v>28.974596433988161</v>
      </c>
      <c r="DA72" s="95"/>
    </row>
    <row r="73" spans="1:105" ht="12" customHeight="1" x14ac:dyDescent="0.25">
      <c r="A73" s="55" t="s">
        <v>92</v>
      </c>
      <c r="B73" s="332">
        <f>IF(B$6=0,0,B$6/TRE!B$5*1000)</f>
        <v>0.94490467574278891</v>
      </c>
      <c r="C73" s="332">
        <f>IF(C$6=0,0,C$6/TRE!C$5*1000)</f>
        <v>0.85342054331325023</v>
      </c>
      <c r="D73" s="332">
        <f>IF(D$6=0,0,D$6/TRE!D$5*1000)</f>
        <v>0.75967928681154717</v>
      </c>
      <c r="E73" s="332">
        <f>IF(E$6=0,0,E$6/TRE!E$5*1000)</f>
        <v>0.87451596448700408</v>
      </c>
      <c r="F73" s="332">
        <f>IF(F$6=0,0,F$6/TRE!F$5*1000)</f>
        <v>0.86178583008165532</v>
      </c>
      <c r="G73" s="332">
        <f>IF(G$6=0,0,G$6/TRE!G$5*1000)</f>
        <v>0.85874462279731423</v>
      </c>
      <c r="H73" s="332">
        <f>IF(H$6=0,0,H$6/TRE!H$5*1000)</f>
        <v>0.78974707971711078</v>
      </c>
      <c r="I73" s="332">
        <f>IF(I$6=0,0,I$6/TRE!I$5*1000)</f>
        <v>0.78097111816674458</v>
      </c>
      <c r="J73" s="332">
        <f>IF(J$6=0,0,J$6/TRE!J$5*1000)</f>
        <v>0.83056393671991291</v>
      </c>
      <c r="K73" s="332">
        <f>IF(K$6=0,0,K$6/TRE!K$5*1000)</f>
        <v>0.87592252890202627</v>
      </c>
      <c r="L73" s="332">
        <f>IF(L$6=0,0,L$6/TRE!L$5*1000)</f>
        <v>0.72407557946170886</v>
      </c>
      <c r="M73" s="332">
        <f>IF(M$6=0,0,M$6/TRE!M$5*1000)</f>
        <v>0.78140662438770603</v>
      </c>
      <c r="N73" s="332">
        <f>IF(N$6=0,0,N$6/TRE!N$5*1000)</f>
        <v>0.72964401003275525</v>
      </c>
      <c r="O73" s="332">
        <f>IF(O$6=0,0,O$6/TRE!O$5*1000)</f>
        <v>0.69829312366656082</v>
      </c>
      <c r="P73" s="332">
        <f>IF(P$6=0,0,P$6/TRE!P$5*1000)</f>
        <v>0.65175844574541364</v>
      </c>
      <c r="Q73" s="332">
        <f>IF(Q$6=0,0,Q$6/TRE!Q$5*1000)</f>
        <v>0.63846695299940082</v>
      </c>
      <c r="R73" s="332">
        <f>IF(R$6=0,0,R$6/TRE!R$5*1000)</f>
        <v>0.5663677096425408</v>
      </c>
      <c r="S73" s="332">
        <f>IF(S$6=0,0,S$6/TRE!S$5*1000)</f>
        <v>0.58405562679568357</v>
      </c>
      <c r="T73" s="332">
        <f>IF(T$6=0,0,T$6/TRE!T$5*1000)</f>
        <v>0.60623843580169057</v>
      </c>
      <c r="U73" s="332">
        <f>IF(U$6=0,0,U$6/TRE!U$5*1000)</f>
        <v>0.59573751188637702</v>
      </c>
      <c r="V73" s="332">
        <f>IF(V$6=0,0,V$6/TRE!V$5*1000)</f>
        <v>0.71955733741619987</v>
      </c>
      <c r="W73" s="332">
        <f>IF(W$6=0,0,W$6/TRE!W$5*1000)</f>
        <v>0.71810446077290246</v>
      </c>
      <c r="DA73" s="67"/>
    </row>
    <row r="74" spans="1:105" ht="12" customHeight="1" x14ac:dyDescent="0.25">
      <c r="A74" s="202" t="s">
        <v>93</v>
      </c>
      <c r="B74" s="333">
        <f>IF(B$7=0,0,B$7/TRE!B$5*1000)</f>
        <v>1.2850703590101933</v>
      </c>
      <c r="C74" s="333">
        <f>IF(C$7=0,0,C$7/TRE!C$5*1000)</f>
        <v>1.1606519389060199</v>
      </c>
      <c r="D74" s="333">
        <f>IF(D$7=0,0,D$7/TRE!D$5*1000)</f>
        <v>1.0331638300637036</v>
      </c>
      <c r="E74" s="333">
        <f>IF(E$7=0,0,E$7/TRE!E$5*1000)</f>
        <v>1.1893417117023253</v>
      </c>
      <c r="F74" s="333">
        <f>IF(F$7=0,0,F$7/TRE!F$5*1000)</f>
        <v>1.1720287289110507</v>
      </c>
      <c r="G74" s="333">
        <f>IF(G$7=0,0,G$7/TRE!G$5*1000)</f>
        <v>1.1678926870043476</v>
      </c>
      <c r="H74" s="333">
        <f>IF(H$7=0,0,H$7/TRE!H$5*1000)</f>
        <v>1.0740560284152714</v>
      </c>
      <c r="I74" s="333">
        <f>IF(I$7=0,0,I$7/TRE!I$5*1000)</f>
        <v>1.0621207207067724</v>
      </c>
      <c r="J74" s="333">
        <f>IF(J$7=0,0,J$7/TRE!J$5*1000)</f>
        <v>1.1295669539390818</v>
      </c>
      <c r="K74" s="333">
        <f>IF(K$7=0,0,K$7/TRE!K$5*1000)</f>
        <v>1.1912546393067556</v>
      </c>
      <c r="L74" s="333">
        <f>IF(L$7=0,0,L$7/TRE!L$5*1000)</f>
        <v>0.98474278806792481</v>
      </c>
      <c r="M74" s="333">
        <f>IF(M$7=0,0,M$7/TRE!M$5*1000)</f>
        <v>1.0627130091672798</v>
      </c>
      <c r="N74" s="333">
        <f>IF(N$7=0,0,N$7/TRE!N$5*1000)</f>
        <v>0.99231585364454777</v>
      </c>
      <c r="O74" s="333">
        <f>IF(O$7=0,0,O$7/TRE!O$5*1000)</f>
        <v>0.94967864818652314</v>
      </c>
      <c r="P74" s="333">
        <f>IF(P$7=0,0,P$7/TRE!P$5*1000)</f>
        <v>0.8863914862137624</v>
      </c>
      <c r="Q74" s="333">
        <f>IF(Q$7=0,0,Q$7/TRE!Q$5*1000)</f>
        <v>0.86831505607918547</v>
      </c>
      <c r="R74" s="333">
        <f>IF(R$7=0,0,R$7/TRE!R$5*1000)</f>
        <v>0.77026008511385524</v>
      </c>
      <c r="S74" s="333">
        <f>IF(S$7=0,0,S$7/TRE!S$5*1000)</f>
        <v>0.79431565244212976</v>
      </c>
      <c r="T74" s="333">
        <f>IF(T$7=0,0,T$7/TRE!T$5*1000)</f>
        <v>0.82448427269029911</v>
      </c>
      <c r="U74" s="333">
        <f>IF(U$7=0,0,U$7/TRE!U$5*1000)</f>
        <v>0.81020301616547219</v>
      </c>
      <c r="V74" s="333">
        <f>IF(V$7=0,0,V$7/TRE!V$5*1000)</f>
        <v>0.97859797888603239</v>
      </c>
      <c r="W74" s="333">
        <f>IF(W$7=0,0,W$7/TRE!W$5*1000)</f>
        <v>0.97662206665114759</v>
      </c>
      <c r="DA74" s="174"/>
    </row>
    <row r="75" spans="1:105" ht="12" customHeight="1" x14ac:dyDescent="0.25">
      <c r="A75" s="202" t="s">
        <v>94</v>
      </c>
      <c r="B75" s="333">
        <f>IF(B$8=0,0,B$8/TRE!B$5*1000)</f>
        <v>1.5874398552478861</v>
      </c>
      <c r="C75" s="333">
        <f>IF(C$8=0,0,C$8/TRE!C$5*1000)</f>
        <v>1.4337465127662599</v>
      </c>
      <c r="D75" s="333">
        <f>IF(D$8=0,0,D$8/TRE!D$5*1000)</f>
        <v>1.276261201843399</v>
      </c>
      <c r="E75" s="333">
        <f>IF(E$8=0,0,E$8/TRE!E$5*1000)</f>
        <v>1.4691868203381671</v>
      </c>
      <c r="F75" s="333">
        <f>IF(F$8=0,0,F$8/TRE!F$5*1000)</f>
        <v>1.4478001945371799</v>
      </c>
      <c r="G75" s="333">
        <f>IF(G$8=0,0,G$8/TRE!G$5*1000)</f>
        <v>1.4426909662994878</v>
      </c>
      <c r="H75" s="333">
        <f>IF(H$8=0,0,H$8/TRE!H$5*1000)</f>
        <v>1.3267750939247462</v>
      </c>
      <c r="I75" s="333">
        <f>IF(I$8=0,0,I$8/TRE!I$5*1000)</f>
        <v>1.3120314785201306</v>
      </c>
      <c r="J75" s="333">
        <f>IF(J$8=0,0,J$8/TRE!J$5*1000)</f>
        <v>1.3953474136894537</v>
      </c>
      <c r="K75" s="333">
        <f>IF(K$8=0,0,K$8/TRE!K$5*1000)</f>
        <v>1.4715498485554039</v>
      </c>
      <c r="L75" s="333">
        <f>IF(L$8=0,0,L$8/TRE!L$5*1000)</f>
        <v>1.2164469734956715</v>
      </c>
      <c r="M75" s="333">
        <f>IF(M$8=0,0,M$8/TRE!M$5*1000)</f>
        <v>1.3127631289713459</v>
      </c>
      <c r="N75" s="333">
        <f>IF(N$8=0,0,N$8/TRE!N$5*1000)</f>
        <v>1.225801936855029</v>
      </c>
      <c r="O75" s="333">
        <f>IF(O$8=0,0,O$8/TRE!O$5*1000)</f>
        <v>1.1731324477598224</v>
      </c>
      <c r="P75" s="333">
        <f>IF(P$8=0,0,P$8/TRE!P$5*1000)</f>
        <v>1.0949541888522951</v>
      </c>
      <c r="Q75" s="333">
        <f>IF(Q$8=0,0,Q$8/TRE!Q$5*1000)</f>
        <v>1.0726244810389933</v>
      </c>
      <c r="R75" s="333">
        <f>IF(R$8=0,0,R$8/TRE!R$5*1000)</f>
        <v>0.95149775219946886</v>
      </c>
      <c r="S75" s="333">
        <f>IF(S$8=0,0,S$8/TRE!S$5*1000)</f>
        <v>0.98121345301674856</v>
      </c>
      <c r="T75" s="333">
        <f>IF(T$8=0,0,T$8/TRE!T$5*1000)</f>
        <v>1.0184805721468404</v>
      </c>
      <c r="U75" s="333">
        <f>IF(U$8=0,0,U$8/TRE!U$5*1000)</f>
        <v>1.0008390199691131</v>
      </c>
      <c r="V75" s="333">
        <f>IF(V$8=0,0,V$8/TRE!V$5*1000)</f>
        <v>1.2088563268592154</v>
      </c>
      <c r="W75" s="333">
        <f>IF(W$8=0,0,W$8/TRE!W$5*1000)</f>
        <v>1.2064154940984766</v>
      </c>
      <c r="DA75" s="174"/>
    </row>
    <row r="76" spans="1:105" ht="12" customHeight="1" x14ac:dyDescent="0.25">
      <c r="A76" s="202" t="s">
        <v>95</v>
      </c>
      <c r="B76" s="333">
        <f>IF(B$9=0,0,B$9/TRE!B$5*1000)</f>
        <v>0.98270086277250079</v>
      </c>
      <c r="C76" s="333">
        <f>IF(C$9=0,0,C$9/TRE!C$5*1000)</f>
        <v>0.88755736504578009</v>
      </c>
      <c r="D76" s="333">
        <f>IF(D$9=0,0,D$9/TRE!D$5*1000)</f>
        <v>0.79006645828400879</v>
      </c>
      <c r="E76" s="333">
        <f>IF(E$9=0,0,E$9/TRE!E$5*1000)</f>
        <v>0.90949660306648406</v>
      </c>
      <c r="F76" s="333">
        <f>IF(F$9=0,0,F$9/TRE!F$5*1000)</f>
        <v>0.89625726328492084</v>
      </c>
      <c r="G76" s="333">
        <f>IF(G$9=0,0,G$9/TRE!G$5*1000)</f>
        <v>0.89309440770920645</v>
      </c>
      <c r="H76" s="333">
        <f>IF(H$9=0,0,H$9/TRE!H$5*1000)</f>
        <v>0.82133696290579528</v>
      </c>
      <c r="I76" s="333">
        <f>IF(I$9=0,0,I$9/TRE!I$5*1000)</f>
        <v>0.81220996289341441</v>
      </c>
      <c r="J76" s="333">
        <f>IF(J$9=0,0,J$9/TRE!J$5*1000)</f>
        <v>0.86378649418870945</v>
      </c>
      <c r="K76" s="333">
        <f>IF(K$9=0,0,K$9/TRE!K$5*1000)</f>
        <v>0.91095943005810665</v>
      </c>
      <c r="L76" s="333">
        <f>IF(L$9=0,0,L$9/TRE!L$5*1000)</f>
        <v>0.75303860264017763</v>
      </c>
      <c r="M76" s="333">
        <f>IF(M$9=0,0,M$9/TRE!M$5*1000)</f>
        <v>0.8126628893632144</v>
      </c>
      <c r="N76" s="333">
        <f>IF(N$9=0,0,N$9/TRE!N$5*1000)</f>
        <v>0.75882977043406552</v>
      </c>
      <c r="O76" s="333">
        <f>IF(O$9=0,0,O$9/TRE!O$5*1000)</f>
        <v>0.72622484861322323</v>
      </c>
      <c r="P76" s="333">
        <f>IF(P$9=0,0,P$9/TRE!P$5*1000)</f>
        <v>0.67782878357523035</v>
      </c>
      <c r="Q76" s="333">
        <f>IF(Q$9=0,0,Q$9/TRE!Q$5*1000)</f>
        <v>0.66400563111937672</v>
      </c>
      <c r="R76" s="333">
        <f>IF(R$9=0,0,R$9/TRE!R$5*1000)</f>
        <v>0.58902241802824251</v>
      </c>
      <c r="S76" s="333">
        <f>IF(S$9=0,0,S$9/TRE!S$5*1000)</f>
        <v>0.60741785186751085</v>
      </c>
      <c r="T76" s="333">
        <f>IF(T$9=0,0,T$9/TRE!T$5*1000)</f>
        <v>0.63048797323375783</v>
      </c>
      <c r="U76" s="333">
        <f>IF(U$9=0,0,U$9/TRE!U$5*1000)</f>
        <v>0.61956701236183187</v>
      </c>
      <c r="V76" s="333">
        <f>IF(V$9=0,0,V$9/TRE!V$5*1000)</f>
        <v>0.74833963091284805</v>
      </c>
      <c r="W76" s="333">
        <f>IF(W$9=0,0,W$9/TRE!W$5*1000)</f>
        <v>0.7468286392038187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1.1485325825058466</v>
      </c>
      <c r="C77" s="334">
        <f>IF(C$10=0,0,C$10/TRE!C$5*1000)</f>
        <v>1.0876288834371222</v>
      </c>
      <c r="D77" s="334">
        <f>IF(D$10=0,0,D$10/TRE!D$5*1000)</f>
        <v>1.0887030277048748</v>
      </c>
      <c r="E77" s="334">
        <f>IF(E$10=0,0,E$10/TRE!E$5*1000)</f>
        <v>1.1284450457576529</v>
      </c>
      <c r="F77" s="334">
        <f>IF(F$10=0,0,F$10/TRE!F$5*1000)</f>
        <v>1.1564050627811973</v>
      </c>
      <c r="G77" s="334">
        <f>IF(G$10=0,0,G$10/TRE!G$5*1000)</f>
        <v>1.1626416973863951</v>
      </c>
      <c r="H77" s="334">
        <f>IF(H$10=0,0,H$10/TRE!H$5*1000)</f>
        <v>1.0446337203840241</v>
      </c>
      <c r="I77" s="334">
        <f>IF(I$10=0,0,I$10/TRE!I$5*1000)</f>
        <v>1.011663468684961</v>
      </c>
      <c r="J77" s="334">
        <f>IF(J$10=0,0,J$10/TRE!J$5*1000)</f>
        <v>1.0082042107739846</v>
      </c>
      <c r="K77" s="334">
        <f>IF(K$10=0,0,K$10/TRE!K$5*1000)</f>
        <v>1.0702476433888894</v>
      </c>
      <c r="L77" s="334">
        <f>IF(L$10=0,0,L$10/TRE!L$5*1000)</f>
        <v>0.91210197355790679</v>
      </c>
      <c r="M77" s="334">
        <f>IF(M$10=0,0,M$10/TRE!M$5*1000)</f>
        <v>0.8431160380356999</v>
      </c>
      <c r="N77" s="334">
        <f>IF(N$10=0,0,N$10/TRE!N$5*1000)</f>
        <v>0.86708994312953902</v>
      </c>
      <c r="O77" s="334">
        <f>IF(O$10=0,0,O$10/TRE!O$5*1000)</f>
        <v>0.874552027927328</v>
      </c>
      <c r="P77" s="334">
        <f>IF(P$10=0,0,P$10/TRE!P$5*1000)</f>
        <v>0.75789572430499796</v>
      </c>
      <c r="Q77" s="334">
        <f>IF(Q$10=0,0,Q$10/TRE!Q$5*1000)</f>
        <v>0.69882906243809018</v>
      </c>
      <c r="R77" s="334">
        <f>IF(R$10=0,0,R$10/TRE!R$5*1000)</f>
        <v>0.66838262176211427</v>
      </c>
      <c r="S77" s="334">
        <f>IF(S$10=0,0,S$10/TRE!S$5*1000)</f>
        <v>0.69325528978110695</v>
      </c>
      <c r="T77" s="334">
        <f>IF(T$10=0,0,T$10/TRE!T$5*1000)</f>
        <v>0.71819121798427588</v>
      </c>
      <c r="U77" s="334">
        <f>IF(U$10=0,0,U$10/TRE!U$5*1000)</f>
        <v>0.7024239202258169</v>
      </c>
      <c r="V77" s="334">
        <f>IF(V$10=0,0,V$10/TRE!V$5*1000)</f>
        <v>0.78846339861455528</v>
      </c>
      <c r="W77" s="334">
        <f>IF(W$10=0,0,W$10/TRE!W$5*1000)</f>
        <v>0.79697235050695669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7.6785621129588444</v>
      </c>
      <c r="C78" s="350">
        <f>IF(C$16=0,0,C$16/TRE!C$5*1000)</f>
        <v>7.7399929505719189</v>
      </c>
      <c r="D78" s="350">
        <f>IF(D$16=0,0,D$16/TRE!D$5*1000)</f>
        <v>7.5828109512814388</v>
      </c>
      <c r="E78" s="350">
        <f>IF(E$16=0,0,E$16/TRE!E$5*1000)</f>
        <v>7.7278629097093265</v>
      </c>
      <c r="F78" s="350">
        <f>IF(F$16=0,0,F$16/TRE!F$5*1000)</f>
        <v>7.960169619323942</v>
      </c>
      <c r="G78" s="350">
        <f>IF(G$16=0,0,G$16/TRE!G$5*1000)</f>
        <v>7.535640631208115</v>
      </c>
      <c r="H78" s="350">
        <f>IF(H$16=0,0,H$16/TRE!H$5*1000)</f>
        <v>6.7707741136001518</v>
      </c>
      <c r="I78" s="350">
        <f>IF(I$16=0,0,I$16/TRE!I$5*1000)</f>
        <v>6.5570780377728939</v>
      </c>
      <c r="J78" s="350">
        <f>IF(J$16=0,0,J$16/TRE!J$5*1000)</f>
        <v>6.5346569216832311</v>
      </c>
      <c r="K78" s="350">
        <f>IF(K$16=0,0,K$16/TRE!K$5*1000)</f>
        <v>6.9367902812242823</v>
      </c>
      <c r="L78" s="350">
        <f>IF(L$16=0,0,L$16/TRE!L$5*1000)</f>
        <v>5.9117720508382847</v>
      </c>
      <c r="M78" s="350">
        <f>IF(M$16=0,0,M$16/TRE!M$5*1000)</f>
        <v>5.4646409872684254</v>
      </c>
      <c r="N78" s="350">
        <f>IF(N$16=0,0,N$16/TRE!N$5*1000)</f>
        <v>5.6200274091729394</v>
      </c>
      <c r="O78" s="350">
        <f>IF(O$16=0,0,O$16/TRE!O$5*1000)</f>
        <v>5.6683927736030535</v>
      </c>
      <c r="P78" s="350">
        <f>IF(P$16=0,0,P$16/TRE!P$5*1000)</f>
        <v>4.9122871019768377</v>
      </c>
      <c r="Q78" s="350">
        <f>IF(Q$16=0,0,Q$16/TRE!Q$5*1000)</f>
        <v>4.5294476269135497</v>
      </c>
      <c r="R78" s="350">
        <f>IF(R$16=0,0,R$16/TRE!R$5*1000)</f>
        <v>4.3321095854951848</v>
      </c>
      <c r="S78" s="350">
        <f>IF(S$16=0,0,S$16/TRE!S$5*1000)</f>
        <v>4.4933213226553219</v>
      </c>
      <c r="T78" s="350">
        <f>IF(T$16=0,0,T$16/TRE!T$5*1000)</f>
        <v>4.592542732718301</v>
      </c>
      <c r="U78" s="350">
        <f>IF(U$16=0,0,U$16/TRE!U$5*1000)</f>
        <v>4.4845365272016533</v>
      </c>
      <c r="V78" s="350">
        <f>IF(V$16=0,0,V$16/TRE!V$5*1000)</f>
        <v>5.0260151337995911</v>
      </c>
      <c r="W78" s="350">
        <f>IF(W$16=0,0,W$16/TRE!W$5*1000)</f>
        <v>5.0018987786316362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3.799591682763265</v>
      </c>
      <c r="C79" s="350">
        <f>IF(C$24=0,0,C$24/TRE!C$5*1000)</f>
        <v>3.6640464200228466</v>
      </c>
      <c r="D79" s="350">
        <f>IF(D$24=0,0,D$24/TRE!D$5*1000)</f>
        <v>3.5352817642713803</v>
      </c>
      <c r="E79" s="350">
        <f>IF(E$24=0,0,E$24/TRE!E$5*1000)</f>
        <v>3.7578517643172638</v>
      </c>
      <c r="F79" s="350">
        <f>IF(F$24=0,0,F$24/TRE!F$5*1000)</f>
        <v>3.8441000858295156</v>
      </c>
      <c r="G79" s="350">
        <f>IF(G$24=0,0,G$24/TRE!G$5*1000)</f>
        <v>3.7757753011207087</v>
      </c>
      <c r="H79" s="350">
        <f>IF(H$24=0,0,H$24/TRE!H$5*1000)</f>
        <v>3.4093494566892737</v>
      </c>
      <c r="I79" s="350">
        <f>IF(I$24=0,0,I$24/TRE!I$5*1000)</f>
        <v>3.305509994744678</v>
      </c>
      <c r="J79" s="350">
        <f>IF(J$24=0,0,J$24/TRE!J$5*1000)</f>
        <v>3.305282985521814</v>
      </c>
      <c r="K79" s="350">
        <f>IF(K$24=0,0,K$24/TRE!K$5*1000)</f>
        <v>3.5086980725288375</v>
      </c>
      <c r="L79" s="350">
        <f>IF(L$24=0,0,L$24/TRE!L$5*1000)</f>
        <v>3.0244131016386939</v>
      </c>
      <c r="M79" s="350">
        <f>IF(M$24=0,0,M$24/TRE!M$5*1000)</f>
        <v>2.6513314935329939</v>
      </c>
      <c r="N79" s="350">
        <f>IF(N$24=0,0,N$24/TRE!N$5*1000)</f>
        <v>2.8469942232655807</v>
      </c>
      <c r="O79" s="350">
        <f>IF(O$24=0,0,O$24/TRE!O$5*1000)</f>
        <v>2.8784336678850853</v>
      </c>
      <c r="P79" s="350">
        <f>IF(P$24=0,0,P$24/TRE!P$5*1000)</f>
        <v>2.4834443853894523</v>
      </c>
      <c r="Q79" s="350">
        <f>IF(Q$24=0,0,Q$24/TRE!Q$5*1000)</f>
        <v>2.2365994197294587</v>
      </c>
      <c r="R79" s="350">
        <f>IF(R$24=0,0,R$24/TRE!R$5*1000)</f>
        <v>2.2310216261435571</v>
      </c>
      <c r="S79" s="350">
        <f>IF(S$24=0,0,S$24/TRE!S$5*1000)</f>
        <v>2.2729826324780178</v>
      </c>
      <c r="T79" s="350">
        <f>IF(T$24=0,0,T$24/TRE!T$5*1000)</f>
        <v>2.312803348794024</v>
      </c>
      <c r="U79" s="350">
        <f>IF(U$24=0,0,U$24/TRE!U$5*1000)</f>
        <v>2.2660614026012071</v>
      </c>
      <c r="V79" s="350">
        <f>IF(V$24=0,0,V$24/TRE!V$5*1000)</f>
        <v>2.408599501804559</v>
      </c>
      <c r="W79" s="350">
        <f>IF(W$24=0,0,W$24/TRE!W$5*1000)</f>
        <v>2.4042597834402062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10.969374447084057</v>
      </c>
      <c r="C80" s="350">
        <f>IF(C$27=0,0,C$27/TRE!C$5*1000)</f>
        <v>11.057132786531318</v>
      </c>
      <c r="D80" s="350">
        <f>IF(D$27=0,0,D$27/TRE!D$5*1000)</f>
        <v>10.832587073259202</v>
      </c>
      <c r="E80" s="350">
        <f>IF(E$27=0,0,E$27/TRE!E$5*1000)</f>
        <v>11.039804156727605</v>
      </c>
      <c r="F80" s="350">
        <f>IF(F$27=0,0,F$27/TRE!F$5*1000)</f>
        <v>11.37167088474849</v>
      </c>
      <c r="G80" s="350">
        <f>IF(G$27=0,0,G$27/TRE!G$5*1000)</f>
        <v>10.76520090172588</v>
      </c>
      <c r="H80" s="350">
        <f>IF(H$27=0,0,H$27/TRE!H$5*1000)</f>
        <v>9.6725344480002242</v>
      </c>
      <c r="I80" s="350">
        <f>IF(I$27=0,0,I$27/TRE!I$5*1000)</f>
        <v>9.3672543396755596</v>
      </c>
      <c r="J80" s="350">
        <f>IF(J$27=0,0,J$27/TRE!J$5*1000)</f>
        <v>9.3352241738331898</v>
      </c>
      <c r="K80" s="350">
        <f>IF(K$27=0,0,K$27/TRE!K$5*1000)</f>
        <v>9.9097004017489763</v>
      </c>
      <c r="L80" s="350">
        <f>IF(L$27=0,0,L$27/TRE!L$5*1000)</f>
        <v>8.4453886440546935</v>
      </c>
      <c r="M80" s="350">
        <f>IF(M$27=0,0,M$27/TRE!M$5*1000)</f>
        <v>7.8066299818120379</v>
      </c>
      <c r="N80" s="350">
        <f>IF(N$27=0,0,N$27/TRE!N$5*1000)</f>
        <v>8.0286105845327711</v>
      </c>
      <c r="O80" s="350">
        <f>IF(O$27=0,0,O$27/TRE!O$5*1000)</f>
        <v>8.0977039622900744</v>
      </c>
      <c r="P80" s="350">
        <f>IF(P$27=0,0,P$27/TRE!P$5*1000)</f>
        <v>7.0175530028240551</v>
      </c>
      <c r="Q80" s="350">
        <f>IF(Q$27=0,0,Q$27/TRE!Q$5*1000)</f>
        <v>6.4706394670193541</v>
      </c>
      <c r="R80" s="350">
        <f>IF(R$27=0,0,R$27/TRE!R$5*1000)</f>
        <v>6.1887279792788377</v>
      </c>
      <c r="S80" s="350">
        <f>IF(S$27=0,0,S$27/TRE!S$5*1000)</f>
        <v>6.419030460936173</v>
      </c>
      <c r="T80" s="350">
        <f>IF(T$27=0,0,T$27/TRE!T$5*1000)</f>
        <v>6.5607753324547149</v>
      </c>
      <c r="U80" s="350">
        <f>IF(U$27=0,0,U$27/TRE!U$5*1000)</f>
        <v>6.406480753145221</v>
      </c>
      <c r="V80" s="350">
        <f>IF(V$27=0,0,V$27/TRE!V$5*1000)</f>
        <v>7.180021619713699</v>
      </c>
      <c r="W80" s="350">
        <f>IF(W$27=0,0,W$27/TRE!W$5*1000)</f>
        <v>7.1455696837594802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6.7787724797153199</v>
      </c>
      <c r="C81" s="350">
        <f>IF(C$35=0,0,C$35/TRE!C$5*1000)</f>
        <v>7.0954472217260651</v>
      </c>
      <c r="D81" s="350">
        <f>IF(D$35=0,0,D$35/TRE!D$5*1000)</f>
        <v>7.0732512875212956</v>
      </c>
      <c r="E81" s="350">
        <f>IF(E$35=0,0,E$35/TRE!E$5*1000)</f>
        <v>7.2381540763437604</v>
      </c>
      <c r="F81" s="350">
        <f>IF(F$35=0,0,F$35/TRE!F$5*1000)</f>
        <v>7.7585114040029302</v>
      </c>
      <c r="G81" s="350">
        <f>IF(G$35=0,0,G$35/TRE!G$5*1000)</f>
        <v>7.0857050561551125</v>
      </c>
      <c r="H81" s="350">
        <f>IF(H$35=0,0,H$35/TRE!H$5*1000)</f>
        <v>6.5451501501881149</v>
      </c>
      <c r="I81" s="350">
        <f>IF(I$35=0,0,I$35/TRE!I$5*1000)</f>
        <v>6.1208074345918053</v>
      </c>
      <c r="J81" s="350">
        <f>IF(J$35=0,0,J$35/TRE!J$5*1000)</f>
        <v>5.9220155146115259</v>
      </c>
      <c r="K81" s="350">
        <f>IF(K$35=0,0,K$35/TRE!K$5*1000)</f>
        <v>6.3023481136503365</v>
      </c>
      <c r="L81" s="350">
        <f>IF(L$35=0,0,L$35/TRE!L$5*1000)</f>
        <v>7.1183989961491791</v>
      </c>
      <c r="M81" s="350">
        <f>IF(M$35=0,0,M$35/TRE!M$5*1000)</f>
        <v>4.5563171323266518</v>
      </c>
      <c r="N81" s="350">
        <f>IF(N$35=0,0,N$35/TRE!N$5*1000)</f>
        <v>5.296439752034285</v>
      </c>
      <c r="O81" s="350">
        <f>IF(O$35=0,0,O$35/TRE!O$5*1000)</f>
        <v>5.727284132872831</v>
      </c>
      <c r="P81" s="350">
        <f>IF(P$35=0,0,P$35/TRE!P$5*1000)</f>
        <v>4.6413377681994383</v>
      </c>
      <c r="Q81" s="350">
        <f>IF(Q$35=0,0,Q$35/TRE!Q$5*1000)</f>
        <v>4.6047506240204754</v>
      </c>
      <c r="R81" s="350">
        <f>IF(R$35=0,0,R$35/TRE!R$5*1000)</f>
        <v>6.0038140878195723</v>
      </c>
      <c r="S81" s="350">
        <f>IF(S$35=0,0,S$35/TRE!S$5*1000)</f>
        <v>4.5528744282979643</v>
      </c>
      <c r="T81" s="350">
        <f>IF(T$35=0,0,T$35/TRE!T$5*1000)</f>
        <v>4.6936440750347765</v>
      </c>
      <c r="U81" s="350">
        <f>IF(U$35=0,0,U$35/TRE!U$5*1000)</f>
        <v>4.7184889764894455</v>
      </c>
      <c r="V81" s="350">
        <f>IF(V$35=0,0,V$35/TRE!V$5*1000)</f>
        <v>4.3808834422248468</v>
      </c>
      <c r="W81" s="350">
        <f>IF(W$35=0,0,W$35/TRE!W$5*1000)</f>
        <v>4.1969348945438165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4.5355424435653857</v>
      </c>
      <c r="C82" s="350">
        <f>IF(C$46=0,0,C$46/TRE!C$5*1000)</f>
        <v>4.0964186079036011</v>
      </c>
      <c r="D82" s="350">
        <f>IF(D$46=0,0,D$46/TRE!D$5*1000)</f>
        <v>3.6464605766954268</v>
      </c>
      <c r="E82" s="350">
        <f>IF(E$46=0,0,E$46/TRE!E$5*1000)</f>
        <v>4.1976766295376207</v>
      </c>
      <c r="F82" s="350">
        <f>IF(F$46=0,0,F$46/TRE!F$5*1000)</f>
        <v>4.1365719843919413</v>
      </c>
      <c r="G82" s="350">
        <f>IF(G$46=0,0,G$46/TRE!G$5*1000)</f>
        <v>4.1219741894271067</v>
      </c>
      <c r="H82" s="350">
        <f>IF(H$46=0,0,H$46/TRE!H$5*1000)</f>
        <v>3.7907859826421317</v>
      </c>
      <c r="I82" s="350">
        <f>IF(I$46=0,0,I$46/TRE!I$5*1000)</f>
        <v>3.7486613672003717</v>
      </c>
      <c r="J82" s="350">
        <f>IF(J$46=0,0,J$46/TRE!J$5*1000)</f>
        <v>3.9867068962555825</v>
      </c>
      <c r="K82" s="350">
        <f>IF(K$46=0,0,K$46/TRE!K$5*1000)</f>
        <v>4.2044281387297238</v>
      </c>
      <c r="L82" s="350">
        <f>IF(L$46=0,0,L$46/TRE!L$5*1000)</f>
        <v>3.4755627814162042</v>
      </c>
      <c r="M82" s="350">
        <f>IF(M$46=0,0,M$46/TRE!M$5*1000)</f>
        <v>3.750751797060988</v>
      </c>
      <c r="N82" s="350">
        <f>IF(N$46=0,0,N$46/TRE!N$5*1000)</f>
        <v>3.5022912481572259</v>
      </c>
      <c r="O82" s="350">
        <f>IF(O$46=0,0,O$46/TRE!O$5*1000)</f>
        <v>3.3518069935994919</v>
      </c>
      <c r="P82" s="350">
        <f>IF(P$46=0,0,P$46/TRE!P$5*1000)</f>
        <v>3.1284405395779857</v>
      </c>
      <c r="Q82" s="350">
        <f>IF(Q$46=0,0,Q$46/TRE!Q$5*1000)</f>
        <v>3.0646413743971239</v>
      </c>
      <c r="R82" s="350">
        <f>IF(R$46=0,0,R$46/TRE!R$5*1000)</f>
        <v>2.7185650062841953</v>
      </c>
      <c r="S82" s="350">
        <f>IF(S$46=0,0,S$46/TRE!S$5*1000)</f>
        <v>2.8034670086192812</v>
      </c>
      <c r="T82" s="350">
        <f>IF(T$46=0,0,T$46/TRE!T$5*1000)</f>
        <v>2.909944491848115</v>
      </c>
      <c r="U82" s="350">
        <f>IF(U$46=0,0,U$46/TRE!U$5*1000)</f>
        <v>2.8595400570546081</v>
      </c>
      <c r="V82" s="350">
        <f>IF(V$46=0,0,V$46/TRE!V$5*1000)</f>
        <v>3.4538752195977591</v>
      </c>
      <c r="W82" s="350">
        <f>IF(W$46=0,0,W$46/TRE!W$5*1000)</f>
        <v>3.4469014117099315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3.0712683292919554</v>
      </c>
      <c r="C83" s="335">
        <f>IF(C$47=0,0,C$47/TRE!C$5*1000)</f>
        <v>2.7739131295807007</v>
      </c>
      <c r="D83" s="335">
        <f>IF(D$47=0,0,D$47/TRE!D$5*1000)</f>
        <v>2.4692214928127982</v>
      </c>
      <c r="E83" s="335">
        <f>IF(E$47=0,0,E$47/TRE!E$5*1000)</f>
        <v>2.8424805741148216</v>
      </c>
      <c r="F83" s="335">
        <f>IF(F$47=0,0,F$47/TRE!F$5*1000)</f>
        <v>2.801103216556458</v>
      </c>
      <c r="G83" s="335">
        <f>IF(G$47=0,0,G$47/TRE!G$5*1000)</f>
        <v>2.7912182367749105</v>
      </c>
      <c r="H83" s="335">
        <f>IF(H$47=0,0,H$47/TRE!H$5*1000)</f>
        <v>2.5669522612736215</v>
      </c>
      <c r="I83" s="335">
        <f>IF(I$47=0,0,I$47/TRE!I$5*1000)</f>
        <v>2.5384273386431606</v>
      </c>
      <c r="J83" s="335">
        <f>IF(J$47=0,0,J$47/TRE!J$5*1000)</f>
        <v>2.6996212208333783</v>
      </c>
      <c r="K83" s="335">
        <f>IF(K$47=0,0,K$47/TRE!K$5*1000)</f>
        <v>2.8470523969154335</v>
      </c>
      <c r="L83" s="335">
        <f>IF(L$47=0,0,L$47/TRE!L$5*1000)</f>
        <v>2.3534970799740358</v>
      </c>
      <c r="M83" s="335">
        <f>IF(M$47=0,0,M$47/TRE!M$5*1000)</f>
        <v>2.5398428850977246</v>
      </c>
      <c r="N83" s="335">
        <f>IF(N$47=0,0,N$47/TRE!N$5*1000)</f>
        <v>2.3715964130557254</v>
      </c>
      <c r="O83" s="335">
        <f>IF(O$47=0,0,O$47/TRE!O$5*1000)</f>
        <v>2.269695145273309</v>
      </c>
      <c r="P83" s="335">
        <f>IF(P$47=0,0,P$47/TRE!P$5*1000)</f>
        <v>2.1184412821249743</v>
      </c>
      <c r="Q83" s="335">
        <f>IF(Q$47=0,0,Q$47/TRE!Q$5*1000)</f>
        <v>2.0752393150188708</v>
      </c>
      <c r="R83" s="335">
        <f>IF(R$47=0,0,R$47/TRE!R$5*1000)</f>
        <v>1.8408917365038564</v>
      </c>
      <c r="S83" s="335">
        <f>IF(S$47=0,0,S$47/TRE!S$5*1000)</f>
        <v>1.8983836096612019</v>
      </c>
      <c r="T83" s="335">
        <f>IF(T$47=0,0,T$47/TRE!T$5*1000)</f>
        <v>1.9704854422628084</v>
      </c>
      <c r="U83" s="335">
        <f>IF(U$47=0,0,U$47/TRE!U$5*1000)</f>
        <v>1.9363537929257422</v>
      </c>
      <c r="V83" s="335">
        <f>IF(V$47=0,0,V$47/TRE!V$5*1000)</f>
        <v>2.3388112242949548</v>
      </c>
      <c r="W83" s="335">
        <f>IF(W$47=0,0,W$47/TRE!W$5*1000)</f>
        <v>2.3340888706697918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5.6515060282418679</v>
      </c>
      <c r="C5" s="225">
        <v>7.0555620972140298</v>
      </c>
      <c r="D5" s="225">
        <v>8.538717592025197</v>
      </c>
      <c r="E5" s="225">
        <v>7.009451230341794</v>
      </c>
      <c r="F5" s="225">
        <v>6.7849631347155626</v>
      </c>
      <c r="G5" s="225">
        <v>5.7707366597717771</v>
      </c>
      <c r="H5" s="225">
        <v>5.8287910059124659</v>
      </c>
      <c r="I5" s="225">
        <v>5.5138082221705327</v>
      </c>
      <c r="J5" s="225">
        <v>4.1114252673555942</v>
      </c>
      <c r="K5" s="225">
        <v>3.576427865120841</v>
      </c>
      <c r="L5" s="225">
        <v>3.2943240357804529</v>
      </c>
      <c r="M5" s="225">
        <v>2.0423786662238692</v>
      </c>
      <c r="N5" s="225">
        <v>1.854209742595009</v>
      </c>
      <c r="O5" s="225">
        <v>1.938431737721326</v>
      </c>
      <c r="P5" s="225">
        <v>2.2312027307735218</v>
      </c>
      <c r="Q5" s="225">
        <v>2.3806822732658528</v>
      </c>
      <c r="R5" s="225">
        <v>2.347364347982178</v>
      </c>
      <c r="S5" s="225">
        <v>2.148258991283134</v>
      </c>
      <c r="T5" s="225">
        <v>2.8966545588569419</v>
      </c>
      <c r="U5" s="225">
        <v>2.3792249083953658</v>
      </c>
      <c r="V5" s="225">
        <v>3.7200318509054759</v>
      </c>
      <c r="W5" s="225">
        <v>4.173735759610091</v>
      </c>
      <c r="DA5" s="89" t="s">
        <v>2446</v>
      </c>
    </row>
    <row r="6" spans="1:105" ht="12" customHeight="1" x14ac:dyDescent="0.25">
      <c r="A6" s="55" t="s">
        <v>92</v>
      </c>
      <c r="B6" s="261">
        <v>0.1088338920224468</v>
      </c>
      <c r="C6" s="261">
        <v>0.12803126372032339</v>
      </c>
      <c r="D6" s="261">
        <v>0.14528664480281089</v>
      </c>
      <c r="E6" s="261">
        <v>0.1280528503667879</v>
      </c>
      <c r="F6" s="261">
        <v>0.11921519581131899</v>
      </c>
      <c r="G6" s="261">
        <v>0.1039488915640689</v>
      </c>
      <c r="H6" s="261">
        <v>0.10573093058072409</v>
      </c>
      <c r="I6" s="261">
        <v>0.1022681968633934</v>
      </c>
      <c r="J6" s="261">
        <v>7.9664101959102521E-2</v>
      </c>
      <c r="K6" s="261">
        <v>6.9007485176259334E-2</v>
      </c>
      <c r="L6" s="261">
        <v>5.7919220778125988E-2</v>
      </c>
      <c r="M6" s="261">
        <v>4.2656811736201623E-2</v>
      </c>
      <c r="N6" s="261">
        <v>3.5981334468428647E-2</v>
      </c>
      <c r="O6" s="261">
        <v>3.58936397845733E-2</v>
      </c>
      <c r="P6" s="261">
        <v>4.3753810045296299E-2</v>
      </c>
      <c r="Q6" s="261">
        <v>4.7112713765941949E-2</v>
      </c>
      <c r="R6" s="261">
        <v>4.1085811001151502E-2</v>
      </c>
      <c r="S6" s="261">
        <v>4.1104170486341969E-2</v>
      </c>
      <c r="T6" s="261">
        <v>5.5956204090603021E-2</v>
      </c>
      <c r="U6" s="261">
        <v>4.5821542127681067E-2</v>
      </c>
      <c r="V6" s="261">
        <v>7.7354490141073443E-2</v>
      </c>
      <c r="W6" s="261">
        <v>8.7105557732900948E-2</v>
      </c>
      <c r="DA6" s="67" t="s">
        <v>2447</v>
      </c>
    </row>
    <row r="7" spans="1:105" ht="12" customHeight="1" x14ac:dyDescent="0.25">
      <c r="A7" s="202" t="s">
        <v>93</v>
      </c>
      <c r="B7" s="226">
        <v>3.8380323379182887E-2</v>
      </c>
      <c r="C7" s="226">
        <v>4.5150285567458877E-2</v>
      </c>
      <c r="D7" s="226">
        <v>5.1235403848814753E-2</v>
      </c>
      <c r="E7" s="226">
        <v>4.5157898108521062E-2</v>
      </c>
      <c r="F7" s="226">
        <v>4.2041295059146999E-2</v>
      </c>
      <c r="G7" s="226">
        <v>3.6657625662360159E-2</v>
      </c>
      <c r="H7" s="226">
        <v>3.7286062562507397E-2</v>
      </c>
      <c r="I7" s="226">
        <v>3.6064927883066367E-2</v>
      </c>
      <c r="J7" s="226">
        <v>2.8093583148454709E-2</v>
      </c>
      <c r="K7" s="226">
        <v>2.4335522211249669E-2</v>
      </c>
      <c r="L7" s="226">
        <v>2.042524053882298E-2</v>
      </c>
      <c r="M7" s="226">
        <v>1.504294478803234E-2</v>
      </c>
      <c r="N7" s="226">
        <v>1.268883457947096E-2</v>
      </c>
      <c r="O7" s="226">
        <v>1.2657909007827249E-2</v>
      </c>
      <c r="P7" s="226">
        <v>1.542980175939552E-2</v>
      </c>
      <c r="Q7" s="226">
        <v>1.6614320741509401E-2</v>
      </c>
      <c r="R7" s="226">
        <v>1.4488930637479681E-2</v>
      </c>
      <c r="S7" s="226">
        <v>1.4495405118595719E-2</v>
      </c>
      <c r="T7" s="226">
        <v>1.9732981777642929E-2</v>
      </c>
      <c r="U7" s="226">
        <v>1.61589884539876E-2</v>
      </c>
      <c r="V7" s="226">
        <v>2.72790974509474E-2</v>
      </c>
      <c r="W7" s="226">
        <v>3.0717816038622461E-2</v>
      </c>
      <c r="DA7" s="174" t="s">
        <v>2448</v>
      </c>
    </row>
    <row r="8" spans="1:105" ht="12" customHeight="1" x14ac:dyDescent="0.25">
      <c r="A8" s="202" t="s">
        <v>94</v>
      </c>
      <c r="B8" s="226">
        <v>0.25625036128798828</v>
      </c>
      <c r="C8" s="226">
        <v>0.30145074273117028</v>
      </c>
      <c r="D8" s="226">
        <v>0.34207869009555708</v>
      </c>
      <c r="E8" s="226">
        <v>0.30150156868118211</v>
      </c>
      <c r="F8" s="226">
        <v>0.28069323287058467</v>
      </c>
      <c r="G8" s="226">
        <v>0.24474858450605391</v>
      </c>
      <c r="H8" s="226">
        <v>0.24894441113102661</v>
      </c>
      <c r="I8" s="226">
        <v>0.2407913739693392</v>
      </c>
      <c r="J8" s="226">
        <v>0.18756983260777629</v>
      </c>
      <c r="K8" s="226">
        <v>0.16247873414602149</v>
      </c>
      <c r="L8" s="226">
        <v>0.13637131755659751</v>
      </c>
      <c r="M8" s="226">
        <v>0.10043584048745489</v>
      </c>
      <c r="N8" s="226">
        <v>8.4718370222918518E-2</v>
      </c>
      <c r="O8" s="226">
        <v>8.4511892314213979E-2</v>
      </c>
      <c r="P8" s="226">
        <v>0.1030187327080129</v>
      </c>
      <c r="Q8" s="226">
        <v>0.11092730122423849</v>
      </c>
      <c r="R8" s="226">
        <v>9.6736905362932696E-2</v>
      </c>
      <c r="S8" s="226">
        <v>9.6780132933183938E-2</v>
      </c>
      <c r="T8" s="226">
        <v>0.1317493774050098</v>
      </c>
      <c r="U8" s="226">
        <v>0.1078872261829001</v>
      </c>
      <c r="V8" s="226">
        <v>0.18213183115614301</v>
      </c>
      <c r="W8" s="226">
        <v>0.20509080603902269</v>
      </c>
      <c r="DA8" s="174" t="s">
        <v>2449</v>
      </c>
    </row>
    <row r="9" spans="1:105" ht="12" customHeight="1" x14ac:dyDescent="0.25">
      <c r="A9" s="202" t="s">
        <v>95</v>
      </c>
      <c r="B9" s="226">
        <v>0.1121540307462124</v>
      </c>
      <c r="C9" s="226">
        <v>0.1319370466398832</v>
      </c>
      <c r="D9" s="226">
        <v>0.14971882862433869</v>
      </c>
      <c r="E9" s="226">
        <v>0.1319592918189014</v>
      </c>
      <c r="F9" s="226">
        <v>0.1228520315498848</v>
      </c>
      <c r="G9" s="226">
        <v>0.10712000612921919</v>
      </c>
      <c r="H9" s="226">
        <v>0.1089564088797858</v>
      </c>
      <c r="I9" s="226">
        <v>0.1053880393527699</v>
      </c>
      <c r="J9" s="226">
        <v>8.2094373126413836E-2</v>
      </c>
      <c r="K9" s="226">
        <v>7.1112660498999045E-2</v>
      </c>
      <c r="L9" s="226">
        <v>5.9686132207849733E-2</v>
      </c>
      <c r="M9" s="226">
        <v>4.3958120821505027E-2</v>
      </c>
      <c r="N9" s="226">
        <v>3.7078998253867401E-2</v>
      </c>
      <c r="O9" s="226">
        <v>3.6988628314075463E-2</v>
      </c>
      <c r="P9" s="226">
        <v>4.5088584685292719E-2</v>
      </c>
      <c r="Q9" s="226">
        <v>4.8549956728122561E-2</v>
      </c>
      <c r="R9" s="226">
        <v>4.2339194387221203E-2</v>
      </c>
      <c r="S9" s="226">
        <v>4.2358113955641187E-2</v>
      </c>
      <c r="T9" s="226">
        <v>5.7663230795095249E-2</v>
      </c>
      <c r="U9" s="226">
        <v>4.7219395990790093E-2</v>
      </c>
      <c r="V9" s="226">
        <v>7.9714303186457766E-2</v>
      </c>
      <c r="W9" s="226">
        <v>8.9762841506456997E-2</v>
      </c>
      <c r="DA9" s="174" t="s">
        <v>2450</v>
      </c>
    </row>
    <row r="10" spans="1:105" ht="12" customHeight="1" x14ac:dyDescent="0.25">
      <c r="A10" s="56" t="s">
        <v>96</v>
      </c>
      <c r="B10" s="262">
        <v>0.20338631932365739</v>
      </c>
      <c r="C10" s="262">
        <v>0.2491524603566205</v>
      </c>
      <c r="D10" s="262">
        <v>0.30415479529039557</v>
      </c>
      <c r="E10" s="262">
        <v>0.25028819829223109</v>
      </c>
      <c r="F10" s="262">
        <v>0.24003772292437289</v>
      </c>
      <c r="G10" s="262">
        <v>0.2089013006614503</v>
      </c>
      <c r="H10" s="262">
        <v>0.20886497902843379</v>
      </c>
      <c r="I10" s="262">
        <v>0.19876338235898941</v>
      </c>
      <c r="J10" s="262">
        <v>0.14792892604141131</v>
      </c>
      <c r="K10" s="262">
        <v>0.12869419547511851</v>
      </c>
      <c r="L10" s="262">
        <v>0.1110130393887077</v>
      </c>
      <c r="M10" s="262">
        <v>7.459474518836598E-2</v>
      </c>
      <c r="N10" s="262">
        <v>6.6030897808552091E-2</v>
      </c>
      <c r="O10" s="262">
        <v>6.8254872325706289E-2</v>
      </c>
      <c r="P10" s="262">
        <v>7.9320719093404018E-2</v>
      </c>
      <c r="Q10" s="262">
        <v>8.3558921191223712E-2</v>
      </c>
      <c r="R10" s="262">
        <v>7.5916188471846419E-2</v>
      </c>
      <c r="S10" s="262">
        <v>7.5285006419768319E-2</v>
      </c>
      <c r="T10" s="262">
        <v>0.1036022165824072</v>
      </c>
      <c r="U10" s="262">
        <v>8.5001308616385565E-2</v>
      </c>
      <c r="V10" s="262">
        <v>0.13848855322477621</v>
      </c>
      <c r="W10" s="262">
        <v>0.1592151232500052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3.5954739753998197E-2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2.5726932966997729E-3</v>
      </c>
      <c r="T11" s="228">
        <v>5.0413591814064849E-3</v>
      </c>
      <c r="U11" s="228">
        <v>2.5393108862354868E-3</v>
      </c>
      <c r="V11" s="228">
        <v>4.2213945575721983E-3</v>
      </c>
      <c r="W11" s="228">
        <v>2.0243212317938991E-3</v>
      </c>
      <c r="DA11" s="69" t="s">
        <v>2452</v>
      </c>
    </row>
    <row r="12" spans="1:105" ht="12" customHeight="1" x14ac:dyDescent="0.25">
      <c r="A12" s="37" t="s">
        <v>162</v>
      </c>
      <c r="B12" s="228">
        <v>0.1042822200448352</v>
      </c>
      <c r="C12" s="228">
        <v>0.13557618782396719</v>
      </c>
      <c r="D12" s="228">
        <v>0.1731315152083073</v>
      </c>
      <c r="E12" s="228">
        <v>0.1455098990961852</v>
      </c>
      <c r="F12" s="228">
        <v>0.15013233992406849</v>
      </c>
      <c r="G12" s="228">
        <v>0.14131423724458819</v>
      </c>
      <c r="H12" s="228">
        <v>0.13526965616778039</v>
      </c>
      <c r="I12" s="228">
        <v>0.1244085421865264</v>
      </c>
      <c r="J12" s="228">
        <v>7.9266545700282839E-2</v>
      </c>
      <c r="K12" s="228">
        <v>7.0284794274567269E-2</v>
      </c>
      <c r="L12" s="228">
        <v>6.2224910576045532E-2</v>
      </c>
      <c r="M12" s="228">
        <v>2.0702885904362631E-2</v>
      </c>
      <c r="N12" s="228">
        <v>3.2526444646557892E-2</v>
      </c>
      <c r="O12" s="228">
        <v>3.8930197051007989E-2</v>
      </c>
      <c r="P12" s="228">
        <v>3.565052687550864E-2</v>
      </c>
      <c r="Q12" s="228">
        <v>2.3263824860916951E-2</v>
      </c>
      <c r="R12" s="228">
        <v>3.2649555627988387E-2</v>
      </c>
      <c r="S12" s="228">
        <v>3.3349854396980752E-2</v>
      </c>
      <c r="T12" s="228">
        <v>3.9335001200583683E-2</v>
      </c>
      <c r="U12" s="228">
        <v>3.2376650567908047E-2</v>
      </c>
      <c r="V12" s="228">
        <v>2.9816858604388732E-2</v>
      </c>
      <c r="W12" s="228">
        <v>3.6045673878262491E-2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3.5789572878449668E-3</v>
      </c>
      <c r="U14" s="228">
        <v>3.257797876205728E-3</v>
      </c>
      <c r="V14" s="228">
        <v>5.6251949174079899E-3</v>
      </c>
      <c r="W14" s="228">
        <v>1.220612855110061E-2</v>
      </c>
      <c r="DA14" s="69" t="s">
        <v>2455</v>
      </c>
    </row>
    <row r="15" spans="1:105" ht="12" customHeight="1" x14ac:dyDescent="0.25">
      <c r="A15" s="37" t="s">
        <v>38</v>
      </c>
      <c r="B15" s="228">
        <v>9.9104099278822175E-2</v>
      </c>
      <c r="C15" s="228">
        <v>0.1135762725326533</v>
      </c>
      <c r="D15" s="228">
        <v>9.5068540328090062E-2</v>
      </c>
      <c r="E15" s="228">
        <v>0.104778299196046</v>
      </c>
      <c r="F15" s="228">
        <v>8.9905383000304442E-2</v>
      </c>
      <c r="G15" s="228">
        <v>6.7587063416862062E-2</v>
      </c>
      <c r="H15" s="228">
        <v>7.35953228606534E-2</v>
      </c>
      <c r="I15" s="228">
        <v>7.4354840172462966E-2</v>
      </c>
      <c r="J15" s="228">
        <v>6.8662380341128496E-2</v>
      </c>
      <c r="K15" s="228">
        <v>5.8409401200551193E-2</v>
      </c>
      <c r="L15" s="228">
        <v>4.8788128812662188E-2</v>
      </c>
      <c r="M15" s="228">
        <v>5.3891859284003342E-2</v>
      </c>
      <c r="N15" s="228">
        <v>3.3504453161994192E-2</v>
      </c>
      <c r="O15" s="228">
        <v>2.93246752746983E-2</v>
      </c>
      <c r="P15" s="228">
        <v>4.3670192217895372E-2</v>
      </c>
      <c r="Q15" s="228">
        <v>6.0295096330306761E-2</v>
      </c>
      <c r="R15" s="228">
        <v>4.3266632843858038E-2</v>
      </c>
      <c r="S15" s="228">
        <v>3.9362458726087797E-2</v>
      </c>
      <c r="T15" s="228">
        <v>5.5646898912572067E-2</v>
      </c>
      <c r="U15" s="228">
        <v>4.6827549286036309E-2</v>
      </c>
      <c r="V15" s="228">
        <v>9.8825105145407238E-2</v>
      </c>
      <c r="W15" s="228">
        <v>0.1089389995888482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1.0247501053672992</v>
      </c>
      <c r="C16" s="263">
        <f t="shared" si="0"/>
        <v>1.2879864023338636</v>
      </c>
      <c r="D16" s="263">
        <f t="shared" si="0"/>
        <v>1.5781609143070587</v>
      </c>
      <c r="E16" s="263">
        <f t="shared" si="0"/>
        <v>1.2667154797770386</v>
      </c>
      <c r="F16" s="263">
        <f t="shared" si="0"/>
        <v>1.2210097651361862</v>
      </c>
      <c r="G16" s="263">
        <f t="shared" si="0"/>
        <v>1.0424353857935396</v>
      </c>
      <c r="H16" s="263">
        <f t="shared" si="0"/>
        <v>1.0421423114497268</v>
      </c>
      <c r="I16" s="263">
        <f t="shared" si="0"/>
        <v>0.99165966026667385</v>
      </c>
      <c r="J16" s="263">
        <f t="shared" si="0"/>
        <v>0.73779159902051783</v>
      </c>
      <c r="K16" s="263">
        <f t="shared" si="0"/>
        <v>0.64188350335927735</v>
      </c>
      <c r="L16" s="263">
        <f t="shared" si="0"/>
        <v>0.55372547987164367</v>
      </c>
      <c r="M16" s="263">
        <f t="shared" si="0"/>
        <v>0.37168139514807019</v>
      </c>
      <c r="N16" s="263">
        <f t="shared" si="0"/>
        <v>0.32927430661127899</v>
      </c>
      <c r="O16" s="263">
        <f t="shared" si="0"/>
        <v>0.3404631384447353</v>
      </c>
      <c r="P16" s="263">
        <f t="shared" si="0"/>
        <v>0.3954826877803797</v>
      </c>
      <c r="Q16" s="263">
        <f t="shared" si="0"/>
        <v>0.41634833033973573</v>
      </c>
      <c r="R16" s="263">
        <f t="shared" si="0"/>
        <v>0.3784808237790746</v>
      </c>
      <c r="S16" s="263">
        <f t="shared" si="0"/>
        <v>0.37571522801586998</v>
      </c>
      <c r="T16" s="263">
        <f t="shared" si="0"/>
        <v>0.50649567046939259</v>
      </c>
      <c r="U16" s="263">
        <f t="shared" si="0"/>
        <v>0.41441212168283281</v>
      </c>
      <c r="V16" s="263">
        <f t="shared" si="0"/>
        <v>0.67424976629508881</v>
      </c>
      <c r="W16" s="263">
        <f t="shared" si="0"/>
        <v>0.75806054236874465</v>
      </c>
      <c r="DA16" s="70"/>
    </row>
    <row r="17" spans="1:105" ht="12" customHeight="1" x14ac:dyDescent="0.25">
      <c r="A17" s="60" t="s">
        <v>2406</v>
      </c>
      <c r="B17" s="331">
        <v>0.5993095777225963</v>
      </c>
      <c r="C17" s="331">
        <v>0.90181923632358973</v>
      </c>
      <c r="D17" s="331">
        <v>1.2285991612651459</v>
      </c>
      <c r="E17" s="331">
        <v>0.8551274192377345</v>
      </c>
      <c r="F17" s="331">
        <v>0.87308719141799029</v>
      </c>
      <c r="G17" s="331">
        <v>0.7060194374822133</v>
      </c>
      <c r="H17" s="331">
        <v>0.67582013262181828</v>
      </c>
      <c r="I17" s="331">
        <v>0.62155696895910129</v>
      </c>
      <c r="J17" s="331">
        <v>0.39602323939667322</v>
      </c>
      <c r="K17" s="331">
        <v>0.35114955070943082</v>
      </c>
      <c r="L17" s="331">
        <v>0.31088160130845638</v>
      </c>
      <c r="M17" s="331">
        <v>0.10343359696417501</v>
      </c>
      <c r="N17" s="331">
        <v>0.16250522665251541</v>
      </c>
      <c r="O17" s="331">
        <v>0.19449898579894839</v>
      </c>
      <c r="P17" s="331">
        <v>0.1781134400989384</v>
      </c>
      <c r="Q17" s="331">
        <v>0.11622829279091849</v>
      </c>
      <c r="R17" s="331">
        <v>0.16312030088390381</v>
      </c>
      <c r="S17" s="331">
        <v>0.17978780920603721</v>
      </c>
      <c r="T17" s="331">
        <v>0.2255259935175358</v>
      </c>
      <c r="U17" s="331">
        <v>0.17757089400265791</v>
      </c>
      <c r="V17" s="331">
        <v>0.17360633788938931</v>
      </c>
      <c r="W17" s="331">
        <v>0.19704258714518519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0.14996940447379711</v>
      </c>
      <c r="C19" s="232">
        <v>0.31742326533324511</v>
      </c>
      <c r="D19" s="232">
        <v>0.32793744700251132</v>
      </c>
      <c r="E19" s="232">
        <v>0.15927250930904119</v>
      </c>
      <c r="F19" s="232">
        <v>0.1640950011722408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0.13595235339100981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1.31687487307857E-2</v>
      </c>
      <c r="T20" s="232">
        <v>2.6176382203974492E-2</v>
      </c>
      <c r="U20" s="232">
        <v>1.3207336586566471E-2</v>
      </c>
      <c r="V20" s="232">
        <v>2.1991794977205908E-2</v>
      </c>
      <c r="W20" s="232">
        <v>1.072053121705324E-2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0.12170727216608659</v>
      </c>
      <c r="D21" s="232">
        <v>0.12573864765043119</v>
      </c>
      <c r="E21" s="232">
        <v>0.12213264598634339</v>
      </c>
      <c r="F21" s="232">
        <v>0.12583060801416171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0.44934017324879921</v>
      </c>
      <c r="C22" s="232">
        <v>0.46268869882425812</v>
      </c>
      <c r="D22" s="232">
        <v>0.63897071322119381</v>
      </c>
      <c r="E22" s="232">
        <v>0.57372226394234993</v>
      </c>
      <c r="F22" s="232">
        <v>0.58316158223158776</v>
      </c>
      <c r="G22" s="232">
        <v>0.7060194374822133</v>
      </c>
      <c r="H22" s="232">
        <v>0.67582013262181828</v>
      </c>
      <c r="I22" s="232">
        <v>0.62155696895910129</v>
      </c>
      <c r="J22" s="232">
        <v>0.39602323939667322</v>
      </c>
      <c r="K22" s="232">
        <v>0.35114955070943082</v>
      </c>
      <c r="L22" s="232">
        <v>0.31088160130845638</v>
      </c>
      <c r="M22" s="232">
        <v>0.10343359696417501</v>
      </c>
      <c r="N22" s="232">
        <v>0.16250522665251541</v>
      </c>
      <c r="O22" s="232">
        <v>0.19449898579894839</v>
      </c>
      <c r="P22" s="232">
        <v>0.1781134400989384</v>
      </c>
      <c r="Q22" s="232">
        <v>0.11622829279091849</v>
      </c>
      <c r="R22" s="232">
        <v>0.16312030088390381</v>
      </c>
      <c r="S22" s="232">
        <v>0.16661906047525149</v>
      </c>
      <c r="T22" s="232">
        <v>0.1993496113135613</v>
      </c>
      <c r="U22" s="232">
        <v>0.16436355741609149</v>
      </c>
      <c r="V22" s="232">
        <v>0.1516145429121834</v>
      </c>
      <c r="W22" s="232">
        <v>0.18632205592813189</v>
      </c>
      <c r="DA22" s="71" t="s">
        <v>2462</v>
      </c>
    </row>
    <row r="23" spans="1:105" ht="12" customHeight="1" x14ac:dyDescent="0.25">
      <c r="A23" s="60" t="s">
        <v>2413</v>
      </c>
      <c r="B23" s="331">
        <v>0.4254405276447028</v>
      </c>
      <c r="C23" s="331">
        <v>0.3861671660102739</v>
      </c>
      <c r="D23" s="331">
        <v>0.34956175304191278</v>
      </c>
      <c r="E23" s="331">
        <v>0.41158806053930419</v>
      </c>
      <c r="F23" s="331">
        <v>0.3479225737181959</v>
      </c>
      <c r="G23" s="331">
        <v>0.33641594831132637</v>
      </c>
      <c r="H23" s="331">
        <v>0.36632217882790857</v>
      </c>
      <c r="I23" s="331">
        <v>0.37010269130757262</v>
      </c>
      <c r="J23" s="331">
        <v>0.34176835962384461</v>
      </c>
      <c r="K23" s="331">
        <v>0.29073395264984653</v>
      </c>
      <c r="L23" s="331">
        <v>0.24284387856318729</v>
      </c>
      <c r="M23" s="331">
        <v>0.26824779818389521</v>
      </c>
      <c r="N23" s="331">
        <v>0.16676907995876361</v>
      </c>
      <c r="O23" s="331">
        <v>0.14596415264578691</v>
      </c>
      <c r="P23" s="331">
        <v>0.21736924768144131</v>
      </c>
      <c r="Q23" s="331">
        <v>0.30012003754881722</v>
      </c>
      <c r="R23" s="331">
        <v>0.2153605228951708</v>
      </c>
      <c r="S23" s="331">
        <v>0.1959274188098328</v>
      </c>
      <c r="T23" s="331">
        <v>0.28096967695185682</v>
      </c>
      <c r="U23" s="331">
        <v>0.2368412276801749</v>
      </c>
      <c r="V23" s="331">
        <v>0.50064342840569953</v>
      </c>
      <c r="W23" s="331">
        <v>0.56101795522355946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0.42638609704889896</v>
      </c>
      <c r="C24" s="263">
        <f t="shared" si="1"/>
        <v>0.53359550829356517</v>
      </c>
      <c r="D24" s="263">
        <f t="shared" si="1"/>
        <v>0.65356726997617165</v>
      </c>
      <c r="E24" s="263">
        <f t="shared" si="1"/>
        <v>0.53412036086301828</v>
      </c>
      <c r="F24" s="263">
        <f t="shared" si="1"/>
        <v>0.51515879941833898</v>
      </c>
      <c r="G24" s="263">
        <f t="shared" si="1"/>
        <v>0.44310380516765591</v>
      </c>
      <c r="H24" s="263">
        <f t="shared" si="1"/>
        <v>0.44295004804875193</v>
      </c>
      <c r="I24" s="263">
        <f t="shared" si="1"/>
        <v>0.42051412737370159</v>
      </c>
      <c r="J24" s="263">
        <f t="shared" si="1"/>
        <v>0.30906502899552124</v>
      </c>
      <c r="K24" s="263">
        <f t="shared" si="1"/>
        <v>0.26937847766051515</v>
      </c>
      <c r="L24" s="263">
        <f t="shared" si="1"/>
        <v>0.23519835436925174</v>
      </c>
      <c r="M24" s="263">
        <f t="shared" si="1"/>
        <v>0.14252110723614975</v>
      </c>
      <c r="N24" s="263">
        <f t="shared" si="1"/>
        <v>0.13702753469366344</v>
      </c>
      <c r="O24" s="263">
        <f t="shared" si="1"/>
        <v>0.14395002937003087</v>
      </c>
      <c r="P24" s="263">
        <f t="shared" si="1"/>
        <v>0.1629511196890028</v>
      </c>
      <c r="Q24" s="263">
        <f t="shared" si="1"/>
        <v>0.16216895457524344</v>
      </c>
      <c r="R24" s="263">
        <f t="shared" si="1"/>
        <v>0.1578731045430411</v>
      </c>
      <c r="S24" s="263">
        <f t="shared" si="1"/>
        <v>0.15615294410639774</v>
      </c>
      <c r="T24" s="263">
        <f t="shared" si="1"/>
        <v>0.20863405110201666</v>
      </c>
      <c r="U24" s="263">
        <f t="shared" si="1"/>
        <v>0.17037495292442242</v>
      </c>
      <c r="V24" s="263">
        <f t="shared" si="1"/>
        <v>0.25520514314043674</v>
      </c>
      <c r="W24" s="263">
        <f t="shared" si="1"/>
        <v>0.28743381706152898</v>
      </c>
      <c r="DA24" s="70"/>
    </row>
    <row r="25" spans="1:105" ht="12" customHeight="1" x14ac:dyDescent="0.25">
      <c r="A25" s="60" t="s">
        <v>2416</v>
      </c>
      <c r="B25" s="264">
        <v>0.29986876944500268</v>
      </c>
      <c r="C25" s="264">
        <v>0.38476160155149858</v>
      </c>
      <c r="D25" s="264">
        <v>0.48467431121662441</v>
      </c>
      <c r="E25" s="264">
        <v>0.38526136005538192</v>
      </c>
      <c r="F25" s="264">
        <v>0.37657340378889231</v>
      </c>
      <c r="G25" s="264">
        <v>0.32226519760080757</v>
      </c>
      <c r="H25" s="264">
        <v>0.32003985404974161</v>
      </c>
      <c r="I25" s="264">
        <v>0.30162929540098188</v>
      </c>
      <c r="J25" s="264">
        <v>0.21645702703459521</v>
      </c>
      <c r="K25" s="264">
        <v>0.18915858983949399</v>
      </c>
      <c r="L25" s="264">
        <v>0.16786836282362899</v>
      </c>
      <c r="M25" s="264">
        <v>9.2933375651087433E-2</v>
      </c>
      <c r="N25" s="264">
        <v>9.5199918351240836E-2</v>
      </c>
      <c r="O25" s="264">
        <v>0.1022243564281453</v>
      </c>
      <c r="P25" s="264">
        <v>0.1120881484531888</v>
      </c>
      <c r="Q25" s="264">
        <v>0.1074013217076721</v>
      </c>
      <c r="R25" s="264">
        <v>0.1101116314053134</v>
      </c>
      <c r="S25" s="264">
        <v>0.10837012841664589</v>
      </c>
      <c r="T25" s="264">
        <v>0.14358602908566551</v>
      </c>
      <c r="U25" s="264">
        <v>0.11710828250627831</v>
      </c>
      <c r="V25" s="264">
        <v>0.16528202094985969</v>
      </c>
      <c r="W25" s="264">
        <v>0.1861752644266513</v>
      </c>
      <c r="DA25" s="72" t="s">
        <v>2464</v>
      </c>
    </row>
    <row r="26" spans="1:105" ht="12" customHeight="1" x14ac:dyDescent="0.25">
      <c r="A26" s="60" t="s">
        <v>2418</v>
      </c>
      <c r="B26" s="264">
        <v>0.12651732760389631</v>
      </c>
      <c r="C26" s="264">
        <v>0.14883390674206659</v>
      </c>
      <c r="D26" s="264">
        <v>0.1688929587595473</v>
      </c>
      <c r="E26" s="264">
        <v>0.14885900080763639</v>
      </c>
      <c r="F26" s="264">
        <v>0.13858539562944669</v>
      </c>
      <c r="G26" s="264">
        <v>0.12083860756684831</v>
      </c>
      <c r="H26" s="264">
        <v>0.12291019399901031</v>
      </c>
      <c r="I26" s="264">
        <v>0.11888483197271971</v>
      </c>
      <c r="J26" s="264">
        <v>9.2608001960926029E-2</v>
      </c>
      <c r="K26" s="264">
        <v>8.0219887821021157E-2</v>
      </c>
      <c r="L26" s="264">
        <v>6.7329991545622733E-2</v>
      </c>
      <c r="M26" s="264">
        <v>4.95877315850623E-2</v>
      </c>
      <c r="N26" s="264">
        <v>4.1827616342422609E-2</v>
      </c>
      <c r="O26" s="264">
        <v>4.1725672941885568E-2</v>
      </c>
      <c r="P26" s="264">
        <v>5.0862971235814007E-2</v>
      </c>
      <c r="Q26" s="264">
        <v>5.4767632867571359E-2</v>
      </c>
      <c r="R26" s="264">
        <v>4.7761473137727703E-2</v>
      </c>
      <c r="S26" s="264">
        <v>4.7782815689751852E-2</v>
      </c>
      <c r="T26" s="264">
        <v>6.504802201635114E-2</v>
      </c>
      <c r="U26" s="264">
        <v>5.3266670418144112E-2</v>
      </c>
      <c r="V26" s="264">
        <v>8.9923122190577034E-2</v>
      </c>
      <c r="W26" s="264">
        <v>0.10125855263487769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1.2547960473885293</v>
      </c>
      <c r="C27" s="263">
        <f t="shared" si="2"/>
        <v>1.5771262069394258</v>
      </c>
      <c r="D27" s="263">
        <f t="shared" si="2"/>
        <v>1.9324419358861946</v>
      </c>
      <c r="E27" s="263">
        <f t="shared" si="2"/>
        <v>1.5510801793188231</v>
      </c>
      <c r="F27" s="263">
        <f t="shared" si="2"/>
        <v>1.4951139981259429</v>
      </c>
      <c r="G27" s="263">
        <f t="shared" si="2"/>
        <v>1.2764514928084159</v>
      </c>
      <c r="H27" s="263">
        <f t="shared" si="2"/>
        <v>1.2760926262649723</v>
      </c>
      <c r="I27" s="263">
        <f t="shared" si="2"/>
        <v>1.2142771350204167</v>
      </c>
      <c r="J27" s="263">
        <f t="shared" si="2"/>
        <v>0.90341828451492012</v>
      </c>
      <c r="K27" s="263">
        <f t="shared" si="2"/>
        <v>0.78597980003176815</v>
      </c>
      <c r="L27" s="263">
        <f t="shared" si="2"/>
        <v>0.67803119984282889</v>
      </c>
      <c r="M27" s="263">
        <f t="shared" si="2"/>
        <v>0.45512007569151458</v>
      </c>
      <c r="N27" s="263">
        <f t="shared" si="2"/>
        <v>0.403193028503607</v>
      </c>
      <c r="O27" s="263">
        <f t="shared" si="2"/>
        <v>0.41689363891192072</v>
      </c>
      <c r="P27" s="263">
        <f t="shared" si="2"/>
        <v>0.48426451564944462</v>
      </c>
      <c r="Q27" s="263">
        <f t="shared" si="2"/>
        <v>0.50981428204865575</v>
      </c>
      <c r="R27" s="263">
        <f t="shared" si="2"/>
        <v>0.46344590666825458</v>
      </c>
      <c r="S27" s="263">
        <f t="shared" si="2"/>
        <v>0.46005946287657562</v>
      </c>
      <c r="T27" s="263">
        <f t="shared" si="2"/>
        <v>0.62019878016660313</v>
      </c>
      <c r="U27" s="263">
        <f t="shared" si="2"/>
        <v>0.50744341430550977</v>
      </c>
      <c r="V27" s="263">
        <f t="shared" si="2"/>
        <v>0.82561195872867987</v>
      </c>
      <c r="W27" s="263">
        <f t="shared" si="2"/>
        <v>0.92823739881887124</v>
      </c>
      <c r="DA27" s="70"/>
    </row>
    <row r="28" spans="1:105" ht="12" customHeight="1" x14ac:dyDescent="0.25">
      <c r="A28" s="60" t="s">
        <v>2421</v>
      </c>
      <c r="B28" s="331">
        <v>0.73384846251746483</v>
      </c>
      <c r="C28" s="331">
        <v>1.104268452641131</v>
      </c>
      <c r="D28" s="331">
        <v>1.504407136243036</v>
      </c>
      <c r="E28" s="331">
        <v>1.047094799066614</v>
      </c>
      <c r="F28" s="331">
        <v>1.069086356838356</v>
      </c>
      <c r="G28" s="331">
        <v>0.86451359691699581</v>
      </c>
      <c r="H28" s="331">
        <v>0.82753485627161461</v>
      </c>
      <c r="I28" s="331">
        <v>0.76109016607236868</v>
      </c>
      <c r="J28" s="331">
        <v>0.48492641558776328</v>
      </c>
      <c r="K28" s="331">
        <v>0.42997904168501733</v>
      </c>
      <c r="L28" s="331">
        <v>0.3806713485409669</v>
      </c>
      <c r="M28" s="331">
        <v>0.1266533840377653</v>
      </c>
      <c r="N28" s="331">
        <v>0.19898599181940671</v>
      </c>
      <c r="O28" s="331">
        <v>0.23816202342728371</v>
      </c>
      <c r="P28" s="331">
        <v>0.21809808991706739</v>
      </c>
      <c r="Q28" s="331">
        <v>0.14232035851949201</v>
      </c>
      <c r="R28" s="331">
        <v>0.19973914393947401</v>
      </c>
      <c r="S28" s="331">
        <v>0.22014833780331081</v>
      </c>
      <c r="T28" s="331">
        <v>0.27615427777657431</v>
      </c>
      <c r="U28" s="331">
        <v>0.21743374775835669</v>
      </c>
      <c r="V28" s="331">
        <v>0.21257918925231339</v>
      </c>
      <c r="W28" s="331">
        <v>0.2412766373206349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0.18363600547811881</v>
      </c>
      <c r="C30" s="232">
        <v>0.38868154938764699</v>
      </c>
      <c r="D30" s="232">
        <v>0.40155605755409518</v>
      </c>
      <c r="E30" s="232">
        <v>0.19502756241923391</v>
      </c>
      <c r="F30" s="232">
        <v>0.20093265449662129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0.16647226945837931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1.6124998445860041E-2</v>
      </c>
      <c r="T31" s="232">
        <v>3.2052712902825901E-2</v>
      </c>
      <c r="U31" s="232">
        <v>1.6172248881509959E-2</v>
      </c>
      <c r="V31" s="232">
        <v>2.6928728543517431E-2</v>
      </c>
      <c r="W31" s="232">
        <v>1.3127181082106009E-2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0.14902931285643259</v>
      </c>
      <c r="D32" s="232">
        <v>0.1539656910005279</v>
      </c>
      <c r="E32" s="232">
        <v>0.14955017875878779</v>
      </c>
      <c r="F32" s="232">
        <v>0.15407829552754501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0.55021245703934607</v>
      </c>
      <c r="C33" s="232">
        <v>0.56655759039705089</v>
      </c>
      <c r="D33" s="232">
        <v>0.78241311823003323</v>
      </c>
      <c r="E33" s="232">
        <v>0.70251705788859187</v>
      </c>
      <c r="F33" s="232">
        <v>0.71407540681418913</v>
      </c>
      <c r="G33" s="232">
        <v>0.86451359691699581</v>
      </c>
      <c r="H33" s="232">
        <v>0.82753485627161461</v>
      </c>
      <c r="I33" s="232">
        <v>0.76109016607236868</v>
      </c>
      <c r="J33" s="232">
        <v>0.48492641558776328</v>
      </c>
      <c r="K33" s="232">
        <v>0.42997904168501733</v>
      </c>
      <c r="L33" s="232">
        <v>0.3806713485409669</v>
      </c>
      <c r="M33" s="232">
        <v>0.1266533840377653</v>
      </c>
      <c r="N33" s="232">
        <v>0.19898599181940671</v>
      </c>
      <c r="O33" s="232">
        <v>0.23816202342728371</v>
      </c>
      <c r="P33" s="232">
        <v>0.21809808991706739</v>
      </c>
      <c r="Q33" s="232">
        <v>0.14232035851949201</v>
      </c>
      <c r="R33" s="232">
        <v>0.19973914393947401</v>
      </c>
      <c r="S33" s="232">
        <v>0.20402333935745079</v>
      </c>
      <c r="T33" s="232">
        <v>0.2441015648737484</v>
      </c>
      <c r="U33" s="232">
        <v>0.20126149887684669</v>
      </c>
      <c r="V33" s="232">
        <v>0.1856504607087959</v>
      </c>
      <c r="W33" s="232">
        <v>0.22814945623852889</v>
      </c>
      <c r="DA33" s="71" t="s">
        <v>2471</v>
      </c>
    </row>
    <row r="34" spans="1:105" ht="12" customHeight="1" x14ac:dyDescent="0.25">
      <c r="A34" s="60" t="s">
        <v>2428</v>
      </c>
      <c r="B34" s="331">
        <v>0.52094758487106452</v>
      </c>
      <c r="C34" s="331">
        <v>0.47285775429829469</v>
      </c>
      <c r="D34" s="331">
        <v>0.42803479964315849</v>
      </c>
      <c r="E34" s="331">
        <v>0.50398538025220907</v>
      </c>
      <c r="F34" s="331">
        <v>0.42602764128758702</v>
      </c>
      <c r="G34" s="331">
        <v>0.41193789589141999</v>
      </c>
      <c r="H34" s="331">
        <v>0.44855776999335772</v>
      </c>
      <c r="I34" s="331">
        <v>0.453186968948048</v>
      </c>
      <c r="J34" s="331">
        <v>0.4184918689271569</v>
      </c>
      <c r="K34" s="331">
        <v>0.35600075834675088</v>
      </c>
      <c r="L34" s="331">
        <v>0.29735985130186199</v>
      </c>
      <c r="M34" s="331">
        <v>0.32846669165374931</v>
      </c>
      <c r="N34" s="331">
        <v>0.20420703668420029</v>
      </c>
      <c r="O34" s="331">
        <v>0.17873161548463701</v>
      </c>
      <c r="P34" s="331">
        <v>0.2661664257323772</v>
      </c>
      <c r="Q34" s="331">
        <v>0.36749392352916371</v>
      </c>
      <c r="R34" s="331">
        <v>0.26370676272878057</v>
      </c>
      <c r="S34" s="331">
        <v>0.23991112507326481</v>
      </c>
      <c r="T34" s="331">
        <v>0.34404450239002882</v>
      </c>
      <c r="U34" s="331">
        <v>0.2900096665471531</v>
      </c>
      <c r="V34" s="331">
        <v>0.61303276947636653</v>
      </c>
      <c r="W34" s="331">
        <v>0.68696076149823637</v>
      </c>
      <c r="DA34" s="72" t="s">
        <v>2472</v>
      </c>
    </row>
    <row r="35" spans="1:105" ht="12" customHeight="1" x14ac:dyDescent="0.25">
      <c r="A35" s="57" t="s">
        <v>2430</v>
      </c>
      <c r="B35" s="263">
        <v>1.128889624910544</v>
      </c>
      <c r="C35" s="263">
        <v>1.509831686355958</v>
      </c>
      <c r="D35" s="263">
        <v>1.9167379184442239</v>
      </c>
      <c r="E35" s="263">
        <v>1.5090571897728</v>
      </c>
      <c r="F35" s="263">
        <v>1.546457888319168</v>
      </c>
      <c r="G35" s="263">
        <v>1.2589595842009029</v>
      </c>
      <c r="H35" s="263">
        <v>1.2914399169545669</v>
      </c>
      <c r="I35" s="263">
        <v>1.172622582839528</v>
      </c>
      <c r="J35" s="263">
        <v>0.8323216119519492</v>
      </c>
      <c r="K35" s="263">
        <v>0.72756029706668957</v>
      </c>
      <c r="L35" s="263">
        <v>0.85779111909906602</v>
      </c>
      <c r="M35" s="263">
        <v>0.36613862887523579</v>
      </c>
      <c r="N35" s="263">
        <v>0.38531511449761618</v>
      </c>
      <c r="O35" s="263">
        <v>0.43680113923555169</v>
      </c>
      <c r="P35" s="263">
        <v>0.46059963379235391</v>
      </c>
      <c r="Q35" s="263">
        <v>0.5104170631416578</v>
      </c>
      <c r="R35" s="263">
        <v>0.66261332013954233</v>
      </c>
      <c r="S35" s="263">
        <v>0.47173919388551078</v>
      </c>
      <c r="T35" s="263">
        <v>0.62825775058938982</v>
      </c>
      <c r="U35" s="263">
        <v>0.52275805549228971</v>
      </c>
      <c r="V35" s="263">
        <v>0.67981311451966087</v>
      </c>
      <c r="W35" s="263">
        <v>0.7495807348926089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0.26057408108648722</v>
      </c>
      <c r="C38" s="231">
        <v>0.46348398452200967</v>
      </c>
      <c r="D38" s="231">
        <v>0.42884311190503172</v>
      </c>
      <c r="E38" s="231">
        <v>0.22992332009554761</v>
      </c>
      <c r="F38" s="231">
        <v>0.2140347487194984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0.18116550975759829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2.081882989186741E-2</v>
      </c>
      <c r="T39" s="231">
        <v>4.2235190272069068E-2</v>
      </c>
      <c r="U39" s="231">
        <v>2.0725722999930869E-2</v>
      </c>
      <c r="V39" s="231">
        <v>5.7350335013438392E-2</v>
      </c>
      <c r="W39" s="231">
        <v>2.969396605806086E-2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0.17556229866234871</v>
      </c>
      <c r="D40" s="231">
        <v>0.16244074230354971</v>
      </c>
      <c r="E40" s="231">
        <v>0.17417776708110591</v>
      </c>
      <c r="F40" s="231">
        <v>0.16214142434197451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0.77885964791594586</v>
      </c>
      <c r="C42" s="231">
        <v>0.67396955154284233</v>
      </c>
      <c r="D42" s="231">
        <v>0.83357328590106672</v>
      </c>
      <c r="E42" s="231">
        <v>0.82622686250067445</v>
      </c>
      <c r="F42" s="231">
        <v>0.75881035531682528</v>
      </c>
      <c r="G42" s="231">
        <v>1.008495956292156</v>
      </c>
      <c r="H42" s="231">
        <v>0.95152039313423342</v>
      </c>
      <c r="I42" s="231">
        <v>0.94383426846920404</v>
      </c>
      <c r="J42" s="231">
        <v>0.68921793977964629</v>
      </c>
      <c r="K42" s="231">
        <v>0.60236068469382975</v>
      </c>
      <c r="L42" s="231">
        <v>0.33895980362066219</v>
      </c>
      <c r="M42" s="231">
        <v>0.27668273302870777</v>
      </c>
      <c r="N42" s="231">
        <v>0.27795515884053179</v>
      </c>
      <c r="O42" s="231">
        <v>0.27579340727719642</v>
      </c>
      <c r="P42" s="231">
        <v>0.31749596165161198</v>
      </c>
      <c r="Q42" s="231">
        <v>0.22420971896785399</v>
      </c>
      <c r="R42" s="231">
        <v>0.1616860645859661</v>
      </c>
      <c r="S42" s="231">
        <v>0.25787576615256219</v>
      </c>
      <c r="T42" s="231">
        <v>0.31488666518684832</v>
      </c>
      <c r="U42" s="231">
        <v>0.25250734787532209</v>
      </c>
      <c r="V42" s="231">
        <v>0.38707060078537192</v>
      </c>
      <c r="W42" s="231">
        <v>0.50523126055824874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4.2347580846729328E-2</v>
      </c>
      <c r="E44" s="231">
        <v>2.826561218378287E-2</v>
      </c>
      <c r="F44" s="231">
        <v>0</v>
      </c>
      <c r="G44" s="231">
        <v>0</v>
      </c>
      <c r="H44" s="231">
        <v>0</v>
      </c>
      <c r="I44" s="231">
        <v>1.4132806089749759E-2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1.4132806087635629E-2</v>
      </c>
      <c r="T44" s="231">
        <v>5.6480386910955867E-2</v>
      </c>
      <c r="U44" s="231">
        <v>7.0613192965849003E-2</v>
      </c>
      <c r="V44" s="231">
        <v>5.6480386930289568E-2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8.9455895908110442E-2</v>
      </c>
      <c r="C45" s="231">
        <v>0.19681585162875689</v>
      </c>
      <c r="D45" s="231">
        <v>0.26836768773024849</v>
      </c>
      <c r="E45" s="231">
        <v>0.25046362791168902</v>
      </c>
      <c r="F45" s="231">
        <v>0.41147135994087009</v>
      </c>
      <c r="G45" s="231">
        <v>0.25046362790874721</v>
      </c>
      <c r="H45" s="231">
        <v>0.33991952382033408</v>
      </c>
      <c r="I45" s="231">
        <v>0.2146555082805747</v>
      </c>
      <c r="J45" s="231">
        <v>0.14310367217230291</v>
      </c>
      <c r="K45" s="231">
        <v>0.12519961237285979</v>
      </c>
      <c r="L45" s="231">
        <v>0.51883131547840378</v>
      </c>
      <c r="M45" s="231">
        <v>8.9455895846528008E-2</v>
      </c>
      <c r="N45" s="231">
        <v>0.10735995565708439</v>
      </c>
      <c r="O45" s="231">
        <v>0.1610077319583553</v>
      </c>
      <c r="P45" s="231">
        <v>0.14310367214074191</v>
      </c>
      <c r="Q45" s="231">
        <v>0.28620734417380372</v>
      </c>
      <c r="R45" s="231">
        <v>0.5009272555535762</v>
      </c>
      <c r="S45" s="231">
        <v>0.17891179175344549</v>
      </c>
      <c r="T45" s="231">
        <v>0.21465550821951659</v>
      </c>
      <c r="U45" s="231">
        <v>0.17891179165118781</v>
      </c>
      <c r="V45" s="231">
        <v>0.17891179179056099</v>
      </c>
      <c r="W45" s="231">
        <v>0.21465550827629931</v>
      </c>
      <c r="DA45" s="73" t="s">
        <v>2483</v>
      </c>
    </row>
    <row r="46" spans="1:105" ht="12" customHeight="1" x14ac:dyDescent="0.25">
      <c r="A46" s="57" t="s">
        <v>2442</v>
      </c>
      <c r="B46" s="263">
        <v>0.67618547662459028</v>
      </c>
      <c r="C46" s="263">
        <v>0.79545883614747537</v>
      </c>
      <c r="D46" s="263">
        <v>0.90266659895719104</v>
      </c>
      <c r="E46" s="263">
        <v>0.79559295408222042</v>
      </c>
      <c r="F46" s="263">
        <v>0.74068456528178295</v>
      </c>
      <c r="G46" s="263">
        <v>0.64583494608784953</v>
      </c>
      <c r="H46" s="263">
        <v>0.65690676277517401</v>
      </c>
      <c r="I46" s="263">
        <v>0.63539278210640981</v>
      </c>
      <c r="J46" s="263">
        <v>0.49495343547923082</v>
      </c>
      <c r="K46" s="263">
        <v>0.42874382591177851</v>
      </c>
      <c r="L46" s="263">
        <v>0.35985238770570149</v>
      </c>
      <c r="M46" s="263">
        <v>0.26502696944054788</v>
      </c>
      <c r="N46" s="263">
        <v>0.22355219817099989</v>
      </c>
      <c r="O46" s="263">
        <v>0.2230073506929004</v>
      </c>
      <c r="P46" s="263">
        <v>0.27184262503006379</v>
      </c>
      <c r="Q46" s="263">
        <v>0.29271150944717578</v>
      </c>
      <c r="R46" s="263">
        <v>0.25526633457702258</v>
      </c>
      <c r="S46" s="263">
        <v>0.25538040214378332</v>
      </c>
      <c r="T46" s="263">
        <v>0.34765615590870802</v>
      </c>
      <c r="U46" s="263">
        <v>0.28468945406169421</v>
      </c>
      <c r="V46" s="263">
        <v>0.48060380652660911</v>
      </c>
      <c r="W46" s="263">
        <v>0.54118723476437303</v>
      </c>
      <c r="DA46" s="70" t="s">
        <v>2484</v>
      </c>
    </row>
    <row r="47" spans="1:105" ht="12" customHeight="1" x14ac:dyDescent="0.25">
      <c r="A47" s="41" t="s">
        <v>2444</v>
      </c>
      <c r="B47" s="352">
        <v>0.42149375014251789</v>
      </c>
      <c r="C47" s="352">
        <v>0.4958416581282854</v>
      </c>
      <c r="D47" s="352">
        <v>0.56266859179244055</v>
      </c>
      <c r="E47" s="352">
        <v>0.49592525926026948</v>
      </c>
      <c r="F47" s="352">
        <v>0.46169864021883639</v>
      </c>
      <c r="G47" s="352">
        <v>0.40257503719026061</v>
      </c>
      <c r="H47" s="352">
        <v>0.40947654823679508</v>
      </c>
      <c r="I47" s="352">
        <v>0.39606601413624482</v>
      </c>
      <c r="J47" s="352">
        <v>0.30852449051029629</v>
      </c>
      <c r="K47" s="352">
        <v>0.26725336358316348</v>
      </c>
      <c r="L47" s="352">
        <v>0.22431054442185799</v>
      </c>
      <c r="M47" s="352">
        <v>0.16520202681079091</v>
      </c>
      <c r="N47" s="352">
        <v>0.13934912478460559</v>
      </c>
      <c r="O47" s="352">
        <v>0.13900949931979051</v>
      </c>
      <c r="P47" s="352">
        <v>0.16945050054087629</v>
      </c>
      <c r="Q47" s="352">
        <v>0.18245892006234851</v>
      </c>
      <c r="R47" s="352">
        <v>0.15911782841461161</v>
      </c>
      <c r="S47" s="352">
        <v>0.1591889313414647</v>
      </c>
      <c r="T47" s="352">
        <v>0.21670813997007429</v>
      </c>
      <c r="U47" s="352">
        <v>0.17745844855687301</v>
      </c>
      <c r="V47" s="352">
        <v>0.29957978653560269</v>
      </c>
      <c r="W47" s="352">
        <v>0.33734388713695629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1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0.99999999999999967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1.9257502598170991E-2</v>
      </c>
      <c r="C52" s="301">
        <f t="shared" si="4"/>
        <v>1.8146146537478286E-2</v>
      </c>
      <c r="D52" s="301">
        <f t="shared" si="4"/>
        <v>1.7015042743479713E-2</v>
      </c>
      <c r="E52" s="301">
        <f t="shared" si="4"/>
        <v>1.8268598519165929E-2</v>
      </c>
      <c r="F52" s="301">
        <f t="shared" si="4"/>
        <v>1.7570500155166532E-2</v>
      </c>
      <c r="G52" s="301">
        <f t="shared" si="4"/>
        <v>1.8013106071657046E-2</v>
      </c>
      <c r="H52" s="301">
        <f t="shared" si="4"/>
        <v>1.8139427279769568E-2</v>
      </c>
      <c r="I52" s="301">
        <f t="shared" si="4"/>
        <v>1.854765213853142E-2</v>
      </c>
      <c r="J52" s="301">
        <f t="shared" si="4"/>
        <v>1.9376273865812293E-2</v>
      </c>
      <c r="K52" s="301">
        <f t="shared" si="4"/>
        <v>1.9295086544106124E-2</v>
      </c>
      <c r="L52" s="301">
        <f t="shared" si="4"/>
        <v>1.7581519045804624E-2</v>
      </c>
      <c r="M52" s="301">
        <f t="shared" si="4"/>
        <v>2.0885848663445609E-2</v>
      </c>
      <c r="N52" s="301">
        <f t="shared" si="4"/>
        <v>1.9405212712382765E-2</v>
      </c>
      <c r="O52" s="301">
        <f t="shared" si="4"/>
        <v>1.8516844873148409E-2</v>
      </c>
      <c r="P52" s="301">
        <f t="shared" si="4"/>
        <v>1.9609966159429879E-2</v>
      </c>
      <c r="Q52" s="301">
        <f t="shared" si="4"/>
        <v>1.978958481566382E-2</v>
      </c>
      <c r="R52" s="301">
        <f t="shared" si="4"/>
        <v>1.7502954339606185E-2</v>
      </c>
      <c r="S52" s="301">
        <f t="shared" si="4"/>
        <v>1.9133712766071492E-2</v>
      </c>
      <c r="T52" s="301">
        <f t="shared" si="4"/>
        <v>1.9317527497198037E-2</v>
      </c>
      <c r="U52" s="301">
        <f t="shared" si="4"/>
        <v>1.9259020854226323E-2</v>
      </c>
      <c r="V52" s="301">
        <f t="shared" si="4"/>
        <v>2.0794039739806244E-2</v>
      </c>
      <c r="W52" s="301">
        <f t="shared" si="4"/>
        <v>2.0869926308185432E-2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6.7911673786398945E-3</v>
      </c>
      <c r="C53" s="235">
        <f t="shared" si="5"/>
        <v>6.3992471394004151E-3</v>
      </c>
      <c r="D53" s="235">
        <f t="shared" si="5"/>
        <v>6.0003628526918923E-3</v>
      </c>
      <c r="E53" s="235">
        <f t="shared" si="5"/>
        <v>6.4424298885262486E-3</v>
      </c>
      <c r="F53" s="235">
        <f t="shared" si="5"/>
        <v>6.1962451710372403E-3</v>
      </c>
      <c r="G53" s="235">
        <f t="shared" si="5"/>
        <v>6.352330356348284E-3</v>
      </c>
      <c r="H53" s="235">
        <f t="shared" si="5"/>
        <v>6.3968775899986936E-3</v>
      </c>
      <c r="I53" s="235">
        <f t="shared" si="5"/>
        <v>6.5408382790776978E-3</v>
      </c>
      <c r="J53" s="235">
        <f t="shared" si="5"/>
        <v>6.8330521222203979E-3</v>
      </c>
      <c r="K53" s="235">
        <f t="shared" si="5"/>
        <v>6.8044213749093516E-3</v>
      </c>
      <c r="L53" s="235">
        <f t="shared" si="5"/>
        <v>6.2001309880204518E-3</v>
      </c>
      <c r="M53" s="235">
        <f t="shared" si="5"/>
        <v>7.3654043869568371E-3</v>
      </c>
      <c r="N53" s="235">
        <f t="shared" si="5"/>
        <v>6.84325742011939E-3</v>
      </c>
      <c r="O53" s="235">
        <f t="shared" si="5"/>
        <v>6.5299740824027834E-3</v>
      </c>
      <c r="P53" s="235">
        <f t="shared" si="5"/>
        <v>6.9154638198413547E-3</v>
      </c>
      <c r="Q53" s="235">
        <f t="shared" si="5"/>
        <v>6.978806423722241E-3</v>
      </c>
      <c r="R53" s="235">
        <f t="shared" si="5"/>
        <v>6.1724251073057897E-3</v>
      </c>
      <c r="S53" s="235">
        <f t="shared" si="5"/>
        <v>6.747512835934999E-3</v>
      </c>
      <c r="T53" s="235">
        <f t="shared" si="5"/>
        <v>6.8123351876068451E-3</v>
      </c>
      <c r="U53" s="235">
        <f t="shared" si="5"/>
        <v>6.7917027923542535E-3</v>
      </c>
      <c r="V53" s="235">
        <f t="shared" si="5"/>
        <v>7.3330279267118425E-3</v>
      </c>
      <c r="W53" s="235">
        <f t="shared" si="5"/>
        <v>7.3597893608607625E-3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4.5341960179719643E-2</v>
      </c>
      <c r="C54" s="235">
        <f t="shared" si="6"/>
        <v>4.2725262506044928E-2</v>
      </c>
      <c r="D54" s="235">
        <f t="shared" si="6"/>
        <v>4.0062068619653633E-2</v>
      </c>
      <c r="E54" s="235">
        <f t="shared" si="6"/>
        <v>4.3013576779887278E-2</v>
      </c>
      <c r="F54" s="235">
        <f t="shared" si="6"/>
        <v>4.1369898007905949E-2</v>
      </c>
      <c r="G54" s="235">
        <f t="shared" si="6"/>
        <v>4.2412017552666027E-2</v>
      </c>
      <c r="H54" s="235">
        <f t="shared" si="6"/>
        <v>4.2709441954344993E-2</v>
      </c>
      <c r="I54" s="235">
        <f t="shared" si="6"/>
        <v>4.3670610994618657E-2</v>
      </c>
      <c r="J54" s="235">
        <f t="shared" si="6"/>
        <v>4.5621608179787818E-2</v>
      </c>
      <c r="K54" s="235">
        <f t="shared" si="6"/>
        <v>4.5430451912814307E-2</v>
      </c>
      <c r="L54" s="235">
        <f t="shared" si="6"/>
        <v>4.1395842083363853E-2</v>
      </c>
      <c r="M54" s="235">
        <f t="shared" si="6"/>
        <v>4.9175915391414457E-2</v>
      </c>
      <c r="N54" s="235">
        <f t="shared" si="6"/>
        <v>4.5689744949971633E-2</v>
      </c>
      <c r="O54" s="235">
        <f t="shared" si="6"/>
        <v>4.3598075015816536E-2</v>
      </c>
      <c r="P54" s="235">
        <f t="shared" si="6"/>
        <v>4.6171838751872619E-2</v>
      </c>
      <c r="Q54" s="235">
        <f t="shared" si="6"/>
        <v>4.6594752466513262E-2</v>
      </c>
      <c r="R54" s="235">
        <f t="shared" si="6"/>
        <v>4.1210860787797544E-2</v>
      </c>
      <c r="S54" s="235">
        <f t="shared" si="6"/>
        <v>4.5050495925250664E-2</v>
      </c>
      <c r="T54" s="235">
        <f t="shared" si="6"/>
        <v>4.5483289335335811E-2</v>
      </c>
      <c r="U54" s="235">
        <f t="shared" si="6"/>
        <v>4.534553492702928E-2</v>
      </c>
      <c r="V54" s="235">
        <f t="shared" si="6"/>
        <v>4.8959750468752339E-2</v>
      </c>
      <c r="W54" s="235">
        <f t="shared" si="6"/>
        <v>4.9138426065137915E-2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1.9844981175947272E-2</v>
      </c>
      <c r="C55" s="235">
        <f t="shared" si="7"/>
        <v>1.8699721556129464E-2</v>
      </c>
      <c r="D55" s="235">
        <f t="shared" si="7"/>
        <v>1.7534111769215762E-2</v>
      </c>
      <c r="E55" s="235">
        <f t="shared" si="7"/>
        <v>1.8825909116492536E-2</v>
      </c>
      <c r="F55" s="235">
        <f t="shared" si="7"/>
        <v>1.8106514230166848E-2</v>
      </c>
      <c r="G55" s="235">
        <f t="shared" si="7"/>
        <v>1.8562622494275385E-2</v>
      </c>
      <c r="H55" s="235">
        <f t="shared" si="7"/>
        <v>1.8692797317533819E-2</v>
      </c>
      <c r="I55" s="235">
        <f t="shared" si="7"/>
        <v>1.9113475678935288E-2</v>
      </c>
      <c r="J55" s="235">
        <f t="shared" si="7"/>
        <v>1.9967375736642218E-2</v>
      </c>
      <c r="K55" s="235">
        <f t="shared" si="7"/>
        <v>1.9883711675699148E-2</v>
      </c>
      <c r="L55" s="235">
        <f t="shared" si="7"/>
        <v>1.8117869268348883E-2</v>
      </c>
      <c r="M55" s="235">
        <f t="shared" si="7"/>
        <v>2.152300234450583E-2</v>
      </c>
      <c r="N55" s="235">
        <f t="shared" si="7"/>
        <v>1.9997197405496582E-2</v>
      </c>
      <c r="O55" s="235">
        <f t="shared" si="7"/>
        <v>1.9081728592391135E-2</v>
      </c>
      <c r="P55" s="235">
        <f t="shared" si="7"/>
        <v>2.0208197159054767E-2</v>
      </c>
      <c r="Q55" s="235">
        <f t="shared" si="7"/>
        <v>2.0393295347858855E-2</v>
      </c>
      <c r="R55" s="235">
        <f t="shared" si="7"/>
        <v>1.8036907829675642E-2</v>
      </c>
      <c r="S55" s="235">
        <f t="shared" si="7"/>
        <v>1.9717414952068281E-2</v>
      </c>
      <c r="T55" s="235">
        <f t="shared" si="7"/>
        <v>1.9906837223231038E-2</v>
      </c>
      <c r="U55" s="235">
        <f t="shared" si="7"/>
        <v>1.9846545748647419E-2</v>
      </c>
      <c r="V55" s="235">
        <f t="shared" si="7"/>
        <v>2.1428392653964744E-2</v>
      </c>
      <c r="W55" s="235">
        <f t="shared" si="7"/>
        <v>2.1506594254266497E-2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3.5987985911594085E-2</v>
      </c>
      <c r="C56" s="302">
        <f t="shared" si="8"/>
        <v>3.5312914396289023E-2</v>
      </c>
      <c r="D56" s="302">
        <f t="shared" si="8"/>
        <v>3.5620664580178103E-2</v>
      </c>
      <c r="E56" s="302">
        <f t="shared" si="8"/>
        <v>3.5707245840988118E-2</v>
      </c>
      <c r="F56" s="302">
        <f t="shared" si="8"/>
        <v>3.5377896409813828E-2</v>
      </c>
      <c r="G56" s="302">
        <f t="shared" si="8"/>
        <v>3.6200109791478856E-2</v>
      </c>
      <c r="H56" s="302">
        <f t="shared" si="8"/>
        <v>3.5833327840468193E-2</v>
      </c>
      <c r="I56" s="302">
        <f t="shared" si="8"/>
        <v>3.6048294454598458E-2</v>
      </c>
      <c r="J56" s="302">
        <f t="shared" si="8"/>
        <v>3.5979962281196209E-2</v>
      </c>
      <c r="K56" s="302">
        <f t="shared" si="8"/>
        <v>3.5984004243510774E-2</v>
      </c>
      <c r="L56" s="302">
        <f t="shared" si="8"/>
        <v>3.3698275634991622E-2</v>
      </c>
      <c r="M56" s="302">
        <f t="shared" si="8"/>
        <v>3.6523464733541976E-2</v>
      </c>
      <c r="N56" s="302">
        <f t="shared" si="8"/>
        <v>3.5611342283284705E-2</v>
      </c>
      <c r="O56" s="302">
        <f t="shared" si="8"/>
        <v>3.5211388153364415E-2</v>
      </c>
      <c r="P56" s="302">
        <f t="shared" si="8"/>
        <v>3.5550655258433109E-2</v>
      </c>
      <c r="Q56" s="302">
        <f t="shared" si="8"/>
        <v>3.5098728683603975E-2</v>
      </c>
      <c r="R56" s="302">
        <f t="shared" si="8"/>
        <v>3.2341033268697666E-2</v>
      </c>
      <c r="S56" s="302">
        <f t="shared" si="8"/>
        <v>3.5044660222649099E-2</v>
      </c>
      <c r="T56" s="302">
        <f t="shared" si="8"/>
        <v>3.576616212852457E-2</v>
      </c>
      <c r="U56" s="302">
        <f t="shared" si="8"/>
        <v>3.5726470547802681E-2</v>
      </c>
      <c r="V56" s="302">
        <f t="shared" si="8"/>
        <v>3.7227786958616324E-2</v>
      </c>
      <c r="W56" s="302">
        <f t="shared" si="8"/>
        <v>3.8146910207099219E-2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0.18132336765569895</v>
      </c>
      <c r="C57" s="303">
        <f t="shared" si="9"/>
        <v>0.18254908462111616</v>
      </c>
      <c r="D57" s="303">
        <f t="shared" si="9"/>
        <v>0.18482411407785576</v>
      </c>
      <c r="E57" s="303">
        <f t="shared" si="9"/>
        <v>0.18071535675914407</v>
      </c>
      <c r="F57" s="303">
        <f t="shared" si="9"/>
        <v>0.17995820181967326</v>
      </c>
      <c r="G57" s="303">
        <f t="shared" si="9"/>
        <v>0.18064164893546991</v>
      </c>
      <c r="H57" s="303">
        <f t="shared" si="9"/>
        <v>0.17879219042038461</v>
      </c>
      <c r="I57" s="303">
        <f t="shared" si="9"/>
        <v>0.1798502269773001</v>
      </c>
      <c r="J57" s="303">
        <f t="shared" si="9"/>
        <v>0.17944910853142032</v>
      </c>
      <c r="K57" s="303">
        <f t="shared" si="9"/>
        <v>0.17947614982515223</v>
      </c>
      <c r="L57" s="303">
        <f t="shared" si="9"/>
        <v>0.16808470382922167</v>
      </c>
      <c r="M57" s="303">
        <f t="shared" si="9"/>
        <v>0.18198456598416576</v>
      </c>
      <c r="N57" s="303">
        <f t="shared" si="9"/>
        <v>0.17758201731291307</v>
      </c>
      <c r="O57" s="303">
        <f t="shared" si="9"/>
        <v>0.17563844618276733</v>
      </c>
      <c r="P57" s="303">
        <f t="shared" si="9"/>
        <v>0.17725089805858757</v>
      </c>
      <c r="Q57" s="303">
        <f t="shared" si="9"/>
        <v>0.17488613874063225</v>
      </c>
      <c r="R57" s="303">
        <f t="shared" si="9"/>
        <v>0.1612365051486026</v>
      </c>
      <c r="S57" s="303">
        <f t="shared" si="9"/>
        <v>0.17489289212352321</v>
      </c>
      <c r="T57" s="303">
        <f t="shared" si="9"/>
        <v>0.17485539272216929</v>
      </c>
      <c r="U57" s="303">
        <f t="shared" si="9"/>
        <v>0.17417946501002596</v>
      </c>
      <c r="V57" s="303">
        <f t="shared" si="9"/>
        <v>0.18124838531448939</v>
      </c>
      <c r="W57" s="303">
        <f t="shared" si="9"/>
        <v>0.18162638605553755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0.10604422515480109</v>
      </c>
      <c r="C58" s="304">
        <f t="shared" si="10"/>
        <v>0.12781678112927153</v>
      </c>
      <c r="D58" s="304">
        <f t="shared" si="10"/>
        <v>0.1438856769794806</v>
      </c>
      <c r="E58" s="304">
        <f t="shared" si="10"/>
        <v>0.12199634338507793</v>
      </c>
      <c r="F58" s="304">
        <f t="shared" si="10"/>
        <v>0.12867972516325127</v>
      </c>
      <c r="G58" s="304">
        <f t="shared" si="10"/>
        <v>0.122344767939928</v>
      </c>
      <c r="H58" s="304">
        <f t="shared" si="10"/>
        <v>0.11594516460382547</v>
      </c>
      <c r="I58" s="304">
        <f t="shared" si="10"/>
        <v>0.11272734631209623</v>
      </c>
      <c r="J58" s="304">
        <f t="shared" si="10"/>
        <v>9.6322616524509838E-2</v>
      </c>
      <c r="K58" s="304">
        <f t="shared" si="10"/>
        <v>9.8184435406630549E-2</v>
      </c>
      <c r="L58" s="304">
        <f t="shared" si="10"/>
        <v>9.436885926578438E-2</v>
      </c>
      <c r="M58" s="304">
        <f t="shared" si="10"/>
        <v>5.0643692413519091E-2</v>
      </c>
      <c r="N58" s="304">
        <f t="shared" si="10"/>
        <v>8.7641232229254504E-2</v>
      </c>
      <c r="O58" s="304">
        <f t="shared" si="10"/>
        <v>0.10033832092926147</v>
      </c>
      <c r="P58" s="304">
        <f t="shared" si="10"/>
        <v>7.9828443037620947E-2</v>
      </c>
      <c r="Q58" s="304">
        <f t="shared" si="10"/>
        <v>4.8821421529499157E-2</v>
      </c>
      <c r="R58" s="304">
        <f t="shared" si="10"/>
        <v>6.9490831716910048E-2</v>
      </c>
      <c r="S58" s="304">
        <f t="shared" si="10"/>
        <v>8.3690006621897906E-2</v>
      </c>
      <c r="T58" s="304">
        <f t="shared" si="10"/>
        <v>7.7857400299237378E-2</v>
      </c>
      <c r="U58" s="304">
        <f t="shared" si="10"/>
        <v>7.4633925265357975E-2</v>
      </c>
      <c r="V58" s="304">
        <f t="shared" si="10"/>
        <v>4.6667970825876821E-2</v>
      </c>
      <c r="W58" s="304">
        <f t="shared" si="10"/>
        <v>4.7210125051997266E-2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7.5279142500897844E-2</v>
      </c>
      <c r="C59" s="304">
        <f t="shared" si="11"/>
        <v>5.473230349184461E-2</v>
      </c>
      <c r="D59" s="304">
        <f t="shared" si="11"/>
        <v>4.0938437098375142E-2</v>
      </c>
      <c r="E59" s="304">
        <f t="shared" si="11"/>
        <v>5.8719013374066147E-2</v>
      </c>
      <c r="F59" s="304">
        <f t="shared" si="11"/>
        <v>5.127847665642201E-2</v>
      </c>
      <c r="G59" s="304">
        <f t="shared" si="11"/>
        <v>5.8296880995541922E-2</v>
      </c>
      <c r="H59" s="304">
        <f t="shared" si="11"/>
        <v>6.2847025816559154E-2</v>
      </c>
      <c r="I59" s="304">
        <f t="shared" si="11"/>
        <v>6.7122880665203874E-2</v>
      </c>
      <c r="J59" s="304">
        <f t="shared" si="11"/>
        <v>8.3126492006910482E-2</v>
      </c>
      <c r="K59" s="304">
        <f t="shared" si="11"/>
        <v>8.1291714418521663E-2</v>
      </c>
      <c r="L59" s="304">
        <f t="shared" si="11"/>
        <v>7.3715844563437286E-2</v>
      </c>
      <c r="M59" s="304">
        <f t="shared" si="11"/>
        <v>0.13134087357064669</v>
      </c>
      <c r="N59" s="304">
        <f t="shared" si="11"/>
        <v>8.9940785083658589E-2</v>
      </c>
      <c r="O59" s="304">
        <f t="shared" si="11"/>
        <v>7.5300125253505878E-2</v>
      </c>
      <c r="P59" s="304">
        <f t="shared" si="11"/>
        <v>9.7422455020966608E-2</v>
      </c>
      <c r="Q59" s="304">
        <f t="shared" si="11"/>
        <v>0.1260647172111331</v>
      </c>
      <c r="R59" s="304">
        <f t="shared" si="11"/>
        <v>9.1745673431692543E-2</v>
      </c>
      <c r="S59" s="304">
        <f t="shared" si="11"/>
        <v>9.1202885501625336E-2</v>
      </c>
      <c r="T59" s="304">
        <f t="shared" si="11"/>
        <v>9.6997992422931903E-2</v>
      </c>
      <c r="U59" s="304">
        <f t="shared" si="11"/>
        <v>9.9545539744667969E-2</v>
      </c>
      <c r="V59" s="304">
        <f t="shared" si="11"/>
        <v>0.13458041448861258</v>
      </c>
      <c r="W59" s="304">
        <f t="shared" si="11"/>
        <v>0.13441626100354029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7.5446455319723646E-2</v>
      </c>
      <c r="C60" s="303">
        <f t="shared" si="12"/>
        <v>7.5627639717643691E-2</v>
      </c>
      <c r="D60" s="303">
        <f t="shared" si="12"/>
        <v>7.6541619152105E-2</v>
      </c>
      <c r="E60" s="303">
        <f t="shared" si="12"/>
        <v>7.6200025267452148E-2</v>
      </c>
      <c r="F60" s="303">
        <f t="shared" si="12"/>
        <v>7.5926543621513035E-2</v>
      </c>
      <c r="G60" s="303">
        <f t="shared" si="12"/>
        <v>7.6784617162755767E-2</v>
      </c>
      <c r="H60" s="303">
        <f t="shared" si="12"/>
        <v>7.5993468902803882E-2</v>
      </c>
      <c r="I60" s="303">
        <f t="shared" si="12"/>
        <v>7.6265642624792726E-2</v>
      </c>
      <c r="J60" s="303">
        <f t="shared" si="12"/>
        <v>7.5172235635528689E-2</v>
      </c>
      <c r="K60" s="303">
        <f t="shared" si="12"/>
        <v>7.5320539884959584E-2</v>
      </c>
      <c r="L60" s="303">
        <f t="shared" si="12"/>
        <v>7.1395027269541597E-2</v>
      </c>
      <c r="M60" s="303">
        <f t="shared" si="12"/>
        <v>6.9781921243652331E-2</v>
      </c>
      <c r="N60" s="303">
        <f t="shared" si="12"/>
        <v>7.3900773761381641E-2</v>
      </c>
      <c r="O60" s="303">
        <f t="shared" si="12"/>
        <v>7.4261077431206149E-2</v>
      </c>
      <c r="P60" s="303">
        <f t="shared" si="12"/>
        <v>7.3032861353889741E-2</v>
      </c>
      <c r="Q60" s="303">
        <f t="shared" si="12"/>
        <v>6.8118688661791826E-2</v>
      </c>
      <c r="R60" s="303">
        <f t="shared" si="12"/>
        <v>6.7255475136934181E-2</v>
      </c>
      <c r="S60" s="303">
        <f t="shared" si="12"/>
        <v>7.2688137110101941E-2</v>
      </c>
      <c r="T60" s="303">
        <f t="shared" si="12"/>
        <v>7.2025865308684378E-2</v>
      </c>
      <c r="U60" s="303">
        <f t="shared" si="12"/>
        <v>7.1609435628903775E-2</v>
      </c>
      <c r="V60" s="303">
        <f t="shared" si="12"/>
        <v>6.8602945718950883E-2</v>
      </c>
      <c r="W60" s="303">
        <f t="shared" si="12"/>
        <v>6.8867277090962978E-2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5.3059975154673797E-2</v>
      </c>
      <c r="C61" s="304">
        <f t="shared" si="13"/>
        <v>5.4533089816249526E-2</v>
      </c>
      <c r="D61" s="304">
        <f t="shared" si="13"/>
        <v>5.6761955878396754E-2</v>
      </c>
      <c r="E61" s="304">
        <f t="shared" si="13"/>
        <v>5.4963127268466042E-2</v>
      </c>
      <c r="F61" s="304">
        <f t="shared" si="13"/>
        <v>5.5501171680968749E-2</v>
      </c>
      <c r="G61" s="304">
        <f t="shared" si="13"/>
        <v>5.5844724270185747E-2</v>
      </c>
      <c r="H61" s="304">
        <f t="shared" si="13"/>
        <v>5.4906730010581516E-2</v>
      </c>
      <c r="I61" s="304">
        <f t="shared" si="13"/>
        <v>5.4704350105641557E-2</v>
      </c>
      <c r="J61" s="304">
        <f t="shared" si="13"/>
        <v>5.2647686132895964E-2</v>
      </c>
      <c r="K61" s="304">
        <f t="shared" si="13"/>
        <v>5.2890369098246209E-2</v>
      </c>
      <c r="L61" s="304">
        <f t="shared" si="13"/>
        <v>5.0956846078397254E-2</v>
      </c>
      <c r="M61" s="304">
        <f t="shared" si="13"/>
        <v>4.5502519776565671E-2</v>
      </c>
      <c r="N61" s="304">
        <f t="shared" si="13"/>
        <v>5.1342583400519927E-2</v>
      </c>
      <c r="O61" s="304">
        <f t="shared" si="13"/>
        <v>5.273559777158443E-2</v>
      </c>
      <c r="P61" s="304">
        <f t="shared" si="13"/>
        <v>5.0236649008729768E-2</v>
      </c>
      <c r="Q61" s="304">
        <f t="shared" si="13"/>
        <v>4.5113673048162564E-2</v>
      </c>
      <c r="R61" s="304">
        <f t="shared" si="13"/>
        <v>4.6908623921108221E-2</v>
      </c>
      <c r="S61" s="304">
        <f t="shared" si="13"/>
        <v>5.0445560268279142E-2</v>
      </c>
      <c r="T61" s="304">
        <f t="shared" si="13"/>
        <v>4.9569607341210353E-2</v>
      </c>
      <c r="U61" s="304">
        <f t="shared" si="13"/>
        <v>4.9221190520092661E-2</v>
      </c>
      <c r="V61" s="304">
        <f t="shared" si="13"/>
        <v>4.4430270377827319E-2</v>
      </c>
      <c r="W61" s="304">
        <f t="shared" si="13"/>
        <v>4.4606385058752196E-2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2.2386480165049863E-2</v>
      </c>
      <c r="C62" s="304">
        <f t="shared" si="14"/>
        <v>2.1094549901394161E-2</v>
      </c>
      <c r="D62" s="304">
        <f t="shared" si="14"/>
        <v>1.9779663273708246E-2</v>
      </c>
      <c r="E62" s="304">
        <f t="shared" si="14"/>
        <v>2.1236897998986114E-2</v>
      </c>
      <c r="F62" s="304">
        <f t="shared" si="14"/>
        <v>2.0425371940544293E-2</v>
      </c>
      <c r="G62" s="304">
        <f t="shared" si="14"/>
        <v>2.0939892892570023E-2</v>
      </c>
      <c r="H62" s="304">
        <f t="shared" si="14"/>
        <v>2.1086738892222363E-2</v>
      </c>
      <c r="I62" s="304">
        <f t="shared" si="14"/>
        <v>2.1561292519151169E-2</v>
      </c>
      <c r="J62" s="304">
        <f t="shared" si="14"/>
        <v>2.2524549502632715E-2</v>
      </c>
      <c r="K62" s="304">
        <f t="shared" si="14"/>
        <v>2.2430170786713371E-2</v>
      </c>
      <c r="L62" s="304">
        <f t="shared" si="14"/>
        <v>2.0438181191144329E-2</v>
      </c>
      <c r="M62" s="304">
        <f t="shared" si="14"/>
        <v>2.4279401467086657E-2</v>
      </c>
      <c r="N62" s="304">
        <f t="shared" si="14"/>
        <v>2.2558190360861711E-2</v>
      </c>
      <c r="O62" s="304">
        <f t="shared" si="14"/>
        <v>2.1525479659621708E-2</v>
      </c>
      <c r="P62" s="304">
        <f t="shared" si="14"/>
        <v>2.2796212345159977E-2</v>
      </c>
      <c r="Q62" s="304">
        <f t="shared" si="14"/>
        <v>2.3005015613629266E-2</v>
      </c>
      <c r="R62" s="304">
        <f t="shared" si="14"/>
        <v>2.0346851215825967E-2</v>
      </c>
      <c r="S62" s="304">
        <f t="shared" si="14"/>
        <v>2.2242576841822802E-2</v>
      </c>
      <c r="T62" s="304">
        <f t="shared" si="14"/>
        <v>2.2456257967474018E-2</v>
      </c>
      <c r="U62" s="304">
        <f t="shared" si="14"/>
        <v>2.238824510881111E-2</v>
      </c>
      <c r="V62" s="304">
        <f t="shared" si="14"/>
        <v>2.4172675341123561E-2</v>
      </c>
      <c r="W62" s="304">
        <f t="shared" si="14"/>
        <v>2.4260892032210785E-2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0.22202861345595787</v>
      </c>
      <c r="C63" s="303">
        <f t="shared" si="15"/>
        <v>0.22352949137279543</v>
      </c>
      <c r="D63" s="303">
        <f t="shared" si="15"/>
        <v>0.22631524172798667</v>
      </c>
      <c r="E63" s="303">
        <f t="shared" si="15"/>
        <v>0.22128411031731932</v>
      </c>
      <c r="F63" s="303">
        <f t="shared" si="15"/>
        <v>0.22035698182000818</v>
      </c>
      <c r="G63" s="303">
        <f t="shared" si="15"/>
        <v>0.22119385583935092</v>
      </c>
      <c r="H63" s="303">
        <f t="shared" si="15"/>
        <v>0.21892921275965477</v>
      </c>
      <c r="I63" s="303">
        <f t="shared" si="15"/>
        <v>0.2202247677273062</v>
      </c>
      <c r="J63" s="303">
        <f t="shared" si="15"/>
        <v>0.21973360228337191</v>
      </c>
      <c r="K63" s="303">
        <f t="shared" si="15"/>
        <v>0.21976671407161497</v>
      </c>
      <c r="L63" s="303">
        <f t="shared" si="15"/>
        <v>0.20581800468884284</v>
      </c>
      <c r="M63" s="303">
        <f t="shared" si="15"/>
        <v>0.22283824406224381</v>
      </c>
      <c r="N63" s="303">
        <f t="shared" si="15"/>
        <v>0.21744736813826093</v>
      </c>
      <c r="O63" s="303">
        <f t="shared" si="15"/>
        <v>0.21506748512175589</v>
      </c>
      <c r="P63" s="303">
        <f t="shared" si="15"/>
        <v>0.21704191599010725</v>
      </c>
      <c r="Q63" s="303">
        <f t="shared" si="15"/>
        <v>0.21414629233546797</v>
      </c>
      <c r="R63" s="303">
        <f t="shared" si="15"/>
        <v>0.19743245528400316</v>
      </c>
      <c r="S63" s="303">
        <f t="shared" si="15"/>
        <v>0.21415456178390604</v>
      </c>
      <c r="T63" s="303">
        <f t="shared" si="15"/>
        <v>0.21410864414959502</v>
      </c>
      <c r="U63" s="303">
        <f t="shared" si="15"/>
        <v>0.21328097756329717</v>
      </c>
      <c r="V63" s="303">
        <f t="shared" si="15"/>
        <v>0.22193679834427263</v>
      </c>
      <c r="W63" s="303">
        <f t="shared" si="15"/>
        <v>0.22239965639453582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0.12985007161812379</v>
      </c>
      <c r="C64" s="304">
        <f t="shared" si="16"/>
        <v>0.15651034423992444</v>
      </c>
      <c r="D64" s="304">
        <f t="shared" si="16"/>
        <v>0.17618654324018035</v>
      </c>
      <c r="E64" s="304">
        <f t="shared" si="16"/>
        <v>0.14938327761438119</v>
      </c>
      <c r="F64" s="304">
        <f t="shared" si="16"/>
        <v>0.15756701040398119</v>
      </c>
      <c r="G64" s="304">
        <f t="shared" si="16"/>
        <v>0.14980991992644244</v>
      </c>
      <c r="H64" s="304">
        <f t="shared" si="16"/>
        <v>0.14197367094345983</v>
      </c>
      <c r="I64" s="304">
        <f t="shared" si="16"/>
        <v>0.1380334852801178</v>
      </c>
      <c r="J64" s="304">
        <f t="shared" si="16"/>
        <v>0.11794606105042024</v>
      </c>
      <c r="K64" s="304">
        <f t="shared" si="16"/>
        <v>0.12022583927342517</v>
      </c>
      <c r="L64" s="304">
        <f t="shared" si="16"/>
        <v>0.11555370522340942</v>
      </c>
      <c r="M64" s="304">
        <f t="shared" si="16"/>
        <v>6.2012684587982557E-2</v>
      </c>
      <c r="N64" s="304">
        <f t="shared" si="16"/>
        <v>0.10731579456643414</v>
      </c>
      <c r="O64" s="304">
        <f t="shared" si="16"/>
        <v>0.12286325011746299</v>
      </c>
      <c r="P64" s="304">
        <f t="shared" si="16"/>
        <v>9.7749113923617473E-2</v>
      </c>
      <c r="Q64" s="304">
        <f t="shared" si="16"/>
        <v>5.9781332485100994E-2</v>
      </c>
      <c r="R64" s="304">
        <f t="shared" si="16"/>
        <v>8.5090814347236782E-2</v>
      </c>
      <c r="S64" s="304">
        <f t="shared" si="16"/>
        <v>0.10247755912885455</v>
      </c>
      <c r="T64" s="304">
        <f t="shared" si="16"/>
        <v>9.5335592203147773E-2</v>
      </c>
      <c r="U64" s="304">
        <f t="shared" si="16"/>
        <v>9.1388479916764895E-2</v>
      </c>
      <c r="V64" s="304">
        <f t="shared" si="16"/>
        <v>5.7144454072502217E-2</v>
      </c>
      <c r="W64" s="304">
        <f t="shared" si="16"/>
        <v>5.7808316390200724E-2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9.2178541837834083E-2</v>
      </c>
      <c r="C65" s="304">
        <f t="shared" si="17"/>
        <v>6.7019147132870965E-2</v>
      </c>
      <c r="D65" s="304">
        <f t="shared" si="17"/>
        <v>5.0128698487806295E-2</v>
      </c>
      <c r="E65" s="304">
        <f t="shared" si="17"/>
        <v>7.1900832702938122E-2</v>
      </c>
      <c r="F65" s="304">
        <f t="shared" si="17"/>
        <v>6.2789971416026991E-2</v>
      </c>
      <c r="G65" s="304">
        <f t="shared" si="17"/>
        <v>7.1383935912908467E-2</v>
      </c>
      <c r="H65" s="304">
        <f t="shared" si="17"/>
        <v>7.6955541816194933E-2</v>
      </c>
      <c r="I65" s="304">
        <f t="shared" si="17"/>
        <v>8.2191282447188402E-2</v>
      </c>
      <c r="J65" s="304">
        <f t="shared" si="17"/>
        <v>0.10178754123295167</v>
      </c>
      <c r="K65" s="304">
        <f t="shared" si="17"/>
        <v>9.9540874798189807E-2</v>
      </c>
      <c r="L65" s="304">
        <f t="shared" si="17"/>
        <v>9.026429946543342E-2</v>
      </c>
      <c r="M65" s="304">
        <f t="shared" si="17"/>
        <v>0.16082555947426128</v>
      </c>
      <c r="N65" s="304">
        <f t="shared" si="17"/>
        <v>0.1101315735718268</v>
      </c>
      <c r="O65" s="304">
        <f t="shared" si="17"/>
        <v>9.2204235004292895E-2</v>
      </c>
      <c r="P65" s="304">
        <f t="shared" si="17"/>
        <v>0.11929280206648976</v>
      </c>
      <c r="Q65" s="304">
        <f t="shared" si="17"/>
        <v>0.15436495985036697</v>
      </c>
      <c r="R65" s="304">
        <f t="shared" si="17"/>
        <v>0.11234164093676638</v>
      </c>
      <c r="S65" s="304">
        <f t="shared" si="17"/>
        <v>0.1116770026550515</v>
      </c>
      <c r="T65" s="304">
        <f t="shared" si="17"/>
        <v>0.11877305194644726</v>
      </c>
      <c r="U65" s="304">
        <f t="shared" si="17"/>
        <v>0.12189249764653227</v>
      </c>
      <c r="V65" s="304">
        <f t="shared" si="17"/>
        <v>0.16479234427177042</v>
      </c>
      <c r="W65" s="304">
        <f t="shared" si="17"/>
        <v>0.16459134000433512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0.19975022927857183</v>
      </c>
      <c r="C66" s="303">
        <f t="shared" si="18"/>
        <v>0.21399169414895128</v>
      </c>
      <c r="D66" s="303">
        <f t="shared" si="18"/>
        <v>0.22447608763104854</v>
      </c>
      <c r="E66" s="303">
        <f t="shared" si="18"/>
        <v>0.21528892065623453</v>
      </c>
      <c r="F66" s="303">
        <f t="shared" si="18"/>
        <v>0.22792428751847568</v>
      </c>
      <c r="G66" s="303">
        <f t="shared" si="18"/>
        <v>0.21816271620522928</v>
      </c>
      <c r="H66" s="303">
        <f t="shared" si="18"/>
        <v>0.2215622271659059</v>
      </c>
      <c r="I66" s="303">
        <f t="shared" si="18"/>
        <v>0.21267017922830847</v>
      </c>
      <c r="J66" s="303">
        <f t="shared" si="18"/>
        <v>0.20244113849290168</v>
      </c>
      <c r="K66" s="303">
        <f t="shared" si="18"/>
        <v>0.2034321184448401</v>
      </c>
      <c r="L66" s="303">
        <f t="shared" si="18"/>
        <v>0.26038456137963006</v>
      </c>
      <c r="M66" s="303">
        <f t="shared" si="18"/>
        <v>0.17927068811004834</v>
      </c>
      <c r="N66" s="303">
        <f t="shared" si="18"/>
        <v>0.20780557109917827</v>
      </c>
      <c r="O66" s="303">
        <f t="shared" si="18"/>
        <v>0.22533738523545954</v>
      </c>
      <c r="P66" s="303">
        <f t="shared" si="18"/>
        <v>0.20643558177820601</v>
      </c>
      <c r="Q66" s="303">
        <f t="shared" si="18"/>
        <v>0.21439948911849568</v>
      </c>
      <c r="R66" s="303">
        <f t="shared" si="18"/>
        <v>0.28227970690154364</v>
      </c>
      <c r="S66" s="303">
        <f t="shared" si="18"/>
        <v>0.219591397405834</v>
      </c>
      <c r="T66" s="303">
        <f t="shared" si="18"/>
        <v>0.21689080897423565</v>
      </c>
      <c r="U66" s="303">
        <f t="shared" si="18"/>
        <v>0.2197177970219118</v>
      </c>
      <c r="V66" s="303">
        <f t="shared" si="18"/>
        <v>0.18274389622610104</v>
      </c>
      <c r="W66" s="303">
        <f t="shared" si="18"/>
        <v>0.17959467921913544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0.11964695308569731</v>
      </c>
      <c r="C67" s="303">
        <f t="shared" si="19"/>
        <v>0.11274209271881704</v>
      </c>
      <c r="D67" s="303">
        <f t="shared" si="19"/>
        <v>0.10571453959318712</v>
      </c>
      <c r="E67" s="303">
        <f t="shared" si="19"/>
        <v>0.11350288744978197</v>
      </c>
      <c r="F67" s="303">
        <f t="shared" si="19"/>
        <v>0.10916559907187082</v>
      </c>
      <c r="G67" s="303">
        <f t="shared" si="19"/>
        <v>0.11191551168675079</v>
      </c>
      <c r="H67" s="303">
        <f t="shared" si="19"/>
        <v>0.11270034593946447</v>
      </c>
      <c r="I67" s="303">
        <f t="shared" si="19"/>
        <v>0.11523664888299015</v>
      </c>
      <c r="J67" s="303">
        <f t="shared" si="19"/>
        <v>0.1203848795231969</v>
      </c>
      <c r="K67" s="303">
        <f t="shared" si="19"/>
        <v>0.11988046231635432</v>
      </c>
      <c r="L67" s="303">
        <f t="shared" si="19"/>
        <v>0.10923405949058361</v>
      </c>
      <c r="M67" s="303">
        <f t="shared" si="19"/>
        <v>0.12976387475225309</v>
      </c>
      <c r="N67" s="303">
        <f t="shared" si="19"/>
        <v>0.12056467671134845</v>
      </c>
      <c r="O67" s="303">
        <f t="shared" si="19"/>
        <v>0.11504524320007832</v>
      </c>
      <c r="P67" s="303">
        <f t="shared" si="19"/>
        <v>0.12183681082884851</v>
      </c>
      <c r="Q67" s="303">
        <f t="shared" si="19"/>
        <v>0.12295278237428554</v>
      </c>
      <c r="R67" s="303">
        <f t="shared" si="19"/>
        <v>0.10874593660607162</v>
      </c>
      <c r="S67" s="303">
        <f t="shared" si="19"/>
        <v>0.11887784628390971</v>
      </c>
      <c r="T67" s="303">
        <f t="shared" si="19"/>
        <v>0.12001988806214357</v>
      </c>
      <c r="U67" s="303">
        <f t="shared" si="19"/>
        <v>0.11965638601762073</v>
      </c>
      <c r="V67" s="303">
        <f t="shared" si="19"/>
        <v>0.12919346548326663</v>
      </c>
      <c r="W67" s="303">
        <f t="shared" si="19"/>
        <v>0.1296649490850687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7.4580783960278424E-2</v>
      </c>
      <c r="C68" s="237">
        <f t="shared" si="20"/>
        <v>7.0276705285334279E-2</v>
      </c>
      <c r="D68" s="237">
        <f t="shared" si="20"/>
        <v>6.5896147252597903E-2</v>
      </c>
      <c r="E68" s="237">
        <f t="shared" si="20"/>
        <v>7.0750939405007776E-2</v>
      </c>
      <c r="F68" s="237">
        <f t="shared" si="20"/>
        <v>6.8047332174368785E-2</v>
      </c>
      <c r="G68" s="237">
        <f t="shared" si="20"/>
        <v>6.9761463904017718E-2</v>
      </c>
      <c r="H68" s="237">
        <f t="shared" si="20"/>
        <v>7.025068282967091E-2</v>
      </c>
      <c r="I68" s="237">
        <f t="shared" si="20"/>
        <v>7.1831663013540908E-2</v>
      </c>
      <c r="J68" s="237">
        <f t="shared" si="20"/>
        <v>7.5040763347921563E-2</v>
      </c>
      <c r="K68" s="237">
        <f t="shared" si="20"/>
        <v>7.4726339706038911E-2</v>
      </c>
      <c r="L68" s="237">
        <f t="shared" si="20"/>
        <v>6.8090006321651034E-2</v>
      </c>
      <c r="M68" s="237">
        <f t="shared" si="20"/>
        <v>8.0887070327771815E-2</v>
      </c>
      <c r="N68" s="237">
        <f t="shared" si="20"/>
        <v>7.5152838205662376E-2</v>
      </c>
      <c r="O68" s="237">
        <f t="shared" si="20"/>
        <v>7.171235211160934E-2</v>
      </c>
      <c r="P68" s="237">
        <f t="shared" si="20"/>
        <v>7.5945810841729536E-2</v>
      </c>
      <c r="Q68" s="237">
        <f t="shared" si="20"/>
        <v>7.6641441031964699E-2</v>
      </c>
      <c r="R68" s="237">
        <f t="shared" si="20"/>
        <v>6.7785739589762098E-2</v>
      </c>
      <c r="S68" s="237">
        <f t="shared" si="20"/>
        <v>7.4101368590750186E-2</v>
      </c>
      <c r="T68" s="237">
        <f t="shared" si="20"/>
        <v>7.4813249411276081E-2</v>
      </c>
      <c r="U68" s="237">
        <f t="shared" si="20"/>
        <v>7.4586663888180846E-2</v>
      </c>
      <c r="V68" s="237">
        <f t="shared" si="20"/>
        <v>8.0531511165067945E-2</v>
      </c>
      <c r="W68" s="237">
        <f t="shared" si="20"/>
        <v>8.0825405959209756E-2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0.55561955372968341</v>
      </c>
      <c r="C72" s="324">
        <f>IF(C$5=0,0,C$5/TRE_fec!C$5)</f>
        <v>0.54441715723943351</v>
      </c>
      <c r="D72" s="324">
        <f>IF(D$5=0,0,D$5/TRE_fec!D$5)</f>
        <v>0.53955602062077168</v>
      </c>
      <c r="E72" s="324">
        <f>IF(E$5=0,0,E$5/TRE_fec!E$5)</f>
        <v>0.54727147974835055</v>
      </c>
      <c r="F72" s="324">
        <f>IF(F$5=0,0,F$5/TRE_fec!F$5)</f>
        <v>0.54740599272111878</v>
      </c>
      <c r="G72" s="324">
        <f>IF(G$5=0,0,G$5/TRE_fec!G$5)</f>
        <v>0.55516769394358267</v>
      </c>
      <c r="H72" s="324">
        <f>IF(H$5=0,0,H$5/TRE_fec!H$5)</f>
        <v>0.55780428706768781</v>
      </c>
      <c r="I72" s="324">
        <f>IF(I$5=0,0,I$5/TRE_fec!I$5)</f>
        <v>0.5570761232535838</v>
      </c>
      <c r="J72" s="324">
        <f>IF(J$5=0,0,J$5/TRE_fec!J$5)</f>
        <v>0.56107432188103501</v>
      </c>
      <c r="K72" s="324">
        <f>IF(K$5=0,0,K$5/TRE_fec!K$5)</f>
        <v>0.56060943029564902</v>
      </c>
      <c r="L72" s="324">
        <f>IF(L$5=0,0,L$5/TRE_fec!L$5)</f>
        <v>0.57135809675684024</v>
      </c>
      <c r="M72" s="324">
        <f>IF(M$5=0,0,M$5/TRE_fec!M$5)</f>
        <v>0.57389315731676538</v>
      </c>
      <c r="N72" s="324">
        <f>IF(N$5=0,0,N$5/TRE_fec!N$5)</f>
        <v>0.56500273289438396</v>
      </c>
      <c r="O72" s="324">
        <f>IF(O$5=0,0,O$5/TRE_fec!O$5)</f>
        <v>0.56359902774247528</v>
      </c>
      <c r="P72" s="324">
        <f>IF(P$5=0,0,P$5/TRE_fec!P$5)</f>
        <v>0.56753614800087626</v>
      </c>
      <c r="Q72" s="324">
        <f>IF(Q$5=0,0,Q$5/TRE_fec!Q$5)</f>
        <v>0.58052029265907401</v>
      </c>
      <c r="R72" s="324">
        <f>IF(R$5=0,0,R$5/TRE_fec!R$5)</f>
        <v>0.58360441590133638</v>
      </c>
      <c r="S72" s="324">
        <f>IF(S$5=0,0,S$5/TRE_fec!S$5)</f>
        <v>0.56657487059488965</v>
      </c>
      <c r="T72" s="324">
        <f>IF(T$5=0,0,T$5/TRE_fec!T$5)</f>
        <v>0.5664853108472635</v>
      </c>
      <c r="U72" s="324">
        <f>IF(U$5=0,0,U$5/TRE_fec!U$5)</f>
        <v>0.56762450257115094</v>
      </c>
      <c r="V72" s="324">
        <f>IF(V$5=0,0,V$5/TRE_fec!V$5)</f>
        <v>0.57347677062261748</v>
      </c>
      <c r="W72" s="324">
        <f>IF(W$5=0,0,W$5/TRE_fec!W$5)</f>
        <v>0.57530407067052636</v>
      </c>
      <c r="DA72" s="95"/>
    </row>
    <row r="73" spans="1:105" ht="12" customHeight="1" x14ac:dyDescent="0.25">
      <c r="A73" s="55" t="s">
        <v>92</v>
      </c>
      <c r="B73" s="336">
        <f>IF(B$6=0,0,B$6/TRE_fec!B$6)</f>
        <v>0.48444907803627396</v>
      </c>
      <c r="C73" s="336">
        <f>IF(C$6=0,0,C$6/TRE_fec!C$6)</f>
        <v>0.48444907803627363</v>
      </c>
      <c r="D73" s="336">
        <f>IF(D$6=0,0,D$6/TRE_fec!D$6)</f>
        <v>0.48444907803627385</v>
      </c>
      <c r="E73" s="336">
        <f>IF(E$6=0,0,E$6/TRE_fec!E$6)</f>
        <v>0.48444907803627374</v>
      </c>
      <c r="F73" s="336">
        <f>IF(F$6=0,0,F$6/TRE_fec!F$6)</f>
        <v>0.48444907803627391</v>
      </c>
      <c r="G73" s="336">
        <f>IF(G$6=0,0,G$6/TRE_fec!G$6)</f>
        <v>0.48444907803627379</v>
      </c>
      <c r="H73" s="336">
        <f>IF(H$6=0,0,H$6/TRE_fec!H$6)</f>
        <v>0.48444907803627402</v>
      </c>
      <c r="I73" s="336">
        <f>IF(I$6=0,0,I$6/TRE_fec!I$6)</f>
        <v>0.48444907803627374</v>
      </c>
      <c r="J73" s="336">
        <f>IF(J$6=0,0,J$6/TRE_fec!J$6)</f>
        <v>0.48444907803627396</v>
      </c>
      <c r="K73" s="336">
        <f>IF(K$6=0,0,K$6/TRE_fec!K$6)</f>
        <v>0.48444907803627385</v>
      </c>
      <c r="L73" s="336">
        <f>IF(L$6=0,0,L$6/TRE_fec!L$6)</f>
        <v>0.48444907803627413</v>
      </c>
      <c r="M73" s="336">
        <f>IF(M$6=0,0,M$6/TRE_fec!M$6)</f>
        <v>0.48444907803627402</v>
      </c>
      <c r="N73" s="336">
        <f>IF(N$6=0,0,N$6/TRE_fec!N$6)</f>
        <v>0.48444907803627379</v>
      </c>
      <c r="O73" s="336">
        <f>IF(O$6=0,0,O$6/TRE_fec!O$6)</f>
        <v>0.48444907803627391</v>
      </c>
      <c r="P73" s="336">
        <f>IF(P$6=0,0,P$6/TRE_fec!P$6)</f>
        <v>0.48444907803627396</v>
      </c>
      <c r="Q73" s="336">
        <f>IF(Q$6=0,0,Q$6/TRE_fec!Q$6)</f>
        <v>0.48444907803627391</v>
      </c>
      <c r="R73" s="336">
        <f>IF(R$6=0,0,R$6/TRE_fec!R$6)</f>
        <v>0.48444907803627385</v>
      </c>
      <c r="S73" s="336">
        <f>IF(S$6=0,0,S$6/TRE_fec!S$6)</f>
        <v>0.48444907803627391</v>
      </c>
      <c r="T73" s="336">
        <f>IF(T$6=0,0,T$6/TRE_fec!T$6)</f>
        <v>0.48444907803627379</v>
      </c>
      <c r="U73" s="336">
        <f>IF(U$6=0,0,U$6/TRE_fec!U$6)</f>
        <v>0.48444907803627391</v>
      </c>
      <c r="V73" s="336">
        <f>IF(V$6=0,0,V$6/TRE_fec!V$6)</f>
        <v>0.48444907803627396</v>
      </c>
      <c r="W73" s="336">
        <f>IF(W$6=0,0,W$6/TRE_fec!W$6)</f>
        <v>0.48444907803627407</v>
      </c>
      <c r="DA73" s="67"/>
    </row>
    <row r="74" spans="1:105" ht="12" customHeight="1" x14ac:dyDescent="0.25">
      <c r="A74" s="202" t="s">
        <v>93</v>
      </c>
      <c r="B74" s="337">
        <f>IF(B$7=0,0,B$7/TRE_fec!B$7)</f>
        <v>0.1256185264525462</v>
      </c>
      <c r="C74" s="337">
        <f>IF(C$7=0,0,C$7/TRE_fec!C$7)</f>
        <v>0.12561852645254618</v>
      </c>
      <c r="D74" s="337">
        <f>IF(D$7=0,0,D$7/TRE_fec!D$7)</f>
        <v>0.12561852645254618</v>
      </c>
      <c r="E74" s="337">
        <f>IF(E$7=0,0,E$7/TRE_fec!E$7)</f>
        <v>0.12561852645254618</v>
      </c>
      <c r="F74" s="337">
        <f>IF(F$7=0,0,F$7/TRE_fec!F$7)</f>
        <v>0.12561852645254623</v>
      </c>
      <c r="G74" s="337">
        <f>IF(G$7=0,0,G$7/TRE_fec!G$7)</f>
        <v>0.12561852645254618</v>
      </c>
      <c r="H74" s="337">
        <f>IF(H$7=0,0,H$7/TRE_fec!H$7)</f>
        <v>0.12561852645254615</v>
      </c>
      <c r="I74" s="337">
        <f>IF(I$7=0,0,I$7/TRE_fec!I$7)</f>
        <v>0.1256185264525462</v>
      </c>
      <c r="J74" s="337">
        <f>IF(J$7=0,0,J$7/TRE_fec!J$7)</f>
        <v>0.12561852645254618</v>
      </c>
      <c r="K74" s="337">
        <f>IF(K$7=0,0,K$7/TRE_fec!K$7)</f>
        <v>0.1256185264525462</v>
      </c>
      <c r="L74" s="337">
        <f>IF(L$7=0,0,L$7/TRE_fec!L$7)</f>
        <v>0.12561852645254618</v>
      </c>
      <c r="M74" s="337">
        <f>IF(M$7=0,0,M$7/TRE_fec!M$7)</f>
        <v>0.12561852645254618</v>
      </c>
      <c r="N74" s="337">
        <f>IF(N$7=0,0,N$7/TRE_fec!N$7)</f>
        <v>0.12561852645254618</v>
      </c>
      <c r="O74" s="337">
        <f>IF(O$7=0,0,O$7/TRE_fec!O$7)</f>
        <v>0.12561852645254615</v>
      </c>
      <c r="P74" s="337">
        <f>IF(P$7=0,0,P$7/TRE_fec!P$7)</f>
        <v>0.1256185264525462</v>
      </c>
      <c r="Q74" s="337">
        <f>IF(Q$7=0,0,Q$7/TRE_fec!Q$7)</f>
        <v>0.12561852645254612</v>
      </c>
      <c r="R74" s="337">
        <f>IF(R$7=0,0,R$7/TRE_fec!R$7)</f>
        <v>0.12561852645254629</v>
      </c>
      <c r="S74" s="337">
        <f>IF(S$7=0,0,S$7/TRE_fec!S$7)</f>
        <v>0.12561852645254615</v>
      </c>
      <c r="T74" s="337">
        <f>IF(T$7=0,0,T$7/TRE_fec!T$7)</f>
        <v>0.12561852645254623</v>
      </c>
      <c r="U74" s="337">
        <f>IF(U$7=0,0,U$7/TRE_fec!U$7)</f>
        <v>0.12561852645254629</v>
      </c>
      <c r="V74" s="337">
        <f>IF(V$7=0,0,V$7/TRE_fec!V$7)</f>
        <v>0.12561852645254618</v>
      </c>
      <c r="W74" s="337">
        <f>IF(W$7=0,0,W$7/TRE_fec!W$7)</f>
        <v>0.12561852645254618</v>
      </c>
      <c r="DA74" s="174"/>
    </row>
    <row r="75" spans="1:105" ht="12" customHeight="1" x14ac:dyDescent="0.25">
      <c r="A75" s="202" t="s">
        <v>94</v>
      </c>
      <c r="B75" s="337">
        <f>IF(B$8=0,0,B$8/TRE_fec!B$8)</f>
        <v>0.67895216587989193</v>
      </c>
      <c r="C75" s="337">
        <f>IF(C$8=0,0,C$8/TRE_fec!C$8)</f>
        <v>0.67895216587989204</v>
      </c>
      <c r="D75" s="337">
        <f>IF(D$8=0,0,D$8/TRE_fec!D$8)</f>
        <v>0.67895216587989193</v>
      </c>
      <c r="E75" s="337">
        <f>IF(E$8=0,0,E$8/TRE_fec!E$8)</f>
        <v>0.67895216587989204</v>
      </c>
      <c r="F75" s="337">
        <f>IF(F$8=0,0,F$8/TRE_fec!F$8)</f>
        <v>0.67895216587989193</v>
      </c>
      <c r="G75" s="337">
        <f>IF(G$8=0,0,G$8/TRE_fec!G$8)</f>
        <v>0.67895216587989193</v>
      </c>
      <c r="H75" s="337">
        <f>IF(H$8=0,0,H$8/TRE_fec!H$8)</f>
        <v>0.67895216587989216</v>
      </c>
      <c r="I75" s="337">
        <f>IF(I$8=0,0,I$8/TRE_fec!I$8)</f>
        <v>0.67895216587989204</v>
      </c>
      <c r="J75" s="337">
        <f>IF(J$8=0,0,J$8/TRE_fec!J$8)</f>
        <v>0.67895216587989204</v>
      </c>
      <c r="K75" s="337">
        <f>IF(K$8=0,0,K$8/TRE_fec!K$8)</f>
        <v>0.67895216587989204</v>
      </c>
      <c r="L75" s="337">
        <f>IF(L$8=0,0,L$8/TRE_fec!L$8)</f>
        <v>0.67895216587989204</v>
      </c>
      <c r="M75" s="337">
        <f>IF(M$8=0,0,M$8/TRE_fec!M$8)</f>
        <v>0.67895216587989193</v>
      </c>
      <c r="N75" s="337">
        <f>IF(N$8=0,0,N$8/TRE_fec!N$8)</f>
        <v>0.67895216587989204</v>
      </c>
      <c r="O75" s="337">
        <f>IF(O$8=0,0,O$8/TRE_fec!O$8)</f>
        <v>0.67895216587989182</v>
      </c>
      <c r="P75" s="337">
        <f>IF(P$8=0,0,P$8/TRE_fec!P$8)</f>
        <v>0.67895216587989204</v>
      </c>
      <c r="Q75" s="337">
        <f>IF(Q$8=0,0,Q$8/TRE_fec!Q$8)</f>
        <v>0.67895216587989227</v>
      </c>
      <c r="R75" s="337">
        <f>IF(R$8=0,0,R$8/TRE_fec!R$8)</f>
        <v>0.67895216587989171</v>
      </c>
      <c r="S75" s="337">
        <f>IF(S$8=0,0,S$8/TRE_fec!S$8)</f>
        <v>0.67895216587989182</v>
      </c>
      <c r="T75" s="337">
        <f>IF(T$8=0,0,T$8/TRE_fec!T$8)</f>
        <v>0.67895216587989171</v>
      </c>
      <c r="U75" s="337">
        <f>IF(U$8=0,0,U$8/TRE_fec!U$8)</f>
        <v>0.67895216587989204</v>
      </c>
      <c r="V75" s="337">
        <f>IF(V$8=0,0,V$8/TRE_fec!V$8)</f>
        <v>0.67895216587989193</v>
      </c>
      <c r="W75" s="337">
        <f>IF(W$8=0,0,W$8/TRE_fec!W$8)</f>
        <v>0.67895216587989193</v>
      </c>
      <c r="DA75" s="174"/>
    </row>
    <row r="76" spans="1:105" ht="12" customHeight="1" x14ac:dyDescent="0.25">
      <c r="A76" s="202" t="s">
        <v>95</v>
      </c>
      <c r="B76" s="337">
        <f>IF(B$9=0,0,B$9/TRE_fec!B$9)</f>
        <v>0.48002683955578651</v>
      </c>
      <c r="C76" s="337">
        <f>IF(C$9=0,0,C$9/TRE_fec!C$9)</f>
        <v>0.48002683955578634</v>
      </c>
      <c r="D76" s="337">
        <f>IF(D$9=0,0,D$9/TRE_fec!D$9)</f>
        <v>0.48002683955578673</v>
      </c>
      <c r="E76" s="337">
        <f>IF(E$9=0,0,E$9/TRE_fec!E$9)</f>
        <v>0.48002683955578646</v>
      </c>
      <c r="F76" s="337">
        <f>IF(F$9=0,0,F$9/TRE_fec!F$9)</f>
        <v>0.48002683955578662</v>
      </c>
      <c r="G76" s="337">
        <f>IF(G$9=0,0,G$9/TRE_fec!G$9)</f>
        <v>0.48002683955578668</v>
      </c>
      <c r="H76" s="337">
        <f>IF(H$9=0,0,H$9/TRE_fec!H$9)</f>
        <v>0.48002683955578646</v>
      </c>
      <c r="I76" s="337">
        <f>IF(I$9=0,0,I$9/TRE_fec!I$9)</f>
        <v>0.48002683955578668</v>
      </c>
      <c r="J76" s="337">
        <f>IF(J$9=0,0,J$9/TRE_fec!J$9)</f>
        <v>0.48002683955578662</v>
      </c>
      <c r="K76" s="337">
        <f>IF(K$9=0,0,K$9/TRE_fec!K$9)</f>
        <v>0.48002683955578657</v>
      </c>
      <c r="L76" s="337">
        <f>IF(L$9=0,0,L$9/TRE_fec!L$9)</f>
        <v>0.4800268395557864</v>
      </c>
      <c r="M76" s="337">
        <f>IF(M$9=0,0,M$9/TRE_fec!M$9)</f>
        <v>0.48002683955578651</v>
      </c>
      <c r="N76" s="337">
        <f>IF(N$9=0,0,N$9/TRE_fec!N$9)</f>
        <v>0.48002683955578646</v>
      </c>
      <c r="O76" s="337">
        <f>IF(O$9=0,0,O$9/TRE_fec!O$9)</f>
        <v>0.48002683955578668</v>
      </c>
      <c r="P76" s="337">
        <f>IF(P$9=0,0,P$9/TRE_fec!P$9)</f>
        <v>0.48002683955578651</v>
      </c>
      <c r="Q76" s="337">
        <f>IF(Q$9=0,0,Q$9/TRE_fec!Q$9)</f>
        <v>0.48002683955578651</v>
      </c>
      <c r="R76" s="337">
        <f>IF(R$9=0,0,R$9/TRE_fec!R$9)</f>
        <v>0.48002683955578668</v>
      </c>
      <c r="S76" s="337">
        <f>IF(S$9=0,0,S$9/TRE_fec!S$9)</f>
        <v>0.4800268395557864</v>
      </c>
      <c r="T76" s="337">
        <f>IF(T$9=0,0,T$9/TRE_fec!T$9)</f>
        <v>0.48002683955578668</v>
      </c>
      <c r="U76" s="337">
        <f>IF(U$9=0,0,U$9/TRE_fec!U$9)</f>
        <v>0.48002683955578657</v>
      </c>
      <c r="V76" s="337">
        <f>IF(V$9=0,0,V$9/TRE_fec!V$9)</f>
        <v>0.4800268395557864</v>
      </c>
      <c r="W76" s="337">
        <f>IF(W$9=0,0,W$9/TRE_fec!W$9)</f>
        <v>0.48002683955578651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0.74481838524324007</v>
      </c>
      <c r="C77" s="338">
        <f>IF(C$10=0,0,C$10/TRE_fec!C$10)</f>
        <v>0.73974091854178092</v>
      </c>
      <c r="D77" s="338">
        <f>IF(D$10=0,0,D$10/TRE_fec!D$10)</f>
        <v>0.70768169418534954</v>
      </c>
      <c r="E77" s="338">
        <f>IF(E$10=0,0,E$10/TRE_fec!E$10)</f>
        <v>0.7338149976827123</v>
      </c>
      <c r="F77" s="338">
        <f>IF(F$10=0,0,F$10/TRE_fec!F$10)</f>
        <v>0.72691792815332412</v>
      </c>
      <c r="G77" s="338">
        <f>IF(G$10=0,0,G$10/TRE_fec!G$10)</f>
        <v>0.71909712281647531</v>
      </c>
      <c r="H77" s="338">
        <f>IF(H$10=0,0,H$10/TRE_fec!H$10)</f>
        <v>0.72349526622081828</v>
      </c>
      <c r="I77" s="338">
        <f>IF(I$10=0,0,I$10/TRE_fec!I$10)</f>
        <v>0.72684669288948289</v>
      </c>
      <c r="J77" s="338">
        <f>IF(J$10=0,0,J$10/TRE_fec!J$10)</f>
        <v>0.74107666142466722</v>
      </c>
      <c r="K77" s="338">
        <f>IF(K$10=0,0,K$10/TRE_fec!K$10)</f>
        <v>0.73942189888804688</v>
      </c>
      <c r="L77" s="338">
        <f>IF(L$10=0,0,L$10/TRE_fec!L$10)</f>
        <v>0.73712293069439394</v>
      </c>
      <c r="M77" s="338">
        <f>IF(M$10=0,0,M$10/TRE_fec!M$10)</f>
        <v>0.78515918267153961</v>
      </c>
      <c r="N77" s="338">
        <f>IF(N$10=0,0,N$10/TRE_fec!N$10)</f>
        <v>0.74810910787268159</v>
      </c>
      <c r="O77" s="338">
        <f>IF(O$10=0,0,O$10/TRE_fec!O$10)</f>
        <v>0.73555712477836177</v>
      </c>
      <c r="P77" s="338">
        <f>IF(P$10=0,0,P$10/TRE_fec!P$10)</f>
        <v>0.75525934931262506</v>
      </c>
      <c r="Q77" s="338">
        <f>IF(Q$10=0,0,Q$10/TRE_fec!Q$10)</f>
        <v>0.78500116685980625</v>
      </c>
      <c r="R77" s="338">
        <f>IF(R$10=0,0,R$10/TRE_fec!R$10)</f>
        <v>0.75851469757461198</v>
      </c>
      <c r="S77" s="338">
        <f>IF(S$10=0,0,S$10/TRE_fec!S$10)</f>
        <v>0.74753538915850259</v>
      </c>
      <c r="T77" s="338">
        <f>IF(T$10=0,0,T$10/TRE_fec!T$10)</f>
        <v>0.75713323896161999</v>
      </c>
      <c r="U77" s="338">
        <f>IF(U$10=0,0,U$10/TRE_fec!U$10)</f>
        <v>0.76218377406669102</v>
      </c>
      <c r="V77" s="338">
        <f>IF(V$10=0,0,V$10/TRE_fec!V$10)</f>
        <v>0.79151719227043571</v>
      </c>
      <c r="W77" s="338">
        <f>IF(W$10=0,0,W$10/TRE_fec!W$10)</f>
        <v>0.7978678308376681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0.56131938591866815</v>
      </c>
      <c r="C78" s="351">
        <f>IF(C$16=0,0,C$16/TRE_fec!C$16)</f>
        <v>0.53736070782924494</v>
      </c>
      <c r="D78" s="351">
        <f>IF(D$16=0,0,D$16/TRE_fec!D$16)</f>
        <v>0.5271980303775915</v>
      </c>
      <c r="E78" s="351">
        <f>IF(E$16=0,0,E$16/TRE_fec!E$16)</f>
        <v>0.54230835375567976</v>
      </c>
      <c r="F78" s="351">
        <f>IF(F$16=0,0,F$16/TRE_fec!F$16)</f>
        <v>0.53717115200323451</v>
      </c>
      <c r="G78" s="351">
        <f>IF(G$16=0,0,G$16/TRE_fec!G$16)</f>
        <v>0.55363210624519354</v>
      </c>
      <c r="H78" s="351">
        <f>IF(H$16=0,0,H$16/TRE_fec!H$16)</f>
        <v>0.55695846814882011</v>
      </c>
      <c r="I78" s="351">
        <f>IF(I$16=0,0,I$16/TRE_fec!I$16)</f>
        <v>0.55949318722651875</v>
      </c>
      <c r="J78" s="351">
        <f>IF(J$16=0,0,J$16/TRE_fec!J$16)</f>
        <v>0.57025546141214423</v>
      </c>
      <c r="K78" s="351">
        <f>IF(K$16=0,0,K$16/TRE_fec!K$16)</f>
        <v>0.56900394718095104</v>
      </c>
      <c r="L78" s="351">
        <f>IF(L$16=0,0,L$16/TRE_fec!L$16)</f>
        <v>0.56726521346675152</v>
      </c>
      <c r="M78" s="351">
        <f>IF(M$16=0,0,M$16/TRE_fec!M$16)</f>
        <v>0.60359553375871644</v>
      </c>
      <c r="N78" s="351">
        <f>IF(N$16=0,0,N$16/TRE_fec!N$16)</f>
        <v>0.57557417428786961</v>
      </c>
      <c r="O78" s="351">
        <f>IF(O$16=0,0,O$16/TRE_fec!O$16)</f>
        <v>0.56608097805905222</v>
      </c>
      <c r="P78" s="351">
        <f>IF(P$16=0,0,P$16/TRE_fec!P$16)</f>
        <v>0.58098197674926122</v>
      </c>
      <c r="Q78" s="351">
        <f>IF(Q$16=0,0,Q$16/TRE_fec!Q$16)</f>
        <v>0.60347602474593587</v>
      </c>
      <c r="R78" s="351">
        <f>IF(R$16=0,0,R$16/TRE_fec!R$16)</f>
        <v>0.58344403072208484</v>
      </c>
      <c r="S78" s="351">
        <f>IF(S$16=0,0,S$16/TRE_fec!S$16)</f>
        <v>0.57558276199370517</v>
      </c>
      <c r="T78" s="351">
        <f>IF(T$16=0,0,T$16/TRE_fec!T$16)</f>
        <v>0.57884979913566159</v>
      </c>
      <c r="U78" s="351">
        <f>IF(U$16=0,0,U$16/TRE_fec!U$16)</f>
        <v>0.58203387804959139</v>
      </c>
      <c r="V78" s="351">
        <f>IF(V$16=0,0,V$16/TRE_fec!V$16)</f>
        <v>0.60453997609957577</v>
      </c>
      <c r="W78" s="351">
        <f>IF(W$16=0,0,W$16/TRE_fec!W$16)</f>
        <v>0.6052835699331105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0.47199573960370511</v>
      </c>
      <c r="C79" s="351">
        <f>IF(C$24=0,0,C$24/TRE_fec!C$24)</f>
        <v>0.47026904470782444</v>
      </c>
      <c r="D79" s="351">
        <f>IF(D$24=0,0,D$24/TRE_fec!D$24)</f>
        <v>0.46829442379196784</v>
      </c>
      <c r="E79" s="351">
        <f>IF(E$24=0,0,E$24/TRE_fec!E$24)</f>
        <v>0.47024708812671251</v>
      </c>
      <c r="F79" s="351">
        <f>IF(F$24=0,0,F$24/TRE_fec!F$24)</f>
        <v>0.46931269494919686</v>
      </c>
      <c r="G79" s="351">
        <f>IF(G$24=0,0,G$24/TRE_fec!G$24)</f>
        <v>0.46966872317848007</v>
      </c>
      <c r="H79" s="351">
        <f>IF(H$24=0,0,H$24/TRE_fec!H$24)</f>
        <v>0.47012932568713245</v>
      </c>
      <c r="I79" s="351">
        <f>IF(I$24=0,0,I$24/TRE_fec!I$24)</f>
        <v>0.47063543633314736</v>
      </c>
      <c r="J79" s="351">
        <f>IF(J$24=0,0,J$24/TRE_fec!J$24)</f>
        <v>0.47228022117929985</v>
      </c>
      <c r="K79" s="351">
        <f>IF(K$24=0,0,K$24/TRE_fec!K$24)</f>
        <v>0.47210057080290718</v>
      </c>
      <c r="L79" s="351">
        <f>IF(L$24=0,0,L$24/TRE_fec!L$24)</f>
        <v>0.47098002870616346</v>
      </c>
      <c r="M79" s="351">
        <f>IF(M$24=0,0,M$24/TRE_fec!M$24)</f>
        <v>0.47703691448897489</v>
      </c>
      <c r="N79" s="351">
        <f>IF(N$24=0,0,N$24/TRE_fec!N$24)</f>
        <v>0.47282795697455599</v>
      </c>
      <c r="O79" s="351">
        <f>IF(O$24=0,0,O$24/TRE_fec!O$24)</f>
        <v>0.47132874948898157</v>
      </c>
      <c r="P79" s="351">
        <f>IF(P$24=0,0,P$24/TRE_fec!P$24)</f>
        <v>0.47350201834258382</v>
      </c>
      <c r="Q79" s="351">
        <f>IF(Q$24=0,0,Q$24/TRE_fec!Q$24)</f>
        <v>0.47602300874126535</v>
      </c>
      <c r="R79" s="351">
        <f>IF(R$24=0,0,R$24/TRE_fec!R$24)</f>
        <v>0.47256235692434534</v>
      </c>
      <c r="S79" s="351">
        <f>IF(S$24=0,0,S$24/TRE_fec!S$24)</f>
        <v>0.47290131019335058</v>
      </c>
      <c r="T79" s="351">
        <f>IF(T$24=0,0,T$24/TRE_fec!T$24)</f>
        <v>0.47346713559824222</v>
      </c>
      <c r="U79" s="351">
        <f>IF(U$24=0,0,U$24/TRE_fec!U$24)</f>
        <v>0.47355175984000103</v>
      </c>
      <c r="V79" s="351">
        <f>IF(V$24=0,0,V$24/TRE_fec!V$24)</f>
        <v>0.47747742397456633</v>
      </c>
      <c r="W79" s="351">
        <f>IF(W$24=0,0,W$24/TRE_fec!W$24)</f>
        <v>0.47747030029700449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0.48113090221600141</v>
      </c>
      <c r="C80" s="351">
        <f>IF(C$27=0,0,C$27/TRE_fec!C$27)</f>
        <v>0.46059489242506713</v>
      </c>
      <c r="D80" s="351">
        <f>IF(D$27=0,0,D$27/TRE_fec!D$27)</f>
        <v>0.45188402603793554</v>
      </c>
      <c r="E80" s="351">
        <f>IF(E$27=0,0,E$27/TRE_fec!E$27)</f>
        <v>0.46483573179058302</v>
      </c>
      <c r="F80" s="351">
        <f>IF(F$27=0,0,F$27/TRE_fec!F$27)</f>
        <v>0.46043241600277263</v>
      </c>
      <c r="G80" s="351">
        <f>IF(G$27=0,0,G$27/TRE_fec!G$27)</f>
        <v>0.47454180535302293</v>
      </c>
      <c r="H80" s="351">
        <f>IF(H$27=0,0,H$27/TRE_fec!H$27)</f>
        <v>0.47739297269898862</v>
      </c>
      <c r="I80" s="351">
        <f>IF(I$27=0,0,I$27/TRE_fec!I$27)</f>
        <v>0.47956558905130175</v>
      </c>
      <c r="J80" s="351">
        <f>IF(J$27=0,0,J$27/TRE_fec!J$27)</f>
        <v>0.48879039549612363</v>
      </c>
      <c r="K80" s="351">
        <f>IF(K$27=0,0,K$27/TRE_fec!K$27)</f>
        <v>0.48771766901224367</v>
      </c>
      <c r="L80" s="351">
        <f>IF(L$27=0,0,L$27/TRE_fec!L$27)</f>
        <v>0.4862273258286442</v>
      </c>
      <c r="M80" s="351">
        <f>IF(M$27=0,0,M$27/TRE_fec!M$27)</f>
        <v>0.51736760036461404</v>
      </c>
      <c r="N80" s="351">
        <f>IF(N$27=0,0,N$27/TRE_fec!N$27)</f>
        <v>0.4933492922467454</v>
      </c>
      <c r="O80" s="351">
        <f>IF(O$27=0,0,O$27/TRE_fec!O$27)</f>
        <v>0.48521226690775915</v>
      </c>
      <c r="P80" s="351">
        <f>IF(P$27=0,0,P$27/TRE_fec!P$27)</f>
        <v>0.49798455149936671</v>
      </c>
      <c r="Q80" s="351">
        <f>IF(Q$27=0,0,Q$27/TRE_fec!Q$27)</f>
        <v>0.51726516406794498</v>
      </c>
      <c r="R80" s="351">
        <f>IF(R$27=0,0,R$27/TRE_fec!R$27)</f>
        <v>0.50009488347607245</v>
      </c>
      <c r="S80" s="351">
        <f>IF(S$27=0,0,S$27/TRE_fec!S$27)</f>
        <v>0.49335665313746169</v>
      </c>
      <c r="T80" s="351">
        <f>IF(T$27=0,0,T$27/TRE_fec!T$27)</f>
        <v>0.49615697068770992</v>
      </c>
      <c r="U80" s="351">
        <f>IF(U$27=0,0,U$27/TRE_fec!U$27)</f>
        <v>0.4988861811853641</v>
      </c>
      <c r="V80" s="351">
        <f>IF(V$27=0,0,V$27/TRE_fec!V$27)</f>
        <v>0.51817712237106495</v>
      </c>
      <c r="W80" s="351">
        <f>IF(W$27=0,0,W$27/TRE_fec!W$27)</f>
        <v>0.51881448851409484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0.70044234847053521</v>
      </c>
      <c r="C81" s="351">
        <f>IF(C$35=0,0,C$35/TRE_fec!C$35)</f>
        <v>0.68713798337408116</v>
      </c>
      <c r="D81" s="351">
        <f>IF(D$35=0,0,D$35/TRE_fec!D$35)</f>
        <v>0.68643018315616566</v>
      </c>
      <c r="E81" s="351">
        <f>IF(E$35=0,0,E$35/TRE_fec!E$35)</f>
        <v>0.6897703164756509</v>
      </c>
      <c r="F81" s="351">
        <f>IF(F$35=0,0,F$35/TRE_fec!F$35)</f>
        <v>0.69803236817245418</v>
      </c>
      <c r="G81" s="351">
        <f>IF(G$35=0,0,G$35/TRE_fec!G$35)</f>
        <v>0.71108418425915265</v>
      </c>
      <c r="H81" s="351">
        <f>IF(H$35=0,0,H$35/TRE_fec!H$35)</f>
        <v>0.71398436170811741</v>
      </c>
      <c r="I81" s="351">
        <f>IF(I$35=0,0,I$35/TRE_fec!I$35)</f>
        <v>0.70874832471834148</v>
      </c>
      <c r="J81" s="351">
        <f>IF(J$35=0,0,J$35/TRE_fec!J$35)</f>
        <v>0.70987220177138766</v>
      </c>
      <c r="K81" s="351">
        <f>IF(K$35=0,0,K$35/TRE_fec!K$35)</f>
        <v>0.70987884361004339</v>
      </c>
      <c r="L81" s="351">
        <f>IF(L$35=0,0,L$35/TRE_fec!L$35)</f>
        <v>0.7298078698309578</v>
      </c>
      <c r="M81" s="351">
        <f>IF(M$35=0,0,M$35/TRE_fec!M$35)</f>
        <v>0.71312955614968476</v>
      </c>
      <c r="N81" s="351">
        <f>IF(N$35=0,0,N$35/TRE_fec!N$35)</f>
        <v>0.71468373361516235</v>
      </c>
      <c r="O81" s="351">
        <f>IF(O$35=0,0,O$35/TRE_fec!O$35)</f>
        <v>0.71879232676266858</v>
      </c>
      <c r="P81" s="351">
        <f>IF(P$35=0,0,P$35/TRE_fec!P$35)</f>
        <v>0.71614231830457198</v>
      </c>
      <c r="Q81" s="351">
        <f>IF(Q$35=0,0,Q$35/TRE_fec!Q$35)</f>
        <v>0.72772535190339838</v>
      </c>
      <c r="R81" s="351">
        <f>IF(R$35=0,0,R$35/TRE_fec!R$35)</f>
        <v>0.73703426881598155</v>
      </c>
      <c r="S81" s="351">
        <f>IF(S$35=0,0,S$35/TRE_fec!S$35)</f>
        <v>0.71323516299582246</v>
      </c>
      <c r="T81" s="351">
        <f>IF(T$35=0,0,T$35/TRE_fec!T$35)</f>
        <v>0.70254000133419914</v>
      </c>
      <c r="U81" s="351">
        <f>IF(U$35=0,0,U$35/TRE_fec!U$35)</f>
        <v>0.69780032716088636</v>
      </c>
      <c r="V81" s="351">
        <f>IF(V$35=0,0,V$35/TRE_fec!V$35)</f>
        <v>0.6992876395929315</v>
      </c>
      <c r="W81" s="351">
        <f>IF(W$35=0,0,W$35/TRE_fec!W$35)</f>
        <v>0.71330632715221665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0.62705924414753045</v>
      </c>
      <c r="C82" s="351">
        <f>IF(C$46=0,0,C$46/TRE_fec!C$46)</f>
        <v>0.62705924414753023</v>
      </c>
      <c r="D82" s="351">
        <f>IF(D$46=0,0,D$46/TRE_fec!D$46)</f>
        <v>0.62705924414752989</v>
      </c>
      <c r="E82" s="351">
        <f>IF(E$46=0,0,E$46/TRE_fec!E$46)</f>
        <v>0.62705924414753023</v>
      </c>
      <c r="F82" s="351">
        <f>IF(F$46=0,0,F$46/TRE_fec!F$46)</f>
        <v>0.62705924414753023</v>
      </c>
      <c r="G82" s="351">
        <f>IF(G$46=0,0,G$46/TRE_fec!G$46)</f>
        <v>0.62705924414753023</v>
      </c>
      <c r="H82" s="351">
        <f>IF(H$46=0,0,H$46/TRE_fec!H$46)</f>
        <v>0.62705924414753023</v>
      </c>
      <c r="I82" s="351">
        <f>IF(I$46=0,0,I$46/TRE_fec!I$46)</f>
        <v>0.62705924414753023</v>
      </c>
      <c r="J82" s="351">
        <f>IF(J$46=0,0,J$46/TRE_fec!J$46)</f>
        <v>0.62705924414753034</v>
      </c>
      <c r="K82" s="351">
        <f>IF(K$46=0,0,K$46/TRE_fec!K$46)</f>
        <v>0.62705924414753011</v>
      </c>
      <c r="L82" s="351">
        <f>IF(L$46=0,0,L$46/TRE_fec!L$46)</f>
        <v>0.62705924414753023</v>
      </c>
      <c r="M82" s="351">
        <f>IF(M$46=0,0,M$46/TRE_fec!M$46)</f>
        <v>0.62705924414753023</v>
      </c>
      <c r="N82" s="351">
        <f>IF(N$46=0,0,N$46/TRE_fec!N$46)</f>
        <v>0.62705924414753023</v>
      </c>
      <c r="O82" s="351">
        <f>IF(O$46=0,0,O$46/TRE_fec!O$46)</f>
        <v>0.62705924414753011</v>
      </c>
      <c r="P82" s="351">
        <f>IF(P$46=0,0,P$46/TRE_fec!P$46)</f>
        <v>0.62705924414753023</v>
      </c>
      <c r="Q82" s="351">
        <f>IF(Q$46=0,0,Q$46/TRE_fec!Q$46)</f>
        <v>0.62705924414753011</v>
      </c>
      <c r="R82" s="351">
        <f>IF(R$46=0,0,R$46/TRE_fec!R$46)</f>
        <v>0.62705924414753011</v>
      </c>
      <c r="S82" s="351">
        <f>IF(S$46=0,0,S$46/TRE_fec!S$46)</f>
        <v>0.62705924414753023</v>
      </c>
      <c r="T82" s="351">
        <f>IF(T$46=0,0,T$46/TRE_fec!T$46)</f>
        <v>0.62705924414753023</v>
      </c>
      <c r="U82" s="351">
        <f>IF(U$46=0,0,U$46/TRE_fec!U$46)</f>
        <v>0.62705924414753034</v>
      </c>
      <c r="V82" s="351">
        <f>IF(V$46=0,0,V$46/TRE_fec!V$46)</f>
        <v>0.62705924414753011</v>
      </c>
      <c r="W82" s="351">
        <f>IF(W$46=0,0,W$46/TRE_fec!W$46)</f>
        <v>0.62705924414753011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0.57722528846648702</v>
      </c>
      <c r="C83" s="339">
        <f>IF(C$47=0,0,C$47/TRE_fec!C$47)</f>
        <v>0.57722528846648702</v>
      </c>
      <c r="D83" s="339">
        <f>IF(D$47=0,0,D$47/TRE_fec!D$47)</f>
        <v>0.57722528846648702</v>
      </c>
      <c r="E83" s="339">
        <f>IF(E$47=0,0,E$47/TRE_fec!E$47)</f>
        <v>0.57722528846648702</v>
      </c>
      <c r="F83" s="339">
        <f>IF(F$47=0,0,F$47/TRE_fec!F$47)</f>
        <v>0.5772252884664868</v>
      </c>
      <c r="G83" s="339">
        <f>IF(G$47=0,0,G$47/TRE_fec!G$47)</f>
        <v>0.57722528846648713</v>
      </c>
      <c r="H83" s="339">
        <f>IF(H$47=0,0,H$47/TRE_fec!H$47)</f>
        <v>0.57722528846648691</v>
      </c>
      <c r="I83" s="339">
        <f>IF(I$47=0,0,I$47/TRE_fec!I$47)</f>
        <v>0.57722528846648702</v>
      </c>
      <c r="J83" s="339">
        <f>IF(J$47=0,0,J$47/TRE_fec!J$47)</f>
        <v>0.57722528846648691</v>
      </c>
      <c r="K83" s="339">
        <f>IF(K$47=0,0,K$47/TRE_fec!K$47)</f>
        <v>0.57722528846648691</v>
      </c>
      <c r="L83" s="339">
        <f>IF(L$47=0,0,L$47/TRE_fec!L$47)</f>
        <v>0.57722528846648713</v>
      </c>
      <c r="M83" s="339">
        <f>IF(M$47=0,0,M$47/TRE_fec!M$47)</f>
        <v>0.57722528846648713</v>
      </c>
      <c r="N83" s="339">
        <f>IF(N$47=0,0,N$47/TRE_fec!N$47)</f>
        <v>0.57722528846648724</v>
      </c>
      <c r="O83" s="339">
        <f>IF(O$47=0,0,O$47/TRE_fec!O$47)</f>
        <v>0.57722528846648691</v>
      </c>
      <c r="P83" s="339">
        <f>IF(P$47=0,0,P$47/TRE_fec!P$47)</f>
        <v>0.57722528846648702</v>
      </c>
      <c r="Q83" s="339">
        <f>IF(Q$47=0,0,Q$47/TRE_fec!Q$47)</f>
        <v>0.57722528846648735</v>
      </c>
      <c r="R83" s="339">
        <f>IF(R$47=0,0,R$47/TRE_fec!R$47)</f>
        <v>0.57722528846648724</v>
      </c>
      <c r="S83" s="339">
        <f>IF(S$47=0,0,S$47/TRE_fec!S$47)</f>
        <v>0.57722528846648713</v>
      </c>
      <c r="T83" s="339">
        <f>IF(T$47=0,0,T$47/TRE_fec!T$47)</f>
        <v>0.57722528846648691</v>
      </c>
      <c r="U83" s="339">
        <f>IF(U$47=0,0,U$47/TRE_fec!U$47)</f>
        <v>0.57722528846648702</v>
      </c>
      <c r="V83" s="339">
        <f>IF(V$47=0,0,V$47/TRE_fec!V$47)</f>
        <v>0.57722528846648691</v>
      </c>
      <c r="W83" s="339">
        <f>IF(W$47=0,0,W$47/TRE_fec!W$47)</f>
        <v>0.57722528846648691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12.42384695909896</v>
      </c>
      <c r="C5" s="225">
        <v>18.803352599223199</v>
      </c>
      <c r="D5" s="225">
        <v>25.103641678242301</v>
      </c>
      <c r="E5" s="225">
        <v>17.639002798247571</v>
      </c>
      <c r="F5" s="225">
        <v>17.487532798773739</v>
      </c>
      <c r="G5" s="225">
        <v>13.32935999860733</v>
      </c>
      <c r="H5" s="225">
        <v>12.773969998951349</v>
      </c>
      <c r="I5" s="225">
        <v>12.01661999795378</v>
      </c>
      <c r="J5" s="225">
        <v>8.0783999982774404</v>
      </c>
      <c r="K5" s="225">
        <v>7.1190899983421723</v>
      </c>
      <c r="L5" s="225">
        <v>5.6548799994687764</v>
      </c>
      <c r="M5" s="225">
        <v>2.625479998978189</v>
      </c>
      <c r="N5" s="225">
        <v>3.3323399991331328</v>
      </c>
      <c r="O5" s="225">
        <v>3.7362599992815388</v>
      </c>
      <c r="P5" s="225">
        <v>3.7362599990013421</v>
      </c>
      <c r="Q5" s="225">
        <v>2.675969999149479</v>
      </c>
      <c r="R5" s="225">
        <v>3.0293999998562922</v>
      </c>
      <c r="S5" s="225">
        <v>3.7005411593779951</v>
      </c>
      <c r="T5" s="225">
        <v>4.7753355590292257</v>
      </c>
      <c r="U5" s="225">
        <v>3.7005411588429422</v>
      </c>
      <c r="V5" s="225">
        <v>4.5741758394495768</v>
      </c>
      <c r="W5" s="225">
        <v>5.1650179191458916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0.36386116129825358</v>
      </c>
      <c r="C10" s="262">
        <v>0.47305196537635519</v>
      </c>
      <c r="D10" s="262">
        <v>0.78792652748229564</v>
      </c>
      <c r="E10" s="262">
        <v>0.50771263637047837</v>
      </c>
      <c r="F10" s="262">
        <v>0.52384124091057116</v>
      </c>
      <c r="G10" s="262">
        <v>0.49307314755751969</v>
      </c>
      <c r="H10" s="262">
        <v>0.47198241618238113</v>
      </c>
      <c r="I10" s="262">
        <v>0.43408585486528689</v>
      </c>
      <c r="J10" s="262">
        <v>0.27657655694523597</v>
      </c>
      <c r="K10" s="262">
        <v>0.24523746095314819</v>
      </c>
      <c r="L10" s="262">
        <v>0.21711494264454201</v>
      </c>
      <c r="M10" s="262">
        <v>7.2236437852472787E-2</v>
      </c>
      <c r="N10" s="262">
        <v>0.1134911580987777</v>
      </c>
      <c r="O10" s="262">
        <v>0.13583510882736691</v>
      </c>
      <c r="P10" s="262">
        <v>0.1243916950007397</v>
      </c>
      <c r="Q10" s="262">
        <v>8.1172057197219788E-2</v>
      </c>
      <c r="R10" s="262">
        <v>0.1139207165091434</v>
      </c>
      <c r="S10" s="262">
        <v>0.12951838162670731</v>
      </c>
      <c r="T10" s="262">
        <v>0.16302402788835041</v>
      </c>
      <c r="U10" s="262">
        <v>0.1259519978743516</v>
      </c>
      <c r="V10" s="262">
        <v>0.1256208772041815</v>
      </c>
      <c r="W10" s="262">
        <v>0.13612079835775409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0.18383664376159581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1.3154185076270751E-2</v>
      </c>
      <c r="T11" s="228">
        <v>2.5776477823161399E-2</v>
      </c>
      <c r="U11" s="228">
        <v>1.2983500756417091E-2</v>
      </c>
      <c r="V11" s="228">
        <v>2.1583997346865579E-2</v>
      </c>
      <c r="W11" s="228">
        <v>1.035035780246322E-2</v>
      </c>
      <c r="DA11" s="69" t="s">
        <v>2492</v>
      </c>
    </row>
    <row r="12" spans="1:105" ht="12" customHeight="1" x14ac:dyDescent="0.25">
      <c r="A12" s="37" t="s">
        <v>162</v>
      </c>
      <c r="B12" s="228">
        <v>0.36386116129825358</v>
      </c>
      <c r="C12" s="228">
        <v>0.47305196537635519</v>
      </c>
      <c r="D12" s="228">
        <v>0.60408988372069983</v>
      </c>
      <c r="E12" s="228">
        <v>0.50771263637047837</v>
      </c>
      <c r="F12" s="228">
        <v>0.52384124091057116</v>
      </c>
      <c r="G12" s="228">
        <v>0.49307314755751969</v>
      </c>
      <c r="H12" s="228">
        <v>0.47198241618238113</v>
      </c>
      <c r="I12" s="228">
        <v>0.43408585486528689</v>
      </c>
      <c r="J12" s="228">
        <v>0.27657655694523597</v>
      </c>
      <c r="K12" s="228">
        <v>0.24523746095314819</v>
      </c>
      <c r="L12" s="228">
        <v>0.21711494264454201</v>
      </c>
      <c r="M12" s="228">
        <v>7.2236437852472787E-2</v>
      </c>
      <c r="N12" s="228">
        <v>0.1134911580987777</v>
      </c>
      <c r="O12" s="228">
        <v>0.13583510882736691</v>
      </c>
      <c r="P12" s="228">
        <v>0.1243916950007397</v>
      </c>
      <c r="Q12" s="228">
        <v>8.1172057197219788E-2</v>
      </c>
      <c r="R12" s="228">
        <v>0.1139207165091434</v>
      </c>
      <c r="S12" s="228">
        <v>0.1163641965504366</v>
      </c>
      <c r="T12" s="228">
        <v>0.13724755006518899</v>
      </c>
      <c r="U12" s="228">
        <v>0.1129684971179345</v>
      </c>
      <c r="V12" s="228">
        <v>0.1040368798573159</v>
      </c>
      <c r="W12" s="228">
        <v>0.12577044055529091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2.8243349007579752</v>
      </c>
      <c r="C16" s="263">
        <f t="shared" si="0"/>
        <v>4.6502061023248018</v>
      </c>
      <c r="D16" s="263">
        <f t="shared" si="0"/>
        <v>6.4130142699919652</v>
      </c>
      <c r="E16" s="263">
        <f t="shared" si="0"/>
        <v>4.3224093027165686</v>
      </c>
      <c r="F16" s="263">
        <f t="shared" si="0"/>
        <v>4.4173796048904457</v>
      </c>
      <c r="G16" s="263">
        <f t="shared" si="0"/>
        <v>3.1958444749098511</v>
      </c>
      <c r="H16" s="263">
        <f t="shared" si="0"/>
        <v>3.0591452900709868</v>
      </c>
      <c r="I16" s="263">
        <f t="shared" si="0"/>
        <v>2.8135194296824162</v>
      </c>
      <c r="J16" s="263">
        <f t="shared" si="0"/>
        <v>1.7926258320524551</v>
      </c>
      <c r="K16" s="263">
        <f t="shared" si="0"/>
        <v>1.5895020617333679</v>
      </c>
      <c r="L16" s="263">
        <f t="shared" si="0"/>
        <v>1.407226480103513</v>
      </c>
      <c r="M16" s="263">
        <f t="shared" si="0"/>
        <v>0.46819913422899029</v>
      </c>
      <c r="N16" s="263">
        <f t="shared" si="0"/>
        <v>0.73559083952911453</v>
      </c>
      <c r="O16" s="263">
        <f t="shared" si="0"/>
        <v>0.88041274239960043</v>
      </c>
      <c r="P16" s="263">
        <f t="shared" si="0"/>
        <v>0.80624246759738705</v>
      </c>
      <c r="Q16" s="263">
        <f t="shared" si="0"/>
        <v>0.52611518553753567</v>
      </c>
      <c r="R16" s="263">
        <f t="shared" si="0"/>
        <v>0.73837501441111475</v>
      </c>
      <c r="S16" s="263">
        <f t="shared" si="0"/>
        <v>0.83947099202495512</v>
      </c>
      <c r="T16" s="263">
        <f t="shared" si="0"/>
        <v>1.071843528346996</v>
      </c>
      <c r="U16" s="263">
        <f t="shared" si="0"/>
        <v>0.82951113558239786</v>
      </c>
      <c r="V16" s="263">
        <f t="shared" si="0"/>
        <v>0.8286752009295526</v>
      </c>
      <c r="W16" s="263">
        <f t="shared" si="0"/>
        <v>0.91280739871721772</v>
      </c>
      <c r="DA16" s="70"/>
    </row>
    <row r="17" spans="1:105" ht="12" customHeight="1" x14ac:dyDescent="0.25">
      <c r="A17" s="60" t="s">
        <v>2406</v>
      </c>
      <c r="B17" s="331">
        <v>2.8243349007579752</v>
      </c>
      <c r="C17" s="331">
        <v>4.6502061023248018</v>
      </c>
      <c r="D17" s="331">
        <v>6.4130142699919652</v>
      </c>
      <c r="E17" s="331">
        <v>4.3224093027165686</v>
      </c>
      <c r="F17" s="331">
        <v>4.4173796048904457</v>
      </c>
      <c r="G17" s="331">
        <v>3.1958444749098511</v>
      </c>
      <c r="H17" s="331">
        <v>3.0591452900709868</v>
      </c>
      <c r="I17" s="331">
        <v>2.8135194296824162</v>
      </c>
      <c r="J17" s="331">
        <v>1.7926258320524551</v>
      </c>
      <c r="K17" s="331">
        <v>1.5895020617333679</v>
      </c>
      <c r="L17" s="331">
        <v>1.407226480103513</v>
      </c>
      <c r="M17" s="331">
        <v>0.46819913422899029</v>
      </c>
      <c r="N17" s="331">
        <v>0.73559083952911453</v>
      </c>
      <c r="O17" s="331">
        <v>0.88041274239960043</v>
      </c>
      <c r="P17" s="331">
        <v>0.80624246759738705</v>
      </c>
      <c r="Q17" s="331">
        <v>0.52611518553753567</v>
      </c>
      <c r="R17" s="331">
        <v>0.73837501441111475</v>
      </c>
      <c r="S17" s="331">
        <v>0.83947099202495512</v>
      </c>
      <c r="T17" s="331">
        <v>1.071843528346996</v>
      </c>
      <c r="U17" s="331">
        <v>0.82951113558239786</v>
      </c>
      <c r="V17" s="331">
        <v>0.8286752009295526</v>
      </c>
      <c r="W17" s="331">
        <v>0.91280739871721772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0.79036638120374203</v>
      </c>
      <c r="C19" s="232">
        <v>1.6728790676444041</v>
      </c>
      <c r="D19" s="232">
        <v>1.7282907414215609</v>
      </c>
      <c r="E19" s="232">
        <v>0.8393954570235076</v>
      </c>
      <c r="F19" s="232">
        <v>0.86481087729323025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0.88019814958619336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8.5258606975828918E-2</v>
      </c>
      <c r="T20" s="232">
        <v>0.16947410327302889</v>
      </c>
      <c r="U20" s="232">
        <v>8.5508436849365904E-2</v>
      </c>
      <c r="V20" s="232">
        <v>0.1423817739244492</v>
      </c>
      <c r="W20" s="232">
        <v>6.9408079407732276E-2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0.88293551620611377</v>
      </c>
      <c r="D21" s="232">
        <v>0.91218146454544624</v>
      </c>
      <c r="E21" s="232">
        <v>0.88602142592115951</v>
      </c>
      <c r="F21" s="232">
        <v>0.91284859864331824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2.0339685195542332</v>
      </c>
      <c r="C22" s="232">
        <v>2.0943915184742838</v>
      </c>
      <c r="D22" s="232">
        <v>2.8923439144387642</v>
      </c>
      <c r="E22" s="232">
        <v>2.5969924197719019</v>
      </c>
      <c r="F22" s="232">
        <v>2.639720128953897</v>
      </c>
      <c r="G22" s="232">
        <v>3.1958444749098511</v>
      </c>
      <c r="H22" s="232">
        <v>3.0591452900709868</v>
      </c>
      <c r="I22" s="232">
        <v>2.8135194296824162</v>
      </c>
      <c r="J22" s="232">
        <v>1.7926258320524551</v>
      </c>
      <c r="K22" s="232">
        <v>1.5895020617333679</v>
      </c>
      <c r="L22" s="232">
        <v>1.407226480103513</v>
      </c>
      <c r="M22" s="232">
        <v>0.46819913422899029</v>
      </c>
      <c r="N22" s="232">
        <v>0.73559083952911453</v>
      </c>
      <c r="O22" s="232">
        <v>0.88041274239960043</v>
      </c>
      <c r="P22" s="232">
        <v>0.80624246759738705</v>
      </c>
      <c r="Q22" s="232">
        <v>0.52611518553753567</v>
      </c>
      <c r="R22" s="232">
        <v>0.73837501441111475</v>
      </c>
      <c r="S22" s="232">
        <v>0.75421238504912624</v>
      </c>
      <c r="T22" s="232">
        <v>0.90236942507396767</v>
      </c>
      <c r="U22" s="232">
        <v>0.74400269873303193</v>
      </c>
      <c r="V22" s="232">
        <v>0.68629342700510343</v>
      </c>
      <c r="W22" s="232">
        <v>0.84339931930948542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1.5836055151977311</v>
      </c>
      <c r="C24" s="263">
        <f t="shared" si="1"/>
        <v>2.0319241492902962</v>
      </c>
      <c r="D24" s="263">
        <f t="shared" si="1"/>
        <v>2.5595626838295229</v>
      </c>
      <c r="E24" s="263">
        <f t="shared" si="1"/>
        <v>2.0345633715223448</v>
      </c>
      <c r="F24" s="263">
        <f t="shared" si="1"/>
        <v>1.9886823166700061</v>
      </c>
      <c r="G24" s="263">
        <f t="shared" si="1"/>
        <v>1.701880943525611</v>
      </c>
      <c r="H24" s="263">
        <f t="shared" si="1"/>
        <v>1.690128915039284</v>
      </c>
      <c r="I24" s="263">
        <f t="shared" si="1"/>
        <v>1.592902844221681</v>
      </c>
      <c r="J24" s="263">
        <f t="shared" si="1"/>
        <v>1.143108508597648</v>
      </c>
      <c r="K24" s="263">
        <f t="shared" si="1"/>
        <v>0.99894559433868435</v>
      </c>
      <c r="L24" s="263">
        <f t="shared" si="1"/>
        <v>0.88651200885882309</v>
      </c>
      <c r="M24" s="263">
        <f t="shared" si="1"/>
        <v>0.49078070550456621</v>
      </c>
      <c r="N24" s="263">
        <f t="shared" si="1"/>
        <v>0.50275030649715102</v>
      </c>
      <c r="O24" s="263">
        <f t="shared" si="1"/>
        <v>0.53984632986877168</v>
      </c>
      <c r="P24" s="263">
        <f t="shared" si="1"/>
        <v>0.59193696765186687</v>
      </c>
      <c r="Q24" s="263">
        <f t="shared" si="1"/>
        <v>0.56718585836925262</v>
      </c>
      <c r="R24" s="263">
        <f t="shared" si="1"/>
        <v>0.58149899072052191</v>
      </c>
      <c r="S24" s="263">
        <f t="shared" si="1"/>
        <v>0.57230212189456398</v>
      </c>
      <c r="T24" s="263">
        <f t="shared" si="1"/>
        <v>0.75827712231001387</v>
      </c>
      <c r="U24" s="263">
        <f t="shared" si="1"/>
        <v>0.61844827120714618</v>
      </c>
      <c r="V24" s="263">
        <f t="shared" si="1"/>
        <v>0.87285354998340103</v>
      </c>
      <c r="W24" s="263">
        <f t="shared" si="1"/>
        <v>0.98319066732127214</v>
      </c>
      <c r="DA24" s="70"/>
    </row>
    <row r="25" spans="1:105" ht="12" customHeight="1" x14ac:dyDescent="0.25">
      <c r="A25" s="60" t="s">
        <v>2416</v>
      </c>
      <c r="B25" s="264">
        <v>1.5836055151977311</v>
      </c>
      <c r="C25" s="264">
        <v>2.0319241492902962</v>
      </c>
      <c r="D25" s="264">
        <v>2.5595626838295229</v>
      </c>
      <c r="E25" s="264">
        <v>2.0345633715223448</v>
      </c>
      <c r="F25" s="264">
        <v>1.9886823166700061</v>
      </c>
      <c r="G25" s="264">
        <v>1.701880943525611</v>
      </c>
      <c r="H25" s="264">
        <v>1.690128915039284</v>
      </c>
      <c r="I25" s="264">
        <v>1.592902844221681</v>
      </c>
      <c r="J25" s="264">
        <v>1.143108508597648</v>
      </c>
      <c r="K25" s="264">
        <v>0.99894559433868435</v>
      </c>
      <c r="L25" s="264">
        <v>0.88651200885882309</v>
      </c>
      <c r="M25" s="264">
        <v>0.49078070550456621</v>
      </c>
      <c r="N25" s="264">
        <v>0.50275030649715102</v>
      </c>
      <c r="O25" s="264">
        <v>0.53984632986877168</v>
      </c>
      <c r="P25" s="264">
        <v>0.59193696765186687</v>
      </c>
      <c r="Q25" s="264">
        <v>0.56718585836925262</v>
      </c>
      <c r="R25" s="264">
        <v>0.58149899072052191</v>
      </c>
      <c r="S25" s="264">
        <v>0.57230212189456398</v>
      </c>
      <c r="T25" s="264">
        <v>0.75827712231001387</v>
      </c>
      <c r="U25" s="264">
        <v>0.61844827120714618</v>
      </c>
      <c r="V25" s="264">
        <v>0.87285354998340103</v>
      </c>
      <c r="W25" s="264">
        <v>0.98319066732127214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4.034764143939964</v>
      </c>
      <c r="C27" s="263">
        <f t="shared" si="2"/>
        <v>6.6431515747497176</v>
      </c>
      <c r="D27" s="263">
        <f t="shared" si="2"/>
        <v>9.1614489571313786</v>
      </c>
      <c r="E27" s="263">
        <f t="shared" si="2"/>
        <v>6.1748704324522397</v>
      </c>
      <c r="F27" s="263">
        <f t="shared" si="2"/>
        <v>6.3105422927006369</v>
      </c>
      <c r="G27" s="263">
        <f t="shared" si="2"/>
        <v>4.5654921070140722</v>
      </c>
      <c r="H27" s="263">
        <f t="shared" si="2"/>
        <v>4.3702075572442691</v>
      </c>
      <c r="I27" s="263">
        <f t="shared" si="2"/>
        <v>4.019313470974879</v>
      </c>
      <c r="J27" s="263">
        <f t="shared" si="2"/>
        <v>2.560894045789222</v>
      </c>
      <c r="K27" s="263">
        <f t="shared" si="2"/>
        <v>2.2707172310476689</v>
      </c>
      <c r="L27" s="263">
        <f t="shared" si="2"/>
        <v>2.0103235430050179</v>
      </c>
      <c r="M27" s="263">
        <f t="shared" si="2"/>
        <v>0.66885590604141465</v>
      </c>
      <c r="N27" s="263">
        <f t="shared" si="2"/>
        <v>1.050844056470164</v>
      </c>
      <c r="O27" s="263">
        <f t="shared" si="2"/>
        <v>1.2577324891422861</v>
      </c>
      <c r="P27" s="263">
        <f t="shared" si="2"/>
        <v>1.1517749537105531</v>
      </c>
      <c r="Q27" s="263">
        <f t="shared" si="2"/>
        <v>0.75159312219647945</v>
      </c>
      <c r="R27" s="263">
        <f t="shared" si="2"/>
        <v>1.0548214491587351</v>
      </c>
      <c r="S27" s="263">
        <f t="shared" si="2"/>
        <v>1.199244274321364</v>
      </c>
      <c r="T27" s="263">
        <f t="shared" si="2"/>
        <v>1.5312050404957089</v>
      </c>
      <c r="U27" s="263">
        <f t="shared" si="2"/>
        <v>1.185015907974855</v>
      </c>
      <c r="V27" s="263">
        <f t="shared" si="2"/>
        <v>1.183821715613647</v>
      </c>
      <c r="W27" s="263">
        <f t="shared" si="2"/>
        <v>1.3040105695960249</v>
      </c>
      <c r="DA27" s="70"/>
    </row>
    <row r="28" spans="1:105" ht="12" customHeight="1" x14ac:dyDescent="0.25">
      <c r="A28" s="60" t="s">
        <v>2421</v>
      </c>
      <c r="B28" s="331">
        <v>4.034764143939964</v>
      </c>
      <c r="C28" s="331">
        <v>6.6431515747497176</v>
      </c>
      <c r="D28" s="331">
        <v>9.1614489571313786</v>
      </c>
      <c r="E28" s="331">
        <v>6.1748704324522397</v>
      </c>
      <c r="F28" s="331">
        <v>6.3105422927006369</v>
      </c>
      <c r="G28" s="331">
        <v>4.5654921070140722</v>
      </c>
      <c r="H28" s="331">
        <v>4.3702075572442691</v>
      </c>
      <c r="I28" s="331">
        <v>4.019313470974879</v>
      </c>
      <c r="J28" s="331">
        <v>2.560894045789222</v>
      </c>
      <c r="K28" s="331">
        <v>2.2707172310476689</v>
      </c>
      <c r="L28" s="331">
        <v>2.0103235430050179</v>
      </c>
      <c r="M28" s="331">
        <v>0.66885590604141465</v>
      </c>
      <c r="N28" s="331">
        <v>1.050844056470164</v>
      </c>
      <c r="O28" s="331">
        <v>1.2577324891422861</v>
      </c>
      <c r="P28" s="331">
        <v>1.1517749537105531</v>
      </c>
      <c r="Q28" s="331">
        <v>0.75159312219647945</v>
      </c>
      <c r="R28" s="331">
        <v>1.0548214491587351</v>
      </c>
      <c r="S28" s="331">
        <v>1.199244274321364</v>
      </c>
      <c r="T28" s="331">
        <v>1.5312050404957089</v>
      </c>
      <c r="U28" s="331">
        <v>1.185015907974855</v>
      </c>
      <c r="V28" s="331">
        <v>1.183821715613647</v>
      </c>
      <c r="W28" s="331">
        <v>1.3040105695960249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1.1290948302910599</v>
      </c>
      <c r="C30" s="232">
        <v>2.3898272394920062</v>
      </c>
      <c r="D30" s="232">
        <v>2.4689867734593731</v>
      </c>
      <c r="E30" s="232">
        <v>1.199136367176439</v>
      </c>
      <c r="F30" s="232">
        <v>1.2354441104189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1.257425927980276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0.1217980099654699</v>
      </c>
      <c r="T31" s="232">
        <v>0.24210586181861271</v>
      </c>
      <c r="U31" s="232">
        <v>0.1221549097848084</v>
      </c>
      <c r="V31" s="232">
        <v>0.20340253417778459</v>
      </c>
      <c r="W31" s="232">
        <v>9.9154399153903269E-2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1.2613364517230199</v>
      </c>
      <c r="D32" s="232">
        <v>1.303116377922066</v>
      </c>
      <c r="E32" s="232">
        <v>1.265744894173084</v>
      </c>
      <c r="F32" s="232">
        <v>1.3040694266333119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2.9056693136489038</v>
      </c>
      <c r="C33" s="232">
        <v>2.9919878835346929</v>
      </c>
      <c r="D33" s="232">
        <v>4.1319198777696631</v>
      </c>
      <c r="E33" s="232">
        <v>3.7099891711027171</v>
      </c>
      <c r="F33" s="232">
        <v>3.7710287556484241</v>
      </c>
      <c r="G33" s="232">
        <v>4.5654921070140722</v>
      </c>
      <c r="H33" s="232">
        <v>4.3702075572442691</v>
      </c>
      <c r="I33" s="232">
        <v>4.019313470974879</v>
      </c>
      <c r="J33" s="232">
        <v>2.560894045789222</v>
      </c>
      <c r="K33" s="232">
        <v>2.2707172310476689</v>
      </c>
      <c r="L33" s="232">
        <v>2.0103235430050179</v>
      </c>
      <c r="M33" s="232">
        <v>0.66885590604141465</v>
      </c>
      <c r="N33" s="232">
        <v>1.050844056470164</v>
      </c>
      <c r="O33" s="232">
        <v>1.2577324891422861</v>
      </c>
      <c r="P33" s="232">
        <v>1.1517749537105531</v>
      </c>
      <c r="Q33" s="232">
        <v>0.75159312219647945</v>
      </c>
      <c r="R33" s="232">
        <v>1.0548214491587351</v>
      </c>
      <c r="S33" s="232">
        <v>1.0774462643558951</v>
      </c>
      <c r="T33" s="232">
        <v>1.2890991786770969</v>
      </c>
      <c r="U33" s="232">
        <v>1.0628609981900461</v>
      </c>
      <c r="V33" s="232">
        <v>0.98041918143586193</v>
      </c>
      <c r="W33" s="232">
        <v>1.2048561704421219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3.6172812379050399</v>
      </c>
      <c r="C35" s="263">
        <v>5.0050188074820303</v>
      </c>
      <c r="D35" s="263">
        <v>6.1816892398071328</v>
      </c>
      <c r="E35" s="263">
        <v>4.5994470551859443</v>
      </c>
      <c r="F35" s="263">
        <v>4.247087343602086</v>
      </c>
      <c r="G35" s="263">
        <v>3.3730693256002771</v>
      </c>
      <c r="H35" s="263">
        <v>3.182505820414427</v>
      </c>
      <c r="I35" s="263">
        <v>3.1567983982095131</v>
      </c>
      <c r="J35" s="263">
        <v>2.305195054892879</v>
      </c>
      <c r="K35" s="263">
        <v>2.0146876502693032</v>
      </c>
      <c r="L35" s="263">
        <v>1.1337030248568809</v>
      </c>
      <c r="M35" s="263">
        <v>0.92540781535074557</v>
      </c>
      <c r="N35" s="263">
        <v>0.92966363853792588</v>
      </c>
      <c r="O35" s="263">
        <v>0.92243332904351394</v>
      </c>
      <c r="P35" s="263">
        <v>1.0619139150407959</v>
      </c>
      <c r="Q35" s="263">
        <v>0.74990377584899137</v>
      </c>
      <c r="R35" s="263">
        <v>0.54078382905677647</v>
      </c>
      <c r="S35" s="263">
        <v>0.96000538951040404</v>
      </c>
      <c r="T35" s="263">
        <v>1.2509858399881559</v>
      </c>
      <c r="U35" s="263">
        <v>0.94161384620419153</v>
      </c>
      <c r="V35" s="263">
        <v>1.5632044957187949</v>
      </c>
      <c r="W35" s="263">
        <v>1.828888485153624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1.012265748311904</v>
      </c>
      <c r="C38" s="231">
        <v>1.800520452634861</v>
      </c>
      <c r="D38" s="231">
        <v>1.665949244725031</v>
      </c>
      <c r="E38" s="231">
        <v>0.89319513552703222</v>
      </c>
      <c r="F38" s="231">
        <v>0.83147197209296375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0.84844835846621947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9.7500357935550855E-2</v>
      </c>
      <c r="T39" s="231">
        <v>0.1977991169720566</v>
      </c>
      <c r="U39" s="231">
        <v>9.706431252198873E-2</v>
      </c>
      <c r="V39" s="231">
        <v>0.26858753448570671</v>
      </c>
      <c r="W39" s="231">
        <v>0.13906508359136899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0.95030387195014532</v>
      </c>
      <c r="D40" s="231">
        <v>0.87927799732451872</v>
      </c>
      <c r="E40" s="231">
        <v>0.94280951961757065</v>
      </c>
      <c r="F40" s="231">
        <v>0.87765781451763825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2.605015489593137</v>
      </c>
      <c r="C42" s="231">
        <v>2.2541944828970242</v>
      </c>
      <c r="D42" s="231">
        <v>2.7880136392913641</v>
      </c>
      <c r="E42" s="231">
        <v>2.7634424000413409</v>
      </c>
      <c r="F42" s="231">
        <v>2.5379575569914841</v>
      </c>
      <c r="G42" s="231">
        <v>3.3730693256002771</v>
      </c>
      <c r="H42" s="231">
        <v>3.182505820414427</v>
      </c>
      <c r="I42" s="231">
        <v>3.1567983982095131</v>
      </c>
      <c r="J42" s="231">
        <v>2.305195054892879</v>
      </c>
      <c r="K42" s="231">
        <v>2.0146876502693032</v>
      </c>
      <c r="L42" s="231">
        <v>1.1337030248568809</v>
      </c>
      <c r="M42" s="231">
        <v>0.92540781535074557</v>
      </c>
      <c r="N42" s="231">
        <v>0.92966363853792588</v>
      </c>
      <c r="O42" s="231">
        <v>0.92243332904351394</v>
      </c>
      <c r="P42" s="231">
        <v>1.0619139150407959</v>
      </c>
      <c r="Q42" s="231">
        <v>0.74990377584899137</v>
      </c>
      <c r="R42" s="231">
        <v>0.54078382905677647</v>
      </c>
      <c r="S42" s="231">
        <v>0.86250503157485314</v>
      </c>
      <c r="T42" s="231">
        <v>1.0531867230160989</v>
      </c>
      <c r="U42" s="231">
        <v>0.84454953368220276</v>
      </c>
      <c r="V42" s="231">
        <v>1.294616961233088</v>
      </c>
      <c r="W42" s="231">
        <v>1.6898234015622551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</v>
      </c>
      <c r="D51" s="234">
        <f t="shared" si="3"/>
        <v>0.99999999999999967</v>
      </c>
      <c r="E51" s="234">
        <f t="shared" si="3"/>
        <v>1.0000000000000002</v>
      </c>
      <c r="F51" s="234">
        <f t="shared" si="3"/>
        <v>1.0000000000000004</v>
      </c>
      <c r="G51" s="234">
        <f t="shared" si="3"/>
        <v>1</v>
      </c>
      <c r="H51" s="234">
        <f t="shared" si="3"/>
        <v>0.99999999999999989</v>
      </c>
      <c r="I51" s="234">
        <f t="shared" si="3"/>
        <v>0.99999999999999956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0.99999999999999989</v>
      </c>
      <c r="S51" s="234">
        <f t="shared" si="3"/>
        <v>0.99999999999999978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2.9287318372170502E-2</v>
      </c>
      <c r="C56" s="302">
        <f t="shared" si="8"/>
        <v>2.5157852190459792E-2</v>
      </c>
      <c r="D56" s="302">
        <f t="shared" si="8"/>
        <v>3.1386941288490559E-2</v>
      </c>
      <c r="E56" s="302">
        <f t="shared" si="8"/>
        <v>2.8783522638871593E-2</v>
      </c>
      <c r="F56" s="302">
        <f t="shared" si="8"/>
        <v>2.995512557078972E-2</v>
      </c>
      <c r="G56" s="302">
        <f t="shared" si="8"/>
        <v>3.6991509540520821E-2</v>
      </c>
      <c r="H56" s="302">
        <f t="shared" si="8"/>
        <v>3.6948765044941198E-2</v>
      </c>
      <c r="I56" s="302">
        <f t="shared" si="8"/>
        <v>3.6123789796066126E-2</v>
      </c>
      <c r="J56" s="302">
        <f t="shared" si="8"/>
        <v>3.423655142159468E-2</v>
      </c>
      <c r="K56" s="302">
        <f t="shared" si="8"/>
        <v>3.4447866372002152E-2</v>
      </c>
      <c r="L56" s="302">
        <f t="shared" si="8"/>
        <v>3.8394261711112869E-2</v>
      </c>
      <c r="M56" s="302">
        <f t="shared" si="8"/>
        <v>2.7513611941658859E-2</v>
      </c>
      <c r="N56" s="302">
        <f t="shared" si="8"/>
        <v>3.4057496572468905E-2</v>
      </c>
      <c r="O56" s="302">
        <f t="shared" si="8"/>
        <v>3.635590372551354E-2</v>
      </c>
      <c r="P56" s="302">
        <f t="shared" si="8"/>
        <v>3.3293104611024964E-2</v>
      </c>
      <c r="Q56" s="302">
        <f t="shared" si="8"/>
        <v>3.033369478096512E-2</v>
      </c>
      <c r="R56" s="302">
        <f t="shared" si="8"/>
        <v>3.7605042752540944E-2</v>
      </c>
      <c r="S56" s="302">
        <f t="shared" si="8"/>
        <v>3.4999848954112803E-2</v>
      </c>
      <c r="T56" s="302">
        <f t="shared" si="8"/>
        <v>3.4138758600974928E-2</v>
      </c>
      <c r="U56" s="302">
        <f t="shared" si="8"/>
        <v>3.4036102415283861E-2</v>
      </c>
      <c r="V56" s="302">
        <f t="shared" si="8"/>
        <v>2.7463062552334629E-2</v>
      </c>
      <c r="W56" s="302">
        <f t="shared" si="8"/>
        <v>2.6354370979658398E-2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0.22733175239972614</v>
      </c>
      <c r="C57" s="303">
        <f t="shared" si="9"/>
        <v>0.24730728617602535</v>
      </c>
      <c r="D57" s="303">
        <f t="shared" si="9"/>
        <v>0.25546151240480058</v>
      </c>
      <c r="E57" s="303">
        <f t="shared" si="9"/>
        <v>0.24504839373039833</v>
      </c>
      <c r="F57" s="303">
        <f t="shared" si="9"/>
        <v>0.25260164802665597</v>
      </c>
      <c r="G57" s="303">
        <f t="shared" si="9"/>
        <v>0.23975978405893136</v>
      </c>
      <c r="H57" s="303">
        <f t="shared" si="9"/>
        <v>0.23948273640239648</v>
      </c>
      <c r="I57" s="303">
        <f t="shared" si="9"/>
        <v>0.23413567460413237</v>
      </c>
      <c r="J57" s="303">
        <f t="shared" si="9"/>
        <v>0.22190357402885438</v>
      </c>
      <c r="K57" s="303">
        <f t="shared" si="9"/>
        <v>0.22327320796668063</v>
      </c>
      <c r="L57" s="303">
        <f t="shared" si="9"/>
        <v>0.24885169627573156</v>
      </c>
      <c r="M57" s="303">
        <f t="shared" si="9"/>
        <v>0.17832896628852965</v>
      </c>
      <c r="N57" s="303">
        <f t="shared" si="9"/>
        <v>0.22074303334007617</v>
      </c>
      <c r="O57" s="303">
        <f t="shared" si="9"/>
        <v>0.23564011673943963</v>
      </c>
      <c r="P57" s="303">
        <f t="shared" si="9"/>
        <v>0.21578864099738404</v>
      </c>
      <c r="Q57" s="303">
        <f t="shared" si="9"/>
        <v>0.19660728098773689</v>
      </c>
      <c r="R57" s="303">
        <f t="shared" si="9"/>
        <v>0.24373638821091356</v>
      </c>
      <c r="S57" s="303">
        <f t="shared" si="9"/>
        <v>0.22685087285073124</v>
      </c>
      <c r="T57" s="303">
        <f t="shared" si="9"/>
        <v>0.22445407555084784</v>
      </c>
      <c r="U57" s="303">
        <f t="shared" si="9"/>
        <v>0.22415941344150953</v>
      </c>
      <c r="V57" s="303">
        <f t="shared" si="9"/>
        <v>0.18116382710579604</v>
      </c>
      <c r="W57" s="303">
        <f t="shared" si="9"/>
        <v>0.17672879610612527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0.22733175239972614</v>
      </c>
      <c r="C58" s="304">
        <f t="shared" si="10"/>
        <v>0.24730728617602535</v>
      </c>
      <c r="D58" s="304">
        <f t="shared" si="10"/>
        <v>0.25546151240480058</v>
      </c>
      <c r="E58" s="304">
        <f t="shared" si="10"/>
        <v>0.24504839373039833</v>
      </c>
      <c r="F58" s="304">
        <f t="shared" si="10"/>
        <v>0.25260164802665597</v>
      </c>
      <c r="G58" s="304">
        <f t="shared" si="10"/>
        <v>0.23975978405893136</v>
      </c>
      <c r="H58" s="304">
        <f t="shared" si="10"/>
        <v>0.23948273640239648</v>
      </c>
      <c r="I58" s="304">
        <f t="shared" si="10"/>
        <v>0.23413567460413237</v>
      </c>
      <c r="J58" s="304">
        <f t="shared" si="10"/>
        <v>0.22190357402885438</v>
      </c>
      <c r="K58" s="304">
        <f t="shared" si="10"/>
        <v>0.22327320796668063</v>
      </c>
      <c r="L58" s="304">
        <f t="shared" si="10"/>
        <v>0.24885169627573156</v>
      </c>
      <c r="M58" s="304">
        <f t="shared" si="10"/>
        <v>0.17832896628852965</v>
      </c>
      <c r="N58" s="304">
        <f t="shared" si="10"/>
        <v>0.22074303334007617</v>
      </c>
      <c r="O58" s="304">
        <f t="shared" si="10"/>
        <v>0.23564011673943963</v>
      </c>
      <c r="P58" s="304">
        <f t="shared" si="10"/>
        <v>0.21578864099738404</v>
      </c>
      <c r="Q58" s="304">
        <f t="shared" si="10"/>
        <v>0.19660728098773689</v>
      </c>
      <c r="R58" s="304">
        <f t="shared" si="10"/>
        <v>0.24373638821091356</v>
      </c>
      <c r="S58" s="304">
        <f t="shared" si="10"/>
        <v>0.22685087285073124</v>
      </c>
      <c r="T58" s="304">
        <f t="shared" si="10"/>
        <v>0.22445407555084784</v>
      </c>
      <c r="U58" s="304">
        <f t="shared" si="10"/>
        <v>0.22415941344150953</v>
      </c>
      <c r="V58" s="304">
        <f t="shared" si="10"/>
        <v>0.18116382710579604</v>
      </c>
      <c r="W58" s="304">
        <f t="shared" si="10"/>
        <v>0.17672879610612527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0.12746498893709668</v>
      </c>
      <c r="C60" s="303">
        <f t="shared" si="12"/>
        <v>0.10806180113722054</v>
      </c>
      <c r="D60" s="303">
        <f t="shared" si="12"/>
        <v>0.10195981589587194</v>
      </c>
      <c r="E60" s="303">
        <f t="shared" si="12"/>
        <v>0.11534458012130244</v>
      </c>
      <c r="F60" s="303">
        <f t="shared" si="12"/>
        <v>0.1137200049631619</v>
      </c>
      <c r="G60" s="303">
        <f t="shared" si="12"/>
        <v>0.1276791191552652</v>
      </c>
      <c r="H60" s="303">
        <f t="shared" si="12"/>
        <v>0.13231038707449849</v>
      </c>
      <c r="I60" s="303">
        <f t="shared" si="12"/>
        <v>0.13255831044777353</v>
      </c>
      <c r="J60" s="303">
        <f t="shared" si="12"/>
        <v>0.14150184551908712</v>
      </c>
      <c r="K60" s="303">
        <f t="shared" si="12"/>
        <v>0.14031928161763788</v>
      </c>
      <c r="L60" s="303">
        <f t="shared" si="12"/>
        <v>0.15676937599774049</v>
      </c>
      <c r="M60" s="303">
        <f t="shared" si="12"/>
        <v>0.18692989689335787</v>
      </c>
      <c r="N60" s="303">
        <f t="shared" si="12"/>
        <v>0.15087005126365716</v>
      </c>
      <c r="O60" s="303">
        <f t="shared" si="12"/>
        <v>0.14448842692226477</v>
      </c>
      <c r="P60" s="303">
        <f t="shared" si="12"/>
        <v>0.15843034687363422</v>
      </c>
      <c r="Q60" s="303">
        <f t="shared" si="12"/>
        <v>0.21195523811908393</v>
      </c>
      <c r="R60" s="303">
        <f t="shared" si="12"/>
        <v>0.19195186860371918</v>
      </c>
      <c r="S60" s="303">
        <f t="shared" si="12"/>
        <v>0.15465362963041851</v>
      </c>
      <c r="T60" s="303">
        <f t="shared" si="12"/>
        <v>0.15879033272881948</v>
      </c>
      <c r="U60" s="303">
        <f t="shared" si="12"/>
        <v>0.16712373803201205</v>
      </c>
      <c r="V60" s="303">
        <f t="shared" si="12"/>
        <v>0.19082203671654954</v>
      </c>
      <c r="W60" s="303">
        <f t="shared" si="12"/>
        <v>0.19035571274142968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0.12746498893709668</v>
      </c>
      <c r="C61" s="304">
        <f t="shared" si="13"/>
        <v>0.10806180113722054</v>
      </c>
      <c r="D61" s="304">
        <f t="shared" si="13"/>
        <v>0.10195981589587194</v>
      </c>
      <c r="E61" s="304">
        <f t="shared" si="13"/>
        <v>0.11534458012130244</v>
      </c>
      <c r="F61" s="304">
        <f t="shared" si="13"/>
        <v>0.1137200049631619</v>
      </c>
      <c r="G61" s="304">
        <f t="shared" si="13"/>
        <v>0.1276791191552652</v>
      </c>
      <c r="H61" s="304">
        <f t="shared" si="13"/>
        <v>0.13231038707449849</v>
      </c>
      <c r="I61" s="304">
        <f t="shared" si="13"/>
        <v>0.13255831044777353</v>
      </c>
      <c r="J61" s="304">
        <f t="shared" si="13"/>
        <v>0.14150184551908712</v>
      </c>
      <c r="K61" s="304">
        <f t="shared" si="13"/>
        <v>0.14031928161763788</v>
      </c>
      <c r="L61" s="304">
        <f t="shared" si="13"/>
        <v>0.15676937599774049</v>
      </c>
      <c r="M61" s="304">
        <f t="shared" si="13"/>
        <v>0.18692989689335787</v>
      </c>
      <c r="N61" s="304">
        <f t="shared" si="13"/>
        <v>0.15087005126365716</v>
      </c>
      <c r="O61" s="304">
        <f t="shared" si="13"/>
        <v>0.14448842692226477</v>
      </c>
      <c r="P61" s="304">
        <f t="shared" si="13"/>
        <v>0.15843034687363422</v>
      </c>
      <c r="Q61" s="304">
        <f t="shared" si="13"/>
        <v>0.21195523811908393</v>
      </c>
      <c r="R61" s="304">
        <f t="shared" si="13"/>
        <v>0.19195186860371918</v>
      </c>
      <c r="S61" s="304">
        <f t="shared" si="13"/>
        <v>0.15465362963041851</v>
      </c>
      <c r="T61" s="304">
        <f t="shared" si="13"/>
        <v>0.15879033272881948</v>
      </c>
      <c r="U61" s="304">
        <f t="shared" si="13"/>
        <v>0.16712373803201205</v>
      </c>
      <c r="V61" s="304">
        <f t="shared" si="13"/>
        <v>0.19082203671654954</v>
      </c>
      <c r="W61" s="304">
        <f t="shared" si="13"/>
        <v>0.19035571274142968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0.324759646285323</v>
      </c>
      <c r="C63" s="303">
        <f t="shared" si="15"/>
        <v>0.3532961231086077</v>
      </c>
      <c r="D63" s="303">
        <f t="shared" si="15"/>
        <v>0.36494501772114374</v>
      </c>
      <c r="E63" s="303">
        <f t="shared" si="15"/>
        <v>0.35006913390056899</v>
      </c>
      <c r="F63" s="303">
        <f t="shared" si="15"/>
        <v>0.36085949718093707</v>
      </c>
      <c r="G63" s="303">
        <f t="shared" si="15"/>
        <v>0.34251397722704474</v>
      </c>
      <c r="H63" s="303">
        <f t="shared" si="15"/>
        <v>0.34211819486056655</v>
      </c>
      <c r="I63" s="303">
        <f t="shared" si="15"/>
        <v>0.33447953514876044</v>
      </c>
      <c r="J63" s="303">
        <f t="shared" si="15"/>
        <v>0.31700510575550633</v>
      </c>
      <c r="K63" s="303">
        <f t="shared" si="15"/>
        <v>0.31896172566668668</v>
      </c>
      <c r="L63" s="303">
        <f t="shared" si="15"/>
        <v>0.35550242325104497</v>
      </c>
      <c r="M63" s="303">
        <f t="shared" si="15"/>
        <v>0.25475566612647088</v>
      </c>
      <c r="N63" s="303">
        <f t="shared" si="15"/>
        <v>0.31534719048582321</v>
      </c>
      <c r="O63" s="303">
        <f t="shared" si="15"/>
        <v>0.33662873819919942</v>
      </c>
      <c r="P63" s="303">
        <f t="shared" si="15"/>
        <v>0.30826948713912011</v>
      </c>
      <c r="Q63" s="303">
        <f t="shared" si="15"/>
        <v>0.28086754426819555</v>
      </c>
      <c r="R63" s="303">
        <f t="shared" si="15"/>
        <v>0.34819484030130504</v>
      </c>
      <c r="S63" s="303">
        <f t="shared" si="15"/>
        <v>0.32407267550104452</v>
      </c>
      <c r="T63" s="303">
        <f t="shared" si="15"/>
        <v>0.32064867935835412</v>
      </c>
      <c r="U63" s="303">
        <f t="shared" si="15"/>
        <v>0.32022773348787098</v>
      </c>
      <c r="V63" s="303">
        <f t="shared" si="15"/>
        <v>0.25880546729399445</v>
      </c>
      <c r="W63" s="303">
        <f t="shared" si="15"/>
        <v>0.25246970872303603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0.324759646285323</v>
      </c>
      <c r="C64" s="304">
        <f t="shared" si="16"/>
        <v>0.3532961231086077</v>
      </c>
      <c r="D64" s="304">
        <f t="shared" si="16"/>
        <v>0.36494501772114374</v>
      </c>
      <c r="E64" s="304">
        <f t="shared" si="16"/>
        <v>0.35006913390056899</v>
      </c>
      <c r="F64" s="304">
        <f t="shared" si="16"/>
        <v>0.36085949718093707</v>
      </c>
      <c r="G64" s="304">
        <f t="shared" si="16"/>
        <v>0.34251397722704474</v>
      </c>
      <c r="H64" s="304">
        <f t="shared" si="16"/>
        <v>0.34211819486056655</v>
      </c>
      <c r="I64" s="304">
        <f t="shared" si="16"/>
        <v>0.33447953514876044</v>
      </c>
      <c r="J64" s="304">
        <f t="shared" si="16"/>
        <v>0.31700510575550633</v>
      </c>
      <c r="K64" s="304">
        <f t="shared" si="16"/>
        <v>0.31896172566668668</v>
      </c>
      <c r="L64" s="304">
        <f t="shared" si="16"/>
        <v>0.35550242325104497</v>
      </c>
      <c r="M64" s="304">
        <f t="shared" si="16"/>
        <v>0.25475566612647088</v>
      </c>
      <c r="N64" s="304">
        <f t="shared" si="16"/>
        <v>0.31534719048582321</v>
      </c>
      <c r="O64" s="304">
        <f t="shared" si="16"/>
        <v>0.33662873819919942</v>
      </c>
      <c r="P64" s="304">
        <f t="shared" si="16"/>
        <v>0.30826948713912011</v>
      </c>
      <c r="Q64" s="304">
        <f t="shared" si="16"/>
        <v>0.28086754426819555</v>
      </c>
      <c r="R64" s="304">
        <f t="shared" si="16"/>
        <v>0.34819484030130504</v>
      </c>
      <c r="S64" s="304">
        <f t="shared" si="16"/>
        <v>0.32407267550104452</v>
      </c>
      <c r="T64" s="304">
        <f t="shared" si="16"/>
        <v>0.32064867935835412</v>
      </c>
      <c r="U64" s="304">
        <f t="shared" si="16"/>
        <v>0.32022773348787098</v>
      </c>
      <c r="V64" s="304">
        <f t="shared" si="16"/>
        <v>0.25880546729399445</v>
      </c>
      <c r="W64" s="304">
        <f t="shared" si="16"/>
        <v>0.25246970872303603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0.29115629400568399</v>
      </c>
      <c r="C66" s="303">
        <f t="shared" si="18"/>
        <v>0.26617693738768672</v>
      </c>
      <c r="D66" s="303">
        <f t="shared" si="18"/>
        <v>0.24624671268969292</v>
      </c>
      <c r="E66" s="303">
        <f t="shared" si="18"/>
        <v>0.26075436960885895</v>
      </c>
      <c r="F66" s="303">
        <f t="shared" si="18"/>
        <v>0.24286372425845573</v>
      </c>
      <c r="G66" s="303">
        <f t="shared" si="18"/>
        <v>0.25305561001823795</v>
      </c>
      <c r="H66" s="303">
        <f t="shared" si="18"/>
        <v>0.24913991661759716</v>
      </c>
      <c r="I66" s="303">
        <f t="shared" si="18"/>
        <v>0.26270269000326718</v>
      </c>
      <c r="J66" s="303">
        <f t="shared" si="18"/>
        <v>0.28535292327495748</v>
      </c>
      <c r="K66" s="303">
        <f t="shared" si="18"/>
        <v>0.28299791837699273</v>
      </c>
      <c r="L66" s="303">
        <f t="shared" si="18"/>
        <v>0.20048224276437021</v>
      </c>
      <c r="M66" s="303">
        <f t="shared" si="18"/>
        <v>0.35247185874998294</v>
      </c>
      <c r="N66" s="303">
        <f t="shared" si="18"/>
        <v>0.27898222833797465</v>
      </c>
      <c r="O66" s="303">
        <f t="shared" si="18"/>
        <v>0.24688681441358271</v>
      </c>
      <c r="P66" s="303">
        <f t="shared" si="18"/>
        <v>0.28421842037883682</v>
      </c>
      <c r="Q66" s="303">
        <f t="shared" si="18"/>
        <v>0.28023624184401852</v>
      </c>
      <c r="R66" s="303">
        <f t="shared" si="18"/>
        <v>0.17851186013152109</v>
      </c>
      <c r="S66" s="303">
        <f t="shared" si="18"/>
        <v>0.25942297306369277</v>
      </c>
      <c r="T66" s="303">
        <f t="shared" si="18"/>
        <v>0.26196815376100352</v>
      </c>
      <c r="U66" s="303">
        <f t="shared" si="18"/>
        <v>0.25445301262332354</v>
      </c>
      <c r="V66" s="303">
        <f t="shared" si="18"/>
        <v>0.34174560633132539</v>
      </c>
      <c r="W66" s="303">
        <f t="shared" si="18"/>
        <v>0.35409141144975087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1.2214323524605508</v>
      </c>
      <c r="C72" s="322">
        <f>IF(C$5=0,0,C$5/TRE_fec!C$5)</f>
        <v>1.4508932991578307</v>
      </c>
      <c r="D72" s="322">
        <f>IF(D$5=0,0,D$5/TRE_fec!D$5)</f>
        <v>1.5862828183534794</v>
      </c>
      <c r="E72" s="322">
        <f>IF(E$5=0,0,E$5/TRE_fec!E$5)</f>
        <v>1.3771867219641858</v>
      </c>
      <c r="F72" s="322">
        <f>IF(F$5=0,0,F$5/TRE_fec!F$5)</f>
        <v>1.4108816896846958</v>
      </c>
      <c r="G72" s="322">
        <f>IF(G$5=0,0,G$5/TRE_fec!G$5)</f>
        <v>1.2823371587473074</v>
      </c>
      <c r="H72" s="322">
        <f>IF(H$5=0,0,H$5/TRE_fec!H$5)</f>
        <v>1.2224447953377342</v>
      </c>
      <c r="I72" s="322">
        <f>IF(I$5=0,0,I$5/TRE_fec!I$5)</f>
        <v>1.2140741595173568</v>
      </c>
      <c r="J72" s="322">
        <f>IF(J$5=0,0,J$5/TRE_fec!J$5)</f>
        <v>1.1024358965990781</v>
      </c>
      <c r="K72" s="322">
        <f>IF(K$5=0,0,K$5/TRE_fec!K$5)</f>
        <v>1.115926040929448</v>
      </c>
      <c r="L72" s="322">
        <f>IF(L$5=0,0,L$5/TRE_fec!L$5)</f>
        <v>0.98076614164014986</v>
      </c>
      <c r="M72" s="322">
        <f>IF(M$5=0,0,M$5/TRE_fec!M$5)</f>
        <v>0.73774027853092228</v>
      </c>
      <c r="N72" s="322">
        <f>IF(N$5=0,0,N$5/TRE_fec!N$5)</f>
        <v>1.0154089708365428</v>
      </c>
      <c r="O72" s="322">
        <f>IF(O$5=0,0,O$5/TRE_fec!O$5)</f>
        <v>1.086317594791107</v>
      </c>
      <c r="P72" s="322">
        <f>IF(P$5=0,0,P$5/TRE_fec!P$5)</f>
        <v>0.95036752085179166</v>
      </c>
      <c r="Q72" s="322">
        <f>IF(Q$5=0,0,Q$5/TRE_fec!Q$5)</f>
        <v>0.65252507841884622</v>
      </c>
      <c r="R72" s="322">
        <f>IF(R$5=0,0,R$5/TRE_fec!R$5)</f>
        <v>0.75317290175571117</v>
      </c>
      <c r="S72" s="322">
        <f>IF(S$5=0,0,S$5/TRE_fec!S$5)</f>
        <v>0.97596874353280449</v>
      </c>
      <c r="T72" s="322">
        <f>IF(T$5=0,0,T$5/TRE_fec!T$5)</f>
        <v>0.93389024945527244</v>
      </c>
      <c r="U72" s="322">
        <f>IF(U$5=0,0,U$5/TRE_fec!U$5)</f>
        <v>0.88285803797714935</v>
      </c>
      <c r="V72" s="322">
        <f>IF(V$5=0,0,V$5/TRE_fec!V$5)</f>
        <v>0.70515084112224646</v>
      </c>
      <c r="W72" s="322">
        <f>IF(W$5=0,0,W$5/TRE_fec!W$5)</f>
        <v>0.71194153274533978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1.3324912093995109</v>
      </c>
      <c r="C77" s="334">
        <f>IF(C$10=0,0,C$10/TRE_fec!C$10)</f>
        <v>1.4045050764685383</v>
      </c>
      <c r="D77" s="334">
        <f>IF(D$10=0,0,D$10/TRE_fec!D$10)</f>
        <v>1.8332809099060028</v>
      </c>
      <c r="E77" s="334">
        <f>IF(E$10=0,0,E$10/TRE_fec!E$10)</f>
        <v>1.4885525950635714</v>
      </c>
      <c r="F77" s="334">
        <f>IF(F$10=0,0,F$10/TRE_fec!F$10)</f>
        <v>1.5863739452483958</v>
      </c>
      <c r="G77" s="334">
        <f>IF(G$10=0,0,G$10/TRE_fec!G$10)</f>
        <v>1.6972966689245035</v>
      </c>
      <c r="H77" s="334">
        <f>IF(H$10=0,0,H$10/TRE_fec!H$10)</f>
        <v>1.6349176651626696</v>
      </c>
      <c r="I77" s="334">
        <f>IF(I$10=0,0,I$10/TRE_fec!I$10)</f>
        <v>1.5873842771959057</v>
      </c>
      <c r="J77" s="334">
        <f>IF(J$10=0,0,J$10/TRE_fec!J$10)</f>
        <v>1.38556019389965</v>
      </c>
      <c r="K77" s="334">
        <f>IF(K$10=0,0,K$10/TRE_fec!K$10)</f>
        <v>1.4090297420719247</v>
      </c>
      <c r="L77" s="334">
        <f>IF(L$10=0,0,L$10/TRE_fec!L$10)</f>
        <v>1.4416360789773082</v>
      </c>
      <c r="M77" s="334">
        <f>IF(M$10=0,0,M$10/TRE_fec!M$10)</f>
        <v>0.76033643335236933</v>
      </c>
      <c r="N77" s="334">
        <f>IF(N$10=0,0,N$10/TRE_fec!N$10)</f>
        <v>1.2858187886961854</v>
      </c>
      <c r="O77" s="334">
        <f>IF(O$10=0,0,O$10/TRE_fec!O$10)</f>
        <v>1.4638439526519176</v>
      </c>
      <c r="P77" s="334">
        <f>IF(P$10=0,0,P$10/TRE_fec!P$10)</f>
        <v>1.1844066934835127</v>
      </c>
      <c r="Q77" s="334">
        <f>IF(Q$10=0,0,Q$10/TRE_fec!Q$10)</f>
        <v>0.76257757649127078</v>
      </c>
      <c r="R77" s="334">
        <f>IF(R$10=0,0,R$10/TRE_fec!R$10)</f>
        <v>1.1382359885264977</v>
      </c>
      <c r="S77" s="334">
        <f>IF(S$10=0,0,S$10/TRE_fec!S$10)</f>
        <v>1.2860405865234441</v>
      </c>
      <c r="T77" s="334">
        <f>IF(T$10=0,0,T$10/TRE_fec!T$10)</f>
        <v>1.1913925621996406</v>
      </c>
      <c r="U77" s="334">
        <f>IF(U$10=0,0,U$10/TRE_fec!U$10)</f>
        <v>1.1293775431665256</v>
      </c>
      <c r="V77" s="334">
        <f>IF(V$10=0,0,V$10/TRE_fec!V$10)</f>
        <v>0.71797330320737485</v>
      </c>
      <c r="W77" s="334">
        <f>IF(W$10=0,0,W$10/TRE_fec!W$10)</f>
        <v>0.68213624372262216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1.5470639366793661</v>
      </c>
      <c r="C78" s="350">
        <f>IF(C$16=0,0,C$16/TRE_fec!C$16)</f>
        <v>1.9401121301973161</v>
      </c>
      <c r="D78" s="350">
        <f>IF(D$16=0,0,D$16/TRE_fec!D$16)</f>
        <v>2.1423217754747492</v>
      </c>
      <c r="E78" s="350">
        <f>IF(E$16=0,0,E$16/TRE_fec!E$16)</f>
        <v>1.8505171134618581</v>
      </c>
      <c r="F78" s="350">
        <f>IF(F$16=0,0,F$16/TRE_fec!F$16)</f>
        <v>1.9433824027852322</v>
      </c>
      <c r="G78" s="350">
        <f>IF(G$16=0,0,G$16/TRE_fec!G$16)</f>
        <v>1.6972966689245044</v>
      </c>
      <c r="H78" s="350">
        <f>IF(H$16=0,0,H$16/TRE_fec!H$16)</f>
        <v>1.6349176651626693</v>
      </c>
      <c r="I78" s="350">
        <f>IF(I$16=0,0,I$16/TRE_fec!I$16)</f>
        <v>1.5873842771959064</v>
      </c>
      <c r="J78" s="350">
        <f>IF(J$16=0,0,J$16/TRE_fec!J$16)</f>
        <v>1.3855601938996502</v>
      </c>
      <c r="K78" s="350">
        <f>IF(K$16=0,0,K$16/TRE_fec!K$16)</f>
        <v>1.4090297420719249</v>
      </c>
      <c r="L78" s="350">
        <f>IF(L$16=0,0,L$16/TRE_fec!L$16)</f>
        <v>1.4416360789773082</v>
      </c>
      <c r="M78" s="350">
        <f>IF(M$16=0,0,M$16/TRE_fec!M$16)</f>
        <v>0.76033643335236933</v>
      </c>
      <c r="N78" s="350">
        <f>IF(N$16=0,0,N$16/TRE_fec!N$16)</f>
        <v>1.2858187886961847</v>
      </c>
      <c r="O78" s="350">
        <f>IF(O$16=0,0,O$16/TRE_fec!O$16)</f>
        <v>1.4638439526519171</v>
      </c>
      <c r="P78" s="350">
        <f>IF(P$16=0,0,P$16/TRE_fec!P$16)</f>
        <v>1.1844066934835131</v>
      </c>
      <c r="Q78" s="350">
        <f>IF(Q$16=0,0,Q$16/TRE_fec!Q$16)</f>
        <v>0.76257757649127034</v>
      </c>
      <c r="R78" s="350">
        <f>IF(R$16=0,0,R$16/TRE_fec!R$16)</f>
        <v>1.1382359885264979</v>
      </c>
      <c r="S78" s="350">
        <f>IF(S$16=0,0,S$16/TRE_fec!S$16)</f>
        <v>1.286040586523445</v>
      </c>
      <c r="T78" s="350">
        <f>IF(T$16=0,0,T$16/TRE_fec!T$16)</f>
        <v>1.2249589626571353</v>
      </c>
      <c r="U78" s="350">
        <f>IF(U$16=0,0,U$16/TRE_fec!U$16)</f>
        <v>1.1650324830455938</v>
      </c>
      <c r="V78" s="350">
        <f>IF(V$16=0,0,V$16/TRE_fec!V$16)</f>
        <v>0.74299956960609759</v>
      </c>
      <c r="W78" s="350">
        <f>IF(W$16=0,0,W$16/TRE_fec!W$16)</f>
        <v>0.72884326524959364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1.7530005353353246</v>
      </c>
      <c r="C79" s="350">
        <f>IF(C$24=0,0,C$24/TRE_fec!C$24)</f>
        <v>1.7907778715404712</v>
      </c>
      <c r="D79" s="350">
        <f>IF(D$24=0,0,D$24/TRE_fec!D$24)</f>
        <v>1.8339794344766835</v>
      </c>
      <c r="E79" s="350">
        <f>IF(E$24=0,0,E$24/TRE_fec!E$24)</f>
        <v>1.7912582465902642</v>
      </c>
      <c r="F79" s="350">
        <f>IF(F$24=0,0,F$24/TRE_fec!F$24)</f>
        <v>1.8117012821832972</v>
      </c>
      <c r="G79" s="350">
        <f>IF(G$24=0,0,G$24/TRE_fec!G$24)</f>
        <v>1.8039119511623787</v>
      </c>
      <c r="H79" s="350">
        <f>IF(H$24=0,0,H$24/TRE_fec!H$24)</f>
        <v>1.7938347013437741</v>
      </c>
      <c r="I79" s="350">
        <f>IF(I$24=0,0,I$24/TRE_fec!I$24)</f>
        <v>1.7827618059080363</v>
      </c>
      <c r="J79" s="350">
        <f>IF(J$24=0,0,J$24/TRE_fec!J$24)</f>
        <v>1.7467765312272201</v>
      </c>
      <c r="K79" s="350">
        <f>IF(K$24=0,0,K$24/TRE_fec!K$24)</f>
        <v>1.7507069955406043</v>
      </c>
      <c r="L79" s="350">
        <f>IF(L$24=0,0,L$24/TRE_fec!L$24)</f>
        <v>1.7752226732215273</v>
      </c>
      <c r="M79" s="350">
        <f>IF(M$24=0,0,M$24/TRE_fec!M$24)</f>
        <v>1.6427076521142623</v>
      </c>
      <c r="N79" s="350">
        <f>IF(N$24=0,0,N$24/TRE_fec!N$24)</f>
        <v>1.7347929437744776</v>
      </c>
      <c r="O79" s="350">
        <f>IF(O$24=0,0,O$24/TRE_fec!O$24)</f>
        <v>1.7675932174991109</v>
      </c>
      <c r="P79" s="350">
        <f>IF(P$24=0,0,P$24/TRE_fec!P$24)</f>
        <v>1.7200455538426314</v>
      </c>
      <c r="Q79" s="350">
        <f>IF(Q$24=0,0,Q$24/TRE_fec!Q$24)</f>
        <v>1.6648902961951126</v>
      </c>
      <c r="R79" s="350">
        <f>IF(R$24=0,0,R$24/TRE_fec!R$24)</f>
        <v>1.7406038501580257</v>
      </c>
      <c r="S79" s="350">
        <f>IF(S$24=0,0,S$24/TRE_fec!S$24)</f>
        <v>1.7331880920923697</v>
      </c>
      <c r="T79" s="350">
        <f>IF(T$24=0,0,T$24/TRE_fec!T$24)</f>
        <v>1.7208087327712822</v>
      </c>
      <c r="U79" s="350">
        <f>IF(U$24=0,0,U$24/TRE_fec!U$24)</f>
        <v>1.7189572890450919</v>
      </c>
      <c r="V79" s="350">
        <f>IF(V$24=0,0,V$24/TRE_fec!V$24)</f>
        <v>1.6330700056612366</v>
      </c>
      <c r="W79" s="350">
        <f>IF(W$24=0,0,W$24/TRE_fec!W$24)</f>
        <v>1.6332258603886169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1.5470639366793668</v>
      </c>
      <c r="C80" s="350">
        <f>IF(C$27=0,0,C$27/TRE_fec!C$27)</f>
        <v>1.9401121301973154</v>
      </c>
      <c r="D80" s="350">
        <f>IF(D$27=0,0,D$27/TRE_fec!D$27)</f>
        <v>2.1423217754747488</v>
      </c>
      <c r="E80" s="350">
        <f>IF(E$27=0,0,E$27/TRE_fec!E$27)</f>
        <v>1.8505171134618585</v>
      </c>
      <c r="F80" s="350">
        <f>IF(F$27=0,0,F$27/TRE_fec!F$27)</f>
        <v>1.9433824027852322</v>
      </c>
      <c r="G80" s="350">
        <f>IF(G$27=0,0,G$27/TRE_fec!G$27)</f>
        <v>1.6972966689245037</v>
      </c>
      <c r="H80" s="350">
        <f>IF(H$27=0,0,H$27/TRE_fec!H$27)</f>
        <v>1.6349176651626691</v>
      </c>
      <c r="I80" s="350">
        <f>IF(I$27=0,0,I$27/TRE_fec!I$27)</f>
        <v>1.5873842771959064</v>
      </c>
      <c r="J80" s="350">
        <f>IF(J$27=0,0,J$27/TRE_fec!J$27)</f>
        <v>1.38556019389965</v>
      </c>
      <c r="K80" s="350">
        <f>IF(K$27=0,0,K$27/TRE_fec!K$27)</f>
        <v>1.4090297420719249</v>
      </c>
      <c r="L80" s="350">
        <f>IF(L$27=0,0,L$27/TRE_fec!L$27)</f>
        <v>1.4416360789773077</v>
      </c>
      <c r="M80" s="350">
        <f>IF(M$27=0,0,M$27/TRE_fec!M$27)</f>
        <v>0.76033643335236911</v>
      </c>
      <c r="N80" s="350">
        <f>IF(N$27=0,0,N$27/TRE_fec!N$27)</f>
        <v>1.2858187886961852</v>
      </c>
      <c r="O80" s="350">
        <f>IF(O$27=0,0,O$27/TRE_fec!O$27)</f>
        <v>1.4638439526519174</v>
      </c>
      <c r="P80" s="350">
        <f>IF(P$27=0,0,P$27/TRE_fec!P$27)</f>
        <v>1.1844066934835129</v>
      </c>
      <c r="Q80" s="350">
        <f>IF(Q$27=0,0,Q$27/TRE_fec!Q$27)</f>
        <v>0.76257757649127056</v>
      </c>
      <c r="R80" s="350">
        <f>IF(R$27=0,0,R$27/TRE_fec!R$27)</f>
        <v>1.1382359885264972</v>
      </c>
      <c r="S80" s="350">
        <f>IF(S$27=0,0,S$27/TRE_fec!S$27)</f>
        <v>1.2860405865234446</v>
      </c>
      <c r="T80" s="350">
        <f>IF(T$27=0,0,T$27/TRE_fec!T$27)</f>
        <v>1.2249589626571358</v>
      </c>
      <c r="U80" s="350">
        <f>IF(U$27=0,0,U$27/TRE_fec!U$27)</f>
        <v>1.1650324830455943</v>
      </c>
      <c r="V80" s="350">
        <f>IF(V$27=0,0,V$27/TRE_fec!V$27)</f>
        <v>0.74299956960609814</v>
      </c>
      <c r="W80" s="350">
        <f>IF(W$27=0,0,W$27/TRE_fec!W$27)</f>
        <v>0.72884326524959331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2.2444151398391914</v>
      </c>
      <c r="C81" s="350">
        <f>IF(C$35=0,0,C$35/TRE_fec!C$35)</f>
        <v>2.277829085984449</v>
      </c>
      <c r="D81" s="350">
        <f>IF(D$35=0,0,D$35/TRE_fec!D$35)</f>
        <v>2.2138123507983321</v>
      </c>
      <c r="E81" s="350">
        <f>IF(E$35=0,0,E$35/TRE_fec!E$35)</f>
        <v>2.1023471293001577</v>
      </c>
      <c r="F81" s="350">
        <f>IF(F$35=0,0,F$35/TRE_fec!F$35)</f>
        <v>1.917028881731804</v>
      </c>
      <c r="G81" s="350">
        <f>IF(G$35=0,0,G$35/TRE_fec!G$35)</f>
        <v>1.9051733510305351</v>
      </c>
      <c r="H81" s="350">
        <f>IF(H$35=0,0,H$35/TRE_fec!H$35)</f>
        <v>1.7594774305717094</v>
      </c>
      <c r="I81" s="350">
        <f>IF(I$35=0,0,I$35/TRE_fec!I$35)</f>
        <v>1.9080099675265407</v>
      </c>
      <c r="J81" s="350">
        <f>IF(J$35=0,0,J$35/TRE_fec!J$35)</f>
        <v>1.9660595923872195</v>
      </c>
      <c r="K81" s="350">
        <f>IF(K$35=0,0,K$35/TRE_fec!K$35)</f>
        <v>1.9657259270120879</v>
      </c>
      <c r="L81" s="350">
        <f>IF(L$35=0,0,L$35/TRE_fec!L$35)</f>
        <v>0.96455345732736497</v>
      </c>
      <c r="M81" s="350">
        <f>IF(M$35=0,0,M$35/TRE_fec!M$35)</f>
        <v>1.8024202107431939</v>
      </c>
      <c r="N81" s="350">
        <f>IF(N$35=0,0,N$35/TRE_fec!N$35)</f>
        <v>1.724343154985819</v>
      </c>
      <c r="O81" s="350">
        <f>IF(O$35=0,0,O$35/TRE_fec!O$35)</f>
        <v>1.5179401775989148</v>
      </c>
      <c r="P81" s="350">
        <f>IF(P$35=0,0,P$35/TRE_fec!P$35)</f>
        <v>1.65106838382776</v>
      </c>
      <c r="Q81" s="350">
        <f>IF(Q$35=0,0,Q$35/TRE_fec!Q$35)</f>
        <v>1.0691726993106767</v>
      </c>
      <c r="R81" s="350">
        <f>IF(R$35=0,0,R$35/TRE_fec!R$35)</f>
        <v>0.60152158419095814</v>
      </c>
      <c r="S81" s="350">
        <f>IF(S$35=0,0,S$35/TRE_fec!S$35)</f>
        <v>1.4514579440064448</v>
      </c>
      <c r="T81" s="350">
        <f>IF(T$35=0,0,T$35/TRE_fec!T$35)</f>
        <v>1.398896540265278</v>
      </c>
      <c r="U81" s="350">
        <f>IF(U$35=0,0,U$35/TRE_fec!U$35)</f>
        <v>1.2569073647688562</v>
      </c>
      <c r="V81" s="350">
        <f>IF(V$35=0,0,V$35/TRE_fec!V$35)</f>
        <v>1.6079854281490777</v>
      </c>
      <c r="W81" s="350">
        <f>IF(W$35=0,0,W$35/TRE_fec!W$35)</f>
        <v>1.7403832134277228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387.53949447077412</v>
      </c>
      <c r="C3" s="205">
        <v>418.36457484379252</v>
      </c>
      <c r="D3" s="205">
        <v>447.44416567901618</v>
      </c>
      <c r="E3" s="205">
        <v>536.89211420488618</v>
      </c>
      <c r="F3" s="205">
        <v>662.08860477878466</v>
      </c>
      <c r="G3" s="205">
        <v>694.59084604715679</v>
      </c>
      <c r="H3" s="205">
        <v>700.27755697736541</v>
      </c>
      <c r="I3" s="205">
        <v>757.88838612368033</v>
      </c>
      <c r="J3" s="205">
        <v>727.90485306576011</v>
      </c>
      <c r="K3" s="205">
        <v>524.57012191670719</v>
      </c>
      <c r="L3" s="205">
        <v>606.40618253080743</v>
      </c>
      <c r="M3" s="205">
        <v>709.41938463799465</v>
      </c>
      <c r="N3" s="205">
        <v>760.05370110453407</v>
      </c>
      <c r="O3" s="205">
        <v>777.3702879817231</v>
      </c>
      <c r="P3" s="205">
        <v>788.912579957356</v>
      </c>
      <c r="Q3" s="205">
        <v>832.6</v>
      </c>
      <c r="R3" s="205">
        <v>859.47042830686769</v>
      </c>
      <c r="S3" s="205">
        <v>989.78693598614268</v>
      </c>
      <c r="T3" s="205">
        <v>985.26577329569864</v>
      </c>
      <c r="U3" s="205">
        <v>1028.462154229298</v>
      </c>
      <c r="V3" s="205">
        <v>1010.482840692322</v>
      </c>
      <c r="W3" s="205">
        <v>1199.595115046578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2061.435555079423</v>
      </c>
      <c r="C5" s="205">
        <v>1965.934065794889</v>
      </c>
      <c r="D5" s="205">
        <v>2039.4910373180089</v>
      </c>
      <c r="E5" s="205">
        <v>1866.3387778165561</v>
      </c>
      <c r="F5" s="205">
        <v>2181.6269956690339</v>
      </c>
      <c r="G5" s="205">
        <v>2141.6200847386931</v>
      </c>
      <c r="H5" s="205">
        <v>1484.456110225663</v>
      </c>
      <c r="I5" s="205">
        <v>1038.9559202435389</v>
      </c>
      <c r="J5" s="205">
        <v>757.75320444831539</v>
      </c>
      <c r="K5" s="205">
        <v>481.54538466435918</v>
      </c>
      <c r="L5" s="205">
        <v>586.24010676041894</v>
      </c>
      <c r="M5" s="205">
        <v>678.61897625311019</v>
      </c>
      <c r="N5" s="205">
        <v>863.72932621346672</v>
      </c>
      <c r="O5" s="205">
        <v>731.42428760963458</v>
      </c>
      <c r="P5" s="205">
        <v>762.37046041163728</v>
      </c>
      <c r="Q5" s="205">
        <v>805.37111354041451</v>
      </c>
      <c r="R5" s="205">
        <v>956.99472425823171</v>
      </c>
      <c r="S5" s="205">
        <v>1153.343730935326</v>
      </c>
      <c r="T5" s="205">
        <v>1170.0678950659401</v>
      </c>
      <c r="U5" s="205">
        <v>1375.7999990162591</v>
      </c>
      <c r="V5" s="205">
        <v>1088.2955465089381</v>
      </c>
      <c r="W5" s="205">
        <v>1236.236632408689</v>
      </c>
      <c r="DA5" s="112" t="s">
        <v>2527</v>
      </c>
    </row>
    <row r="6" spans="1:105" ht="12" customHeight="1" x14ac:dyDescent="0.25">
      <c r="A6" s="154" t="s">
        <v>2114</v>
      </c>
      <c r="B6" s="340">
        <v>2576.7944438492782</v>
      </c>
      <c r="C6" s="340">
        <v>2447.9547216568139</v>
      </c>
      <c r="D6" s="340">
        <v>2319.1149994643511</v>
      </c>
      <c r="E6" s="340">
        <v>2319.1149994643511</v>
      </c>
      <c r="F6" s="340">
        <v>2319.1149994643511</v>
      </c>
      <c r="G6" s="340">
        <v>2319.1149994643511</v>
      </c>
      <c r="H6" s="340">
        <v>2319.1149994643511</v>
      </c>
      <c r="I6" s="340">
        <v>2190.2752772718868</v>
      </c>
      <c r="J6" s="340">
        <v>2061.435555079423</v>
      </c>
      <c r="K6" s="340">
        <v>2061.435555079423</v>
      </c>
      <c r="L6" s="340">
        <v>1932.595832886959</v>
      </c>
      <c r="M6" s="340">
        <v>1803.756110694495</v>
      </c>
      <c r="N6" s="340">
        <v>1803.756110694495</v>
      </c>
      <c r="O6" s="340">
        <v>1674.9163885020321</v>
      </c>
      <c r="P6" s="340">
        <v>1546.0766663095681</v>
      </c>
      <c r="Q6" s="340">
        <v>1546.0766663095681</v>
      </c>
      <c r="R6" s="340">
        <v>1417.236944117104</v>
      </c>
      <c r="S6" s="340">
        <v>1288.39722192464</v>
      </c>
      <c r="T6" s="340">
        <v>1288.39722192464</v>
      </c>
      <c r="U6" s="340">
        <v>1546.0766663095681</v>
      </c>
      <c r="V6" s="340">
        <v>1417.236944117104</v>
      </c>
      <c r="W6" s="340">
        <v>1417.236944117104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128.83972219246391</v>
      </c>
      <c r="G7" s="342">
        <v>128.83972219246391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386.51916657739167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128.83972219246425</v>
      </c>
      <c r="D8" s="344">
        <f t="shared" si="0"/>
        <v>128.83972219246289</v>
      </c>
      <c r="E8" s="344">
        <f t="shared" si="0"/>
        <v>0</v>
      </c>
      <c r="F8" s="344">
        <f t="shared" si="0"/>
        <v>128.8397221924638</v>
      </c>
      <c r="G8" s="344">
        <f t="shared" si="0"/>
        <v>128.8397221924638</v>
      </c>
      <c r="H8" s="344">
        <f t="shared" si="0"/>
        <v>0</v>
      </c>
      <c r="I8" s="344">
        <f t="shared" si="0"/>
        <v>128.83972219246425</v>
      </c>
      <c r="J8" s="344">
        <f t="shared" si="0"/>
        <v>128.8397221924638</v>
      </c>
      <c r="K8" s="344">
        <f t="shared" si="0"/>
        <v>0</v>
      </c>
      <c r="L8" s="344">
        <f t="shared" si="0"/>
        <v>128.83972219246402</v>
      </c>
      <c r="M8" s="344">
        <f t="shared" si="0"/>
        <v>128.83972219246402</v>
      </c>
      <c r="N8" s="344">
        <f t="shared" si="0"/>
        <v>0</v>
      </c>
      <c r="O8" s="344">
        <f t="shared" si="0"/>
        <v>128.83972219246289</v>
      </c>
      <c r="P8" s="344">
        <f t="shared" si="0"/>
        <v>128.83972219246402</v>
      </c>
      <c r="Q8" s="344">
        <f t="shared" si="0"/>
        <v>0</v>
      </c>
      <c r="R8" s="344">
        <f t="shared" si="0"/>
        <v>128.83972219246402</v>
      </c>
      <c r="S8" s="344">
        <f t="shared" si="0"/>
        <v>128.83972219246402</v>
      </c>
      <c r="T8" s="344">
        <f t="shared" si="0"/>
        <v>0</v>
      </c>
      <c r="U8" s="344">
        <f t="shared" si="0"/>
        <v>128.83972219246357</v>
      </c>
      <c r="V8" s="344">
        <f t="shared" si="0"/>
        <v>128.83972219246402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515.35888876985518</v>
      </c>
      <c r="C9" s="345">
        <f t="shared" si="1"/>
        <v>482.02065586192498</v>
      </c>
      <c r="D9" s="345">
        <f t="shared" si="1"/>
        <v>279.62396214634214</v>
      </c>
      <c r="E9" s="345">
        <f t="shared" si="1"/>
        <v>452.77622164779496</v>
      </c>
      <c r="F9" s="345">
        <f t="shared" si="1"/>
        <v>137.48800379531713</v>
      </c>
      <c r="G9" s="345">
        <f t="shared" si="1"/>
        <v>177.49491472565796</v>
      </c>
      <c r="H9" s="345">
        <f t="shared" si="1"/>
        <v>834.65888923868806</v>
      </c>
      <c r="I9" s="345">
        <f t="shared" si="1"/>
        <v>1151.3193570283479</v>
      </c>
      <c r="J9" s="345">
        <f t="shared" si="1"/>
        <v>1303.6823506311075</v>
      </c>
      <c r="K9" s="345">
        <f t="shared" si="1"/>
        <v>1579.8901704150639</v>
      </c>
      <c r="L9" s="345">
        <f t="shared" si="1"/>
        <v>1346.35572612654</v>
      </c>
      <c r="M9" s="345">
        <f t="shared" si="1"/>
        <v>1125.1371344413847</v>
      </c>
      <c r="N9" s="345">
        <f t="shared" si="1"/>
        <v>940.02678448102824</v>
      </c>
      <c r="O9" s="345">
        <f t="shared" si="1"/>
        <v>943.4921008923975</v>
      </c>
      <c r="P9" s="345">
        <f t="shared" si="1"/>
        <v>783.70620589793077</v>
      </c>
      <c r="Q9" s="345">
        <f t="shared" si="1"/>
        <v>740.70555276915354</v>
      </c>
      <c r="R9" s="345">
        <f t="shared" si="1"/>
        <v>460.24221985887232</v>
      </c>
      <c r="S9" s="345">
        <f t="shared" si="1"/>
        <v>135.05349098931401</v>
      </c>
      <c r="T9" s="345">
        <f t="shared" si="1"/>
        <v>118.32932685869991</v>
      </c>
      <c r="U9" s="345">
        <f t="shared" si="1"/>
        <v>170.27666729330895</v>
      </c>
      <c r="V9" s="345">
        <f t="shared" si="1"/>
        <v>328.94139760816597</v>
      </c>
      <c r="W9" s="345">
        <f t="shared" si="1"/>
        <v>181.00031170841498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65.994153052450542</v>
      </c>
      <c r="C12" s="212">
        <v>65.82201203783319</v>
      </c>
      <c r="D12" s="212">
        <v>69.135339638865005</v>
      </c>
      <c r="E12" s="212">
        <v>70.278073946689602</v>
      </c>
      <c r="F12" s="212">
        <v>80.495872742906272</v>
      </c>
      <c r="G12" s="212">
        <v>77.32347377472054</v>
      </c>
      <c r="H12" s="212">
        <v>50.395270851246771</v>
      </c>
      <c r="I12" s="212">
        <v>33.507910576096307</v>
      </c>
      <c r="J12" s="212">
        <v>25.836113499570079</v>
      </c>
      <c r="K12" s="212">
        <v>17.306792777300089</v>
      </c>
      <c r="L12" s="212">
        <v>20.815391229578669</v>
      </c>
      <c r="M12" s="212">
        <v>22.310662080825448</v>
      </c>
      <c r="N12" s="212">
        <v>28.253052450558901</v>
      </c>
      <c r="O12" s="212">
        <v>24.572484952708511</v>
      </c>
      <c r="P12" s="212">
        <v>24.056577815993119</v>
      </c>
      <c r="Q12" s="212">
        <v>24.589165950128979</v>
      </c>
      <c r="R12" s="212">
        <v>29.024591573516769</v>
      </c>
      <c r="S12" s="212">
        <v>34.745313843508157</v>
      </c>
      <c r="T12" s="212">
        <v>34.377573018406949</v>
      </c>
      <c r="U12" s="212">
        <v>40.006953433402508</v>
      </c>
      <c r="V12" s="212">
        <v>31.798278518214641</v>
      </c>
      <c r="W12" s="212">
        <v>36.492786041931808</v>
      </c>
      <c r="DA12" s="109" t="s">
        <v>2530</v>
      </c>
    </row>
    <row r="13" spans="1:105" ht="12" customHeight="1" x14ac:dyDescent="0.25">
      <c r="A13" s="24" t="s">
        <v>30</v>
      </c>
      <c r="B13" s="215">
        <v>2.0994840928632841</v>
      </c>
      <c r="C13" s="215">
        <v>0.69982803095442814</v>
      </c>
      <c r="D13" s="215">
        <v>0.69982803095442814</v>
      </c>
      <c r="E13" s="215">
        <v>0.69982803095442814</v>
      </c>
      <c r="F13" s="215">
        <v>0.27996560619088562</v>
      </c>
      <c r="G13" s="215">
        <v>1.3996560619088561</v>
      </c>
      <c r="H13" s="215">
        <v>1.3996560619088561</v>
      </c>
      <c r="I13" s="215">
        <v>1.941960447119518</v>
      </c>
      <c r="J13" s="215">
        <v>1.941960447119518</v>
      </c>
      <c r="K13" s="215">
        <v>0.69982803095442814</v>
      </c>
      <c r="L13" s="215">
        <v>0.69982803095442814</v>
      </c>
      <c r="M13" s="215">
        <v>0.69982803095442814</v>
      </c>
      <c r="N13" s="215">
        <v>1.0174548581255369</v>
      </c>
      <c r="O13" s="215">
        <v>0.69982803095442814</v>
      </c>
      <c r="P13" s="215">
        <v>0.69982803095442814</v>
      </c>
      <c r="Q13" s="215">
        <v>0.69982803095442814</v>
      </c>
      <c r="R13" s="215">
        <v>0.69982803095442814</v>
      </c>
      <c r="S13" s="215">
        <v>0.75511607910576084</v>
      </c>
      <c r="T13" s="215">
        <v>0.6351676698194324</v>
      </c>
      <c r="U13" s="215">
        <v>0.47343078245915732</v>
      </c>
      <c r="V13" s="215">
        <v>6.0017196904557167E-2</v>
      </c>
      <c r="W13" s="215">
        <v>6.0017196904557167E-2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2.0646603611349952</v>
      </c>
      <c r="C14" s="206">
        <f t="shared" si="2"/>
        <v>2.131470335339638</v>
      </c>
      <c r="D14" s="206">
        <f t="shared" si="2"/>
        <v>1.109716251074806</v>
      </c>
      <c r="E14" s="206">
        <f t="shared" si="2"/>
        <v>0</v>
      </c>
      <c r="F14" s="206">
        <f t="shared" si="2"/>
        <v>1.0217540842648321</v>
      </c>
      <c r="G14" s="206">
        <f t="shared" si="2"/>
        <v>1.0217540842648321</v>
      </c>
      <c r="H14" s="206">
        <f t="shared" si="2"/>
        <v>1.0496990541702489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0.21874462596732591</v>
      </c>
      <c r="T14" s="206">
        <f t="shared" si="2"/>
        <v>0.43026655202063629</v>
      </c>
      <c r="U14" s="206">
        <f t="shared" si="2"/>
        <v>0.74419604471195189</v>
      </c>
      <c r="V14" s="206">
        <f t="shared" si="2"/>
        <v>0.52622527944969899</v>
      </c>
      <c r="W14" s="206">
        <f t="shared" si="2"/>
        <v>0.73121238177128112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1.109716251074806</v>
      </c>
      <c r="C16" s="206">
        <v>1.109716251074806</v>
      </c>
      <c r="D16" s="206">
        <v>1.109716251074806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0.21874462596732591</v>
      </c>
      <c r="T16" s="206">
        <v>0.32785898538263109</v>
      </c>
      <c r="U16" s="206">
        <v>0.43705932932072228</v>
      </c>
      <c r="V16" s="206">
        <v>0.21874462596732591</v>
      </c>
      <c r="W16" s="206">
        <v>0.21874462596732591</v>
      </c>
      <c r="DA16" s="71" t="s">
        <v>2533</v>
      </c>
    </row>
    <row r="17" spans="1:105" ht="12" customHeight="1" x14ac:dyDescent="0.25">
      <c r="A17" s="18" t="s">
        <v>69</v>
      </c>
      <c r="B17" s="206">
        <v>0</v>
      </c>
      <c r="C17" s="206">
        <v>1.0217540842648321</v>
      </c>
      <c r="D17" s="206">
        <v>0</v>
      </c>
      <c r="E17" s="206">
        <v>0</v>
      </c>
      <c r="F17" s="206">
        <v>1.0217540842648321</v>
      </c>
      <c r="G17" s="206">
        <v>1.0217540842648321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0.1024075666380052</v>
      </c>
      <c r="U17" s="206">
        <v>0.30713671539122961</v>
      </c>
      <c r="V17" s="206">
        <v>0.30748065348237308</v>
      </c>
      <c r="W17" s="206">
        <v>0.5124677558039552</v>
      </c>
      <c r="DA17" s="71" t="s">
        <v>2534</v>
      </c>
    </row>
    <row r="18" spans="1:105" ht="12" customHeight="1" x14ac:dyDescent="0.25">
      <c r="A18" s="18" t="s">
        <v>70</v>
      </c>
      <c r="B18" s="206">
        <v>0.95494411006018909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1.0496990541702489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22.076526225279451</v>
      </c>
      <c r="C20" s="206">
        <f t="shared" si="3"/>
        <v>19.239036973344799</v>
      </c>
      <c r="D20" s="206">
        <f t="shared" si="3"/>
        <v>21.969045571797079</v>
      </c>
      <c r="E20" s="206">
        <f t="shared" si="3"/>
        <v>25.343938091143588</v>
      </c>
      <c r="F20" s="206">
        <f t="shared" si="3"/>
        <v>29.428202923473769</v>
      </c>
      <c r="G20" s="206">
        <f t="shared" si="3"/>
        <v>27.60103181427343</v>
      </c>
      <c r="H20" s="206">
        <f t="shared" si="3"/>
        <v>13.75752364574376</v>
      </c>
      <c r="I20" s="206">
        <f t="shared" si="3"/>
        <v>7.4806534823731718</v>
      </c>
      <c r="J20" s="206">
        <f t="shared" si="3"/>
        <v>6.7927773000859837</v>
      </c>
      <c r="K20" s="206">
        <f t="shared" si="3"/>
        <v>4.3207222699914016</v>
      </c>
      <c r="L20" s="206">
        <f t="shared" si="3"/>
        <v>6.44883920894239</v>
      </c>
      <c r="M20" s="206">
        <f t="shared" si="3"/>
        <v>6.8357695614789327</v>
      </c>
      <c r="N20" s="206">
        <f t="shared" si="3"/>
        <v>6.4273430782459151</v>
      </c>
      <c r="O20" s="206">
        <f t="shared" si="3"/>
        <v>4.7936371453138431</v>
      </c>
      <c r="P20" s="206">
        <f t="shared" si="3"/>
        <v>5.6104901117798791</v>
      </c>
      <c r="Q20" s="206">
        <f t="shared" si="3"/>
        <v>5.7609630266552019</v>
      </c>
      <c r="R20" s="206">
        <f t="shared" si="3"/>
        <v>7.8460877042132404</v>
      </c>
      <c r="S20" s="206">
        <f t="shared" si="3"/>
        <v>8.6630266552020636</v>
      </c>
      <c r="T20" s="206">
        <f t="shared" si="3"/>
        <v>9.9956147893379192</v>
      </c>
      <c r="U20" s="206">
        <f t="shared" si="3"/>
        <v>9.7379191745485816</v>
      </c>
      <c r="V20" s="206">
        <f t="shared" si="3"/>
        <v>8.9208082545141867</v>
      </c>
      <c r="W20" s="206">
        <f t="shared" si="3"/>
        <v>8.9208942390369739</v>
      </c>
      <c r="DA20" s="71"/>
    </row>
    <row r="21" spans="1:105" ht="12" customHeight="1" x14ac:dyDescent="0.25">
      <c r="A21" s="18" t="s">
        <v>72</v>
      </c>
      <c r="B21" s="206">
        <v>22.076526225279451</v>
      </c>
      <c r="C21" s="206">
        <v>19.239036973344799</v>
      </c>
      <c r="D21" s="206">
        <v>21.969045571797079</v>
      </c>
      <c r="E21" s="206">
        <v>25.343938091143588</v>
      </c>
      <c r="F21" s="206">
        <v>29.428202923473769</v>
      </c>
      <c r="G21" s="206">
        <v>27.60103181427343</v>
      </c>
      <c r="H21" s="206">
        <v>13.75752364574376</v>
      </c>
      <c r="I21" s="206">
        <v>7.4806534823731718</v>
      </c>
      <c r="J21" s="206">
        <v>6.7927773000859837</v>
      </c>
      <c r="K21" s="206">
        <v>4.3207222699914016</v>
      </c>
      <c r="L21" s="206">
        <v>6.44883920894239</v>
      </c>
      <c r="M21" s="206">
        <v>6.8357695614789327</v>
      </c>
      <c r="N21" s="206">
        <v>6.4273430782459151</v>
      </c>
      <c r="O21" s="206">
        <v>4.7936371453138431</v>
      </c>
      <c r="P21" s="206">
        <v>5.6104901117798791</v>
      </c>
      <c r="Q21" s="206">
        <v>5.7609630266552019</v>
      </c>
      <c r="R21" s="206">
        <v>7.8460877042132404</v>
      </c>
      <c r="S21" s="206">
        <v>8.6630266552020636</v>
      </c>
      <c r="T21" s="206">
        <v>9.9956147893379192</v>
      </c>
      <c r="U21" s="206">
        <v>9.7379191745485816</v>
      </c>
      <c r="V21" s="206">
        <v>8.9208082545141867</v>
      </c>
      <c r="W21" s="206">
        <v>8.9208942390369739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3.4393809114359422</v>
      </c>
      <c r="C23" s="206">
        <f t="shared" si="4"/>
        <v>4.4663800515907139</v>
      </c>
      <c r="D23" s="206">
        <f t="shared" si="4"/>
        <v>6.3055030094582971</v>
      </c>
      <c r="E23" s="206">
        <f t="shared" si="4"/>
        <v>4.5619948409286319</v>
      </c>
      <c r="F23" s="206">
        <f t="shared" si="4"/>
        <v>6.5682717110920024</v>
      </c>
      <c r="G23" s="206">
        <f t="shared" si="4"/>
        <v>8.8850386930352521</v>
      </c>
      <c r="H23" s="206">
        <f t="shared" si="4"/>
        <v>7.8102321582115213</v>
      </c>
      <c r="I23" s="206">
        <f t="shared" si="4"/>
        <v>4.4425623387790196</v>
      </c>
      <c r="J23" s="206">
        <f t="shared" si="4"/>
        <v>2.4601031814273431</v>
      </c>
      <c r="K23" s="206">
        <f t="shared" si="4"/>
        <v>1.026999140154772</v>
      </c>
      <c r="L23" s="206">
        <f t="shared" si="4"/>
        <v>1.0987102321582121</v>
      </c>
      <c r="M23" s="206">
        <f t="shared" si="4"/>
        <v>1.0031814273430779</v>
      </c>
      <c r="N23" s="206">
        <f t="shared" si="4"/>
        <v>2.4601031814273431</v>
      </c>
      <c r="O23" s="206">
        <f t="shared" si="4"/>
        <v>1.146431642304385</v>
      </c>
      <c r="P23" s="206">
        <f t="shared" si="4"/>
        <v>0.3343938091143594</v>
      </c>
      <c r="Q23" s="206">
        <f t="shared" si="4"/>
        <v>0.3343938091143594</v>
      </c>
      <c r="R23" s="206">
        <f t="shared" si="4"/>
        <v>0.42992261392949271</v>
      </c>
      <c r="S23" s="206">
        <f t="shared" si="4"/>
        <v>0.2149613069647463</v>
      </c>
      <c r="T23" s="206">
        <f t="shared" si="4"/>
        <v>0.8134285644086674</v>
      </c>
      <c r="U23" s="206">
        <f t="shared" si="4"/>
        <v>0.43859573778772615</v>
      </c>
      <c r="V23" s="206">
        <f t="shared" si="4"/>
        <v>0.31547542277182267</v>
      </c>
      <c r="W23" s="206">
        <f t="shared" si="4"/>
        <v>0.70920908578391728</v>
      </c>
      <c r="DA23" s="71"/>
    </row>
    <row r="24" spans="1:105" ht="12" customHeight="1" x14ac:dyDescent="0.25">
      <c r="A24" s="18" t="s">
        <v>73</v>
      </c>
      <c r="B24" s="206">
        <v>3.4393809114359422</v>
      </c>
      <c r="C24" s="206">
        <v>4.4663800515907139</v>
      </c>
      <c r="D24" s="206">
        <v>6.3055030094582971</v>
      </c>
      <c r="E24" s="206">
        <v>4.5619948409286319</v>
      </c>
      <c r="F24" s="206">
        <v>6.5682717110920024</v>
      </c>
      <c r="G24" s="206">
        <v>8.8850386930352521</v>
      </c>
      <c r="H24" s="206">
        <v>7.8102321582115213</v>
      </c>
      <c r="I24" s="206">
        <v>4.4425623387790196</v>
      </c>
      <c r="J24" s="206">
        <v>2.4601031814273431</v>
      </c>
      <c r="K24" s="206">
        <v>1.026999140154772</v>
      </c>
      <c r="L24" s="206">
        <v>1.0987102321582121</v>
      </c>
      <c r="M24" s="206">
        <v>1.0031814273430779</v>
      </c>
      <c r="N24" s="206">
        <v>2.4601031814273431</v>
      </c>
      <c r="O24" s="206">
        <v>1.146431642304385</v>
      </c>
      <c r="P24" s="206">
        <v>0.3343938091143594</v>
      </c>
      <c r="Q24" s="206">
        <v>0.3343938091143594</v>
      </c>
      <c r="R24" s="206">
        <v>0.42992261392949271</v>
      </c>
      <c r="S24" s="206">
        <v>0.2149613069647463</v>
      </c>
      <c r="T24" s="206">
        <v>0.78822012037833178</v>
      </c>
      <c r="U24" s="206">
        <v>0.40601891659501288</v>
      </c>
      <c r="V24" s="206">
        <v>0.28658641444539978</v>
      </c>
      <c r="W24" s="206">
        <v>0.64488392089423896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2.5208444030335609E-2</v>
      </c>
      <c r="U29" s="206">
        <v>3.2576821192713268E-2</v>
      </c>
      <c r="V29" s="206">
        <v>2.8889008326422879E-2</v>
      </c>
      <c r="W29" s="206">
        <v>6.4325164889678266E-2</v>
      </c>
      <c r="DA29" s="71" t="s">
        <v>2544</v>
      </c>
    </row>
    <row r="30" spans="1:105" ht="12" customHeight="1" x14ac:dyDescent="0.25">
      <c r="A30" s="14" t="s">
        <v>79</v>
      </c>
      <c r="B30" s="206">
        <v>6.7354256233877887</v>
      </c>
      <c r="C30" s="206">
        <v>8.0729148753224411</v>
      </c>
      <c r="D30" s="206">
        <v>7.6668959587274284</v>
      </c>
      <c r="E30" s="206">
        <v>7.8580395528804807</v>
      </c>
      <c r="F30" s="206">
        <v>8.2879621668099741</v>
      </c>
      <c r="G30" s="206">
        <v>7.1176268271711089</v>
      </c>
      <c r="H30" s="206">
        <v>4.1081685296646597</v>
      </c>
      <c r="I30" s="206">
        <v>1.671969045571797</v>
      </c>
      <c r="J30" s="206">
        <v>1.3136715391229581</v>
      </c>
      <c r="K30" s="206">
        <v>1.457007738607051</v>
      </c>
      <c r="L30" s="206">
        <v>1.647979363714531</v>
      </c>
      <c r="M30" s="206">
        <v>1.218142734307825</v>
      </c>
      <c r="N30" s="206">
        <v>1.409200343938092</v>
      </c>
      <c r="O30" s="206">
        <v>1.7674978503869301</v>
      </c>
      <c r="P30" s="206">
        <v>1.5047291487532239</v>
      </c>
      <c r="Q30" s="206">
        <v>1.4569217540842649</v>
      </c>
      <c r="R30" s="206">
        <v>2.507910576096303</v>
      </c>
      <c r="S30" s="206">
        <v>2.2451418744625968</v>
      </c>
      <c r="T30" s="206">
        <v>2.2451418744625968</v>
      </c>
      <c r="U30" s="206">
        <v>1.4331040412725711</v>
      </c>
      <c r="V30" s="206">
        <v>1.5286328460877039</v>
      </c>
      <c r="W30" s="206">
        <v>2.4601031814273431</v>
      </c>
      <c r="DA30" s="71" t="s">
        <v>2545</v>
      </c>
    </row>
    <row r="31" spans="1:105" ht="12" customHeight="1" x14ac:dyDescent="0.25">
      <c r="A31" s="21" t="s">
        <v>38</v>
      </c>
      <c r="B31" s="209">
        <v>29.578675838349088</v>
      </c>
      <c r="C31" s="209">
        <v>31.212381771281169</v>
      </c>
      <c r="D31" s="209">
        <v>31.384350816852962</v>
      </c>
      <c r="E31" s="209">
        <v>31.81427343078246</v>
      </c>
      <c r="F31" s="209">
        <v>34.909716251074798</v>
      </c>
      <c r="G31" s="209">
        <v>31.298366294067069</v>
      </c>
      <c r="H31" s="209">
        <v>22.26999140154772</v>
      </c>
      <c r="I31" s="209">
        <v>17.970765262252801</v>
      </c>
      <c r="J31" s="209">
        <v>13.32760103181427</v>
      </c>
      <c r="K31" s="209">
        <v>9.8022355975924338</v>
      </c>
      <c r="L31" s="209">
        <v>10.920034393809109</v>
      </c>
      <c r="M31" s="209">
        <v>12.55374032674119</v>
      </c>
      <c r="N31" s="209">
        <v>16.938950988822011</v>
      </c>
      <c r="O31" s="209">
        <v>16.165090283748921</v>
      </c>
      <c r="P31" s="209">
        <v>15.90713671539123</v>
      </c>
      <c r="Q31" s="209">
        <v>16.33705932932072</v>
      </c>
      <c r="R31" s="209">
        <v>17.540842648323299</v>
      </c>
      <c r="S31" s="209">
        <v>22.648323301805672</v>
      </c>
      <c r="T31" s="209">
        <v>20.257953568357699</v>
      </c>
      <c r="U31" s="209">
        <v>27.179707652622518</v>
      </c>
      <c r="V31" s="209">
        <v>20.447119518486669</v>
      </c>
      <c r="W31" s="209">
        <v>23.611349957007739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67.470432731775034</v>
      </c>
      <c r="C33" s="205">
        <f>MAE_emi!C5</f>
        <v>54.487152684003362</v>
      </c>
      <c r="D33" s="205">
        <f>MAE_emi!D5</f>
        <v>57.729473604104442</v>
      </c>
      <c r="E33" s="205">
        <f>MAE_emi!E5</f>
        <v>62.724676643912659</v>
      </c>
      <c r="F33" s="205">
        <f>MAE_emi!F5</f>
        <v>73.513750823942161</v>
      </c>
      <c r="G33" s="205">
        <f>MAE_emi!G5</f>
        <v>74.393002368145517</v>
      </c>
      <c r="H33" s="205">
        <f>MAE_emi!H5</f>
        <v>41.753185128317597</v>
      </c>
      <c r="I33" s="205">
        <f>MAE_emi!I5</f>
        <v>26.144152487893809</v>
      </c>
      <c r="J33" s="205">
        <f>MAE_emi!J5</f>
        <v>24.52847248772164</v>
      </c>
      <c r="K33" s="205">
        <f>MAE_emi!K5</f>
        <v>13.345456643732289</v>
      </c>
      <c r="L33" s="205">
        <f>MAE_emi!L5</f>
        <v>18.343966643613179</v>
      </c>
      <c r="M33" s="205">
        <f>MAE_emi!M5</f>
        <v>19.252786643584201</v>
      </c>
      <c r="N33" s="205">
        <f>MAE_emi!N5</f>
        <v>19.681031699478371</v>
      </c>
      <c r="O33" s="205">
        <f>MAE_emi!O5</f>
        <v>14.456236643509669</v>
      </c>
      <c r="P33" s="205">
        <f>MAE_emi!P5</f>
        <v>16.374856642916459</v>
      </c>
      <c r="Q33" s="205">
        <f>MAE_emi!Q5</f>
        <v>16.728286643079539</v>
      </c>
      <c r="R33" s="205">
        <f>MAE_emi!R5</f>
        <v>21.625816643157371</v>
      </c>
      <c r="S33" s="205">
        <f>MAE_emi!S5</f>
        <v>24.215308019004539</v>
      </c>
      <c r="T33" s="205">
        <f>MAE_emi!T5</f>
        <v>27.473669099550349</v>
      </c>
      <c r="U33" s="205">
        <f>MAE_emi!U5</f>
        <v>27.094735259395769</v>
      </c>
      <c r="V33" s="205">
        <f>MAE_emi!V5</f>
        <v>22.72394411885444</v>
      </c>
      <c r="W33" s="205">
        <f>MAE_emi!W5</f>
        <v>23.360101919260028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170.29013557075646</v>
      </c>
      <c r="C35" s="286">
        <f t="shared" si="5"/>
        <v>157.33170539692463</v>
      </c>
      <c r="D35" s="286">
        <f t="shared" si="5"/>
        <v>154.51165741305195</v>
      </c>
      <c r="E35" s="286">
        <f t="shared" si="5"/>
        <v>130.89794408839171</v>
      </c>
      <c r="F35" s="286">
        <f t="shared" si="5"/>
        <v>121.57870134285326</v>
      </c>
      <c r="G35" s="286">
        <f t="shared" si="5"/>
        <v>111.32233344962761</v>
      </c>
      <c r="H35" s="286">
        <f t="shared" si="5"/>
        <v>71.964709348632837</v>
      </c>
      <c r="I35" s="286">
        <f t="shared" si="5"/>
        <v>44.212196927145058</v>
      </c>
      <c r="J35" s="286">
        <f t="shared" si="5"/>
        <v>35.493805805462877</v>
      </c>
      <c r="K35" s="286">
        <f t="shared" si="5"/>
        <v>32.992334207033075</v>
      </c>
      <c r="L35" s="286">
        <f t="shared" si="5"/>
        <v>34.325822904223401</v>
      </c>
      <c r="M35" s="286">
        <f t="shared" si="5"/>
        <v>31.44918586092798</v>
      </c>
      <c r="N35" s="286">
        <f t="shared" si="5"/>
        <v>37.172442433344735</v>
      </c>
      <c r="O35" s="286">
        <f t="shared" si="5"/>
        <v>31.60975577868528</v>
      </c>
      <c r="P35" s="286">
        <f t="shared" si="5"/>
        <v>30.493337826218308</v>
      </c>
      <c r="Q35" s="286">
        <f t="shared" si="5"/>
        <v>29.532988169744147</v>
      </c>
      <c r="R35" s="286">
        <f t="shared" si="5"/>
        <v>33.770320208333857</v>
      </c>
      <c r="S35" s="286">
        <f t="shared" si="5"/>
        <v>35.103831521973738</v>
      </c>
      <c r="T35" s="286">
        <f t="shared" si="5"/>
        <v>34.891674865974998</v>
      </c>
      <c r="U35" s="286">
        <f t="shared" si="5"/>
        <v>38.899781843098204</v>
      </c>
      <c r="V35" s="286">
        <f t="shared" si="5"/>
        <v>31.468400291120599</v>
      </c>
      <c r="W35" s="286">
        <f t="shared" si="5"/>
        <v>30.42091917864709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33.481291760016013</v>
      </c>
      <c r="D36" s="346">
        <f t="shared" si="6"/>
        <v>33.898329717486781</v>
      </c>
      <c r="E36" s="346">
        <f t="shared" si="6"/>
        <v>37.655582567334562</v>
      </c>
      <c r="F36" s="346">
        <f t="shared" si="6"/>
        <v>36.897174862021181</v>
      </c>
      <c r="G36" s="346">
        <f t="shared" si="6"/>
        <v>36.105131029416484</v>
      </c>
      <c r="H36" s="346">
        <f t="shared" si="6"/>
        <v>33.948643212890822</v>
      </c>
      <c r="I36" s="346">
        <f t="shared" si="6"/>
        <v>32.251522825185695</v>
      </c>
      <c r="J36" s="346">
        <f t="shared" si="6"/>
        <v>34.095683591836668</v>
      </c>
      <c r="K36" s="346">
        <f t="shared" si="6"/>
        <v>35.940107263956143</v>
      </c>
      <c r="L36" s="346">
        <f t="shared" si="6"/>
        <v>35.506597023197827</v>
      </c>
      <c r="M36" s="346">
        <f t="shared" si="6"/>
        <v>32.876566765065014</v>
      </c>
      <c r="N36" s="346">
        <f t="shared" si="6"/>
        <v>32.710539740983961</v>
      </c>
      <c r="O36" s="346">
        <f t="shared" si="6"/>
        <v>33.595391032219851</v>
      </c>
      <c r="P36" s="346">
        <f t="shared" si="6"/>
        <v>31.554971060924789</v>
      </c>
      <c r="Q36" s="346">
        <f t="shared" si="6"/>
        <v>30.53147243142967</v>
      </c>
      <c r="R36" s="346">
        <f t="shared" si="6"/>
        <v>30.328894023960036</v>
      </c>
      <c r="S36" s="346">
        <f t="shared" si="6"/>
        <v>30.125723070719591</v>
      </c>
      <c r="T36" s="346">
        <f t="shared" si="6"/>
        <v>29.380836072311492</v>
      </c>
      <c r="U36" s="346">
        <f t="shared" si="6"/>
        <v>29.079047435680156</v>
      </c>
      <c r="V36" s="346">
        <f t="shared" si="6"/>
        <v>29.218421981251289</v>
      </c>
      <c r="W36" s="346">
        <f t="shared" si="6"/>
        <v>29.519256334306402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17.586697090749141</v>
      </c>
      <c r="C37" s="346">
        <f>IF(MAE_ued!C$5=0,"",MAE_ued!C$5/C$5*1000)</f>
        <v>18.681287547770633</v>
      </c>
      <c r="D37" s="346">
        <f>IF(MAE_ued!D$5=0,"",MAE_ued!D$5/D$5*1000)</f>
        <v>18.823758830002443</v>
      </c>
      <c r="E37" s="346">
        <f>IF(MAE_ued!E$5=0,"",MAE_ued!E$5/E$5*1000)</f>
        <v>20.89375429728609</v>
      </c>
      <c r="F37" s="346">
        <f>IF(MAE_ued!F$5=0,"",MAE_ued!F$5/F$5*1000)</f>
        <v>20.370966833026216</v>
      </c>
      <c r="G37" s="346">
        <f>IF(MAE_ued!G$5=0,"",MAE_ued!G$5/G$5*1000)</f>
        <v>19.760685776532572</v>
      </c>
      <c r="H37" s="346">
        <f>IF(MAE_ued!H$5=0,"",MAE_ued!H$5/H$5*1000)</f>
        <v>18.706651660220196</v>
      </c>
      <c r="I37" s="346">
        <f>IF(MAE_ued!I$5=0,"",MAE_ued!I$5/I$5*1000)</f>
        <v>17.674536848745731</v>
      </c>
      <c r="J37" s="346">
        <f>IF(MAE_ued!J$5=0,"",MAE_ued!J$5/J$5*1000)</f>
        <v>18.553691946344362</v>
      </c>
      <c r="K37" s="346">
        <f>IF(MAE_ued!K$5=0,"",MAE_ued!K$5/K$5*1000)</f>
        <v>20.005118403993318</v>
      </c>
      <c r="L37" s="346">
        <f>IF(MAE_ued!L$5=0,"",MAE_ued!L$5/L$5*1000)</f>
        <v>19.628710710446047</v>
      </c>
      <c r="M37" s="346">
        <f>IF(MAE_ued!M$5=0,"",MAE_ued!M$5/M$5*1000)</f>
        <v>18.148605089543878</v>
      </c>
      <c r="N37" s="346">
        <f>IF(MAE_ued!N$5=0,"",MAE_ued!N$5/N$5*1000)</f>
        <v>18.121024636839799</v>
      </c>
      <c r="O37" s="346">
        <f>IF(MAE_ued!O$5=0,"",MAE_ued!O$5/O$5*1000)</f>
        <v>18.896654129481739</v>
      </c>
      <c r="P37" s="346">
        <f>IF(MAE_ued!P$5=0,"",MAE_ued!P$5/P$5*1000)</f>
        <v>17.713015314783263</v>
      </c>
      <c r="Q37" s="346">
        <f>IF(MAE_ued!Q$5=0,"",MAE_ued!Q$5/Q$5*1000)</f>
        <v>17.132396878836186</v>
      </c>
      <c r="R37" s="346">
        <f>IF(MAE_ued!R$5=0,"",MAE_ued!R$5/R$5*1000)</f>
        <v>17.018687557202661</v>
      </c>
      <c r="S37" s="346">
        <f>IF(MAE_ued!S$5=0,"",MAE_ued!S$5/S$5*1000)</f>
        <v>16.919653709250486</v>
      </c>
      <c r="T37" s="346">
        <f>IF(MAE_ued!T$5=0,"",MAE_ued!T$5/T$5*1000)</f>
        <v>16.367738365075432</v>
      </c>
      <c r="U37" s="346">
        <f>IF(MAE_ued!U$5=0,"",MAE_ued!U$5/U$5*1000)</f>
        <v>16.293564860829409</v>
      </c>
      <c r="V37" s="346">
        <f>IF(MAE_ued!V$5=0,"",MAE_ued!V$5/V$5*1000)</f>
        <v>16.369719639639246</v>
      </c>
      <c r="W37" s="346">
        <f>IF(MAE_ued!W$5=0,"",MAE_ued!W$5/W$5*1000)</f>
        <v>16.631262073277469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1.0223698556772323</v>
      </c>
      <c r="C38" s="347">
        <f t="shared" si="7"/>
        <v>0.82779530733100692</v>
      </c>
      <c r="D38" s="347">
        <f t="shared" si="7"/>
        <v>0.83502119040218525</v>
      </c>
      <c r="E38" s="347">
        <f t="shared" si="7"/>
        <v>0.89252128183668389</v>
      </c>
      <c r="F38" s="347">
        <f t="shared" si="7"/>
        <v>0.91326111909781837</v>
      </c>
      <c r="G38" s="347">
        <f t="shared" si="7"/>
        <v>0.96210114130266755</v>
      </c>
      <c r="H38" s="347">
        <f t="shared" si="7"/>
        <v>0.82851395424705077</v>
      </c>
      <c r="I38" s="347">
        <f t="shared" si="7"/>
        <v>0.78023821952492567</v>
      </c>
      <c r="J38" s="347">
        <f t="shared" si="7"/>
        <v>0.94938708517942538</v>
      </c>
      <c r="K38" s="347">
        <f t="shared" si="7"/>
        <v>0.7711109051491295</v>
      </c>
      <c r="L38" s="347">
        <f t="shared" si="7"/>
        <v>0.88126936656114363</v>
      </c>
      <c r="M38" s="347">
        <f t="shared" si="7"/>
        <v>0.86294107157540201</v>
      </c>
      <c r="N38" s="347">
        <f t="shared" si="7"/>
        <v>0.69659842007935113</v>
      </c>
      <c r="O38" s="347">
        <f t="shared" si="7"/>
        <v>0.58830991946202105</v>
      </c>
      <c r="P38" s="347">
        <f t="shared" si="7"/>
        <v>0.68068104982206767</v>
      </c>
      <c r="Q38" s="347">
        <f t="shared" si="7"/>
        <v>0.68031126704367917</v>
      </c>
      <c r="R38" s="347">
        <f t="shared" si="7"/>
        <v>0.74508599331642811</v>
      </c>
      <c r="S38" s="347">
        <f t="shared" si="7"/>
        <v>0.69693738062259425</v>
      </c>
      <c r="T38" s="347">
        <f t="shared" si="7"/>
        <v>0.79917419082609442</v>
      </c>
      <c r="U38" s="347">
        <f t="shared" si="7"/>
        <v>0.67725065105242177</v>
      </c>
      <c r="V38" s="347">
        <f t="shared" si="7"/>
        <v>0.71462812384128738</v>
      </c>
      <c r="W38" s="347">
        <f t="shared" si="7"/>
        <v>0.6401293091850605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65.994153052450528</v>
      </c>
      <c r="C5" s="225">
        <v>65.822012037833204</v>
      </c>
      <c r="D5" s="225">
        <v>69.135339638865005</v>
      </c>
      <c r="E5" s="225">
        <v>70.278073946689645</v>
      </c>
      <c r="F5" s="225">
        <v>80.4958727429063</v>
      </c>
      <c r="G5" s="225">
        <v>77.323473774720554</v>
      </c>
      <c r="H5" s="225">
        <v>50.395270851246771</v>
      </c>
      <c r="I5" s="225">
        <v>33.507910576096322</v>
      </c>
      <c r="J5" s="225">
        <v>25.836113499570079</v>
      </c>
      <c r="K5" s="225">
        <v>17.306792777300089</v>
      </c>
      <c r="L5" s="225">
        <v>20.815391229578669</v>
      </c>
      <c r="M5" s="225">
        <v>22.310662080825459</v>
      </c>
      <c r="N5" s="225">
        <v>28.253052450558901</v>
      </c>
      <c r="O5" s="225">
        <v>24.572484952708511</v>
      </c>
      <c r="P5" s="225">
        <v>24.05657781599313</v>
      </c>
      <c r="Q5" s="225">
        <v>24.589165950128969</v>
      </c>
      <c r="R5" s="225">
        <v>29.024591573516769</v>
      </c>
      <c r="S5" s="225">
        <v>34.745313843508157</v>
      </c>
      <c r="T5" s="225">
        <v>34.377573018406949</v>
      </c>
      <c r="U5" s="225">
        <v>40.006953433402508</v>
      </c>
      <c r="V5" s="225">
        <v>31.798278518214641</v>
      </c>
      <c r="W5" s="225">
        <v>36.492786041931801</v>
      </c>
      <c r="DA5" s="89" t="s">
        <v>2530</v>
      </c>
    </row>
    <row r="6" spans="1:105" ht="12" customHeight="1" x14ac:dyDescent="0.25">
      <c r="A6" s="55" t="s">
        <v>92</v>
      </c>
      <c r="B6" s="261">
        <v>1.3257638401671621</v>
      </c>
      <c r="C6" s="261">
        <v>1.3259170132664959</v>
      </c>
      <c r="D6" s="261">
        <v>1.3584994480354029</v>
      </c>
      <c r="E6" s="261">
        <v>1.400991600494552</v>
      </c>
      <c r="F6" s="261">
        <v>1.5691357527926979</v>
      </c>
      <c r="G6" s="261">
        <v>1.4435527592634949</v>
      </c>
      <c r="H6" s="261">
        <v>0.9437259300928319</v>
      </c>
      <c r="I6" s="261">
        <v>0.71072118999173617</v>
      </c>
      <c r="J6" s="261">
        <v>0.55188277460625945</v>
      </c>
      <c r="K6" s="261">
        <v>0.3837309539254376</v>
      </c>
      <c r="L6" s="261">
        <v>0.45134301767949492</v>
      </c>
      <c r="M6" s="261">
        <v>0.50561396812139625</v>
      </c>
      <c r="N6" s="261">
        <v>0.64220707589499504</v>
      </c>
      <c r="O6" s="261">
        <v>0.5841551374571532</v>
      </c>
      <c r="P6" s="261">
        <v>0.58599063967758369</v>
      </c>
      <c r="Q6" s="261">
        <v>0.60111894204971461</v>
      </c>
      <c r="R6" s="261">
        <v>0.67510424067549424</v>
      </c>
      <c r="S6" s="261">
        <v>0.84422004368896042</v>
      </c>
      <c r="T6" s="261">
        <v>0.79738128517832552</v>
      </c>
      <c r="U6" s="261">
        <v>0.99912593425802343</v>
      </c>
      <c r="V6" s="261">
        <v>0.77399047523110476</v>
      </c>
      <c r="W6" s="261">
        <v>0.87804501982048866</v>
      </c>
      <c r="DA6" s="67" t="s">
        <v>2547</v>
      </c>
    </row>
    <row r="7" spans="1:105" ht="12" customHeight="1" x14ac:dyDescent="0.25">
      <c r="A7" s="202" t="s">
        <v>93</v>
      </c>
      <c r="B7" s="226">
        <v>1.8030388226273419</v>
      </c>
      <c r="C7" s="226">
        <v>1.803247138042434</v>
      </c>
      <c r="D7" s="226">
        <v>1.8475592493281481</v>
      </c>
      <c r="E7" s="226">
        <v>1.9053485766725899</v>
      </c>
      <c r="F7" s="226">
        <v>2.1340246237980689</v>
      </c>
      <c r="G7" s="226">
        <v>1.9632317525983529</v>
      </c>
      <c r="H7" s="226">
        <v>1.283467264926252</v>
      </c>
      <c r="I7" s="226">
        <v>0.9665808183887612</v>
      </c>
      <c r="J7" s="226">
        <v>0.75056057346451288</v>
      </c>
      <c r="K7" s="226">
        <v>0.52187409733859513</v>
      </c>
      <c r="L7" s="226">
        <v>0.6138265040441131</v>
      </c>
      <c r="M7" s="226">
        <v>0.68763499664509919</v>
      </c>
      <c r="N7" s="226">
        <v>0.87340162321719339</v>
      </c>
      <c r="O7" s="226">
        <v>0.79445098694172833</v>
      </c>
      <c r="P7" s="226">
        <v>0.79694726996151422</v>
      </c>
      <c r="Q7" s="226">
        <v>0.81752176118761177</v>
      </c>
      <c r="R7" s="226">
        <v>0.91814176731867203</v>
      </c>
      <c r="S7" s="226">
        <v>1.148139259416987</v>
      </c>
      <c r="T7" s="226">
        <v>1.0844385478425229</v>
      </c>
      <c r="U7" s="226">
        <v>1.3588112705909119</v>
      </c>
      <c r="V7" s="226">
        <v>1.0526270463143019</v>
      </c>
      <c r="W7" s="226">
        <v>1.1941412269558651</v>
      </c>
      <c r="DA7" s="174" t="s">
        <v>2548</v>
      </c>
    </row>
    <row r="8" spans="1:105" ht="12" customHeight="1" x14ac:dyDescent="0.25">
      <c r="A8" s="202" t="s">
        <v>94</v>
      </c>
      <c r="B8" s="226">
        <v>2.2272832514808329</v>
      </c>
      <c r="C8" s="226">
        <v>2.227540582287713</v>
      </c>
      <c r="D8" s="226">
        <v>2.2822790726994779</v>
      </c>
      <c r="E8" s="226">
        <v>2.3536658888308462</v>
      </c>
      <c r="F8" s="226">
        <v>2.6361480646917319</v>
      </c>
      <c r="G8" s="226">
        <v>2.425168635562672</v>
      </c>
      <c r="H8" s="226">
        <v>1.5854595625559571</v>
      </c>
      <c r="I8" s="226">
        <v>1.1940115991861171</v>
      </c>
      <c r="J8" s="226">
        <v>0.92716306133851589</v>
      </c>
      <c r="K8" s="226">
        <v>0.644668002594735</v>
      </c>
      <c r="L8" s="226">
        <v>0.75825626970155147</v>
      </c>
      <c r="M8" s="226">
        <v>0.84943146644394618</v>
      </c>
      <c r="N8" s="226">
        <v>1.078907887503592</v>
      </c>
      <c r="O8" s="226">
        <v>0.98138063092801719</v>
      </c>
      <c r="P8" s="226">
        <v>0.98446427465834085</v>
      </c>
      <c r="Q8" s="226">
        <v>1.0098798226435199</v>
      </c>
      <c r="R8" s="226">
        <v>1.1341751243348299</v>
      </c>
      <c r="S8" s="226">
        <v>1.4182896733974539</v>
      </c>
      <c r="T8" s="226">
        <v>1.339600559099587</v>
      </c>
      <c r="U8" s="226">
        <v>1.678531569553479</v>
      </c>
      <c r="V8" s="226">
        <v>1.3003039983882561</v>
      </c>
      <c r="W8" s="226">
        <v>1.475115633298421</v>
      </c>
      <c r="DA8" s="174" t="s">
        <v>2549</v>
      </c>
    </row>
    <row r="9" spans="1:105" ht="12" customHeight="1" x14ac:dyDescent="0.25">
      <c r="A9" s="202" t="s">
        <v>95</v>
      </c>
      <c r="B9" s="226">
        <v>1.3787943937738489</v>
      </c>
      <c r="C9" s="226">
        <v>1.3789536937971549</v>
      </c>
      <c r="D9" s="226">
        <v>1.4128394259568191</v>
      </c>
      <c r="E9" s="226">
        <v>1.4570312645143331</v>
      </c>
      <c r="F9" s="226">
        <v>1.631901182904405</v>
      </c>
      <c r="G9" s="226">
        <v>1.5012948696340349</v>
      </c>
      <c r="H9" s="226">
        <v>0.98147496729654504</v>
      </c>
      <c r="I9" s="226">
        <v>0.73915003759140563</v>
      </c>
      <c r="J9" s="226">
        <v>0.57395808559050987</v>
      </c>
      <c r="K9" s="226">
        <v>0.39908019208245488</v>
      </c>
      <c r="L9" s="226">
        <v>0.46939673838667462</v>
      </c>
      <c r="M9" s="226">
        <v>0.52583852684625221</v>
      </c>
      <c r="N9" s="226">
        <v>0.66789535893079466</v>
      </c>
      <c r="O9" s="226">
        <v>0.60752134295543914</v>
      </c>
      <c r="P9" s="226">
        <v>0.60943026526468702</v>
      </c>
      <c r="Q9" s="226">
        <v>0.62516369973170305</v>
      </c>
      <c r="R9" s="226">
        <v>0.7021084103025137</v>
      </c>
      <c r="S9" s="226">
        <v>0.87798884543651901</v>
      </c>
      <c r="T9" s="226">
        <v>0.82927653658545863</v>
      </c>
      <c r="U9" s="226">
        <v>1.0390909716283441</v>
      </c>
      <c r="V9" s="226">
        <v>0.80495009424034858</v>
      </c>
      <c r="W9" s="226">
        <v>0.91316682061330812</v>
      </c>
      <c r="DA9" s="174" t="s">
        <v>2550</v>
      </c>
    </row>
    <row r="10" spans="1:105" ht="12" customHeight="1" x14ac:dyDescent="0.25">
      <c r="A10" s="56" t="s">
        <v>96</v>
      </c>
      <c r="B10" s="262">
        <v>1.6478051101353479</v>
      </c>
      <c r="C10" s="262">
        <v>1.6004239072838471</v>
      </c>
      <c r="D10" s="262">
        <v>1.670594487778329</v>
      </c>
      <c r="E10" s="262">
        <v>1.7522011550234959</v>
      </c>
      <c r="F10" s="262">
        <v>2.0101858562924368</v>
      </c>
      <c r="G10" s="262">
        <v>1.8983758458182409</v>
      </c>
      <c r="H10" s="262">
        <v>1.147288262171986</v>
      </c>
      <c r="I10" s="262">
        <v>0.80257486085246099</v>
      </c>
      <c r="J10" s="262">
        <v>0.63673331555329771</v>
      </c>
      <c r="K10" s="262">
        <v>0.43046146714611</v>
      </c>
      <c r="L10" s="262">
        <v>0.52566313132133102</v>
      </c>
      <c r="M10" s="262">
        <v>0.57400143974298135</v>
      </c>
      <c r="N10" s="262">
        <v>0.70694378540182223</v>
      </c>
      <c r="O10" s="262">
        <v>0.62711616049479235</v>
      </c>
      <c r="P10" s="262">
        <v>0.62868163104739427</v>
      </c>
      <c r="Q10" s="262">
        <v>0.64406171005984003</v>
      </c>
      <c r="R10" s="262">
        <v>0.745968518813237</v>
      </c>
      <c r="S10" s="262">
        <v>0.90962359047605268</v>
      </c>
      <c r="T10" s="262">
        <v>0.90189166693990763</v>
      </c>
      <c r="U10" s="262">
        <v>1.079080276129939</v>
      </c>
      <c r="V10" s="262">
        <v>0.85352753771296741</v>
      </c>
      <c r="W10" s="262">
        <v>0.98249513861912141</v>
      </c>
      <c r="DA10" s="68" t="s">
        <v>2551</v>
      </c>
    </row>
    <row r="11" spans="1:105" ht="12" customHeight="1" x14ac:dyDescent="0.25">
      <c r="A11" s="37" t="s">
        <v>160</v>
      </c>
      <c r="B11" s="228">
        <v>0</v>
      </c>
      <c r="C11" s="228">
        <v>5.1762288672635937E-2</v>
      </c>
      <c r="D11" s="228">
        <v>0</v>
      </c>
      <c r="E11" s="228">
        <v>0</v>
      </c>
      <c r="F11" s="228">
        <v>5.025412245232292E-2</v>
      </c>
      <c r="G11" s="228">
        <v>5.2855544916971108E-2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4.1928668187609253E-3</v>
      </c>
      <c r="U11" s="228">
        <v>1.0198560151120121E-2</v>
      </c>
      <c r="V11" s="228">
        <v>1.089386142052594E-2</v>
      </c>
      <c r="W11" s="228">
        <v>1.852776010537386E-2</v>
      </c>
      <c r="DA11" s="69" t="s">
        <v>2552</v>
      </c>
    </row>
    <row r="12" spans="1:105" ht="12" customHeight="1" x14ac:dyDescent="0.25">
      <c r="A12" s="37" t="s">
        <v>162</v>
      </c>
      <c r="B12" s="228">
        <v>0.93538090274551255</v>
      </c>
      <c r="C12" s="228">
        <v>0.77171507631849523</v>
      </c>
      <c r="D12" s="228">
        <v>0.91263415445615914</v>
      </c>
      <c r="E12" s="228">
        <v>1.0249607670925449</v>
      </c>
      <c r="F12" s="228">
        <v>1.1968540017603111</v>
      </c>
      <c r="G12" s="228">
        <v>1.1767574396114699</v>
      </c>
      <c r="H12" s="228">
        <v>0.58759190825415375</v>
      </c>
      <c r="I12" s="228">
        <v>0.28423445799211738</v>
      </c>
      <c r="J12" s="228">
        <v>0.26716097877526412</v>
      </c>
      <c r="K12" s="228">
        <v>0.15353378604016699</v>
      </c>
      <c r="L12" s="228">
        <v>0.24147508839322809</v>
      </c>
      <c r="M12" s="228">
        <v>0.23766109468802199</v>
      </c>
      <c r="N12" s="228">
        <v>0.21364564755685539</v>
      </c>
      <c r="O12" s="228">
        <v>0.13759762101875261</v>
      </c>
      <c r="P12" s="228">
        <v>0.15770892473478459</v>
      </c>
      <c r="Q12" s="228">
        <v>0.16026675582974001</v>
      </c>
      <c r="R12" s="228">
        <v>0.25357883618044758</v>
      </c>
      <c r="S12" s="228">
        <v>0.248578052867229</v>
      </c>
      <c r="T12" s="228">
        <v>0.32419308463050478</v>
      </c>
      <c r="U12" s="228">
        <v>0.24913739919035041</v>
      </c>
      <c r="V12" s="228">
        <v>0.25021854042620301</v>
      </c>
      <c r="W12" s="228">
        <v>0.2469251953158812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2.520844403051372E-2</v>
      </c>
      <c r="U14" s="228">
        <v>3.2576821192901763E-2</v>
      </c>
      <c r="V14" s="228">
        <v>2.8889008326773619E-2</v>
      </c>
      <c r="W14" s="228">
        <v>6.4325164890525116E-2</v>
      </c>
      <c r="DA14" s="69" t="s">
        <v>2555</v>
      </c>
    </row>
    <row r="15" spans="1:105" ht="12" customHeight="1" x14ac:dyDescent="0.25">
      <c r="A15" s="37" t="s">
        <v>38</v>
      </c>
      <c r="B15" s="228">
        <v>0.71242420738983547</v>
      </c>
      <c r="C15" s="228">
        <v>0.77694654229271576</v>
      </c>
      <c r="D15" s="228">
        <v>0.75796033332217017</v>
      </c>
      <c r="E15" s="228">
        <v>0.72724038793095136</v>
      </c>
      <c r="F15" s="228">
        <v>0.76307773207980278</v>
      </c>
      <c r="G15" s="228">
        <v>0.66876286128979934</v>
      </c>
      <c r="H15" s="228">
        <v>0.5596963539178319</v>
      </c>
      <c r="I15" s="228">
        <v>0.51834040286034366</v>
      </c>
      <c r="J15" s="228">
        <v>0.36957233677803358</v>
      </c>
      <c r="K15" s="228">
        <v>0.27692768110594301</v>
      </c>
      <c r="L15" s="228">
        <v>0.2841880429281029</v>
      </c>
      <c r="M15" s="228">
        <v>0.33634034505495941</v>
      </c>
      <c r="N15" s="228">
        <v>0.49329813784496679</v>
      </c>
      <c r="O15" s="228">
        <v>0.48951853947603968</v>
      </c>
      <c r="P15" s="228">
        <v>0.47097270631260968</v>
      </c>
      <c r="Q15" s="228">
        <v>0.48379495423009999</v>
      </c>
      <c r="R15" s="228">
        <v>0.49238968263278943</v>
      </c>
      <c r="S15" s="228">
        <v>0.66104553760882367</v>
      </c>
      <c r="T15" s="228">
        <v>0.54829727146012819</v>
      </c>
      <c r="U15" s="228">
        <v>0.78716749559556687</v>
      </c>
      <c r="V15" s="228">
        <v>0.56352612753946496</v>
      </c>
      <c r="W15" s="228">
        <v>0.6527170183073413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10.966902390695836</v>
      </c>
      <c r="C16" s="263">
        <f t="shared" si="0"/>
        <v>10.498528794193824</v>
      </c>
      <c r="D16" s="263">
        <f t="shared" si="0"/>
        <v>10.957380380960949</v>
      </c>
      <c r="E16" s="263">
        <f t="shared" si="0"/>
        <v>11.403572360577455</v>
      </c>
      <c r="F16" s="263">
        <f t="shared" si="0"/>
        <v>13.047915869356196</v>
      </c>
      <c r="G16" s="263">
        <f t="shared" si="0"/>
        <v>12.405246728950912</v>
      </c>
      <c r="H16" s="263">
        <f t="shared" si="0"/>
        <v>7.5467610240782044</v>
      </c>
      <c r="I16" s="263">
        <f t="shared" si="0"/>
        <v>5.3321269805076774</v>
      </c>
      <c r="J16" s="263">
        <f t="shared" si="0"/>
        <v>4.2524952962413067</v>
      </c>
      <c r="K16" s="263">
        <f t="shared" si="0"/>
        <v>2.829446897261402</v>
      </c>
      <c r="L16" s="263">
        <f t="shared" si="0"/>
        <v>3.4478768416885481</v>
      </c>
      <c r="M16" s="263">
        <f t="shared" si="0"/>
        <v>3.7549397258985859</v>
      </c>
      <c r="N16" s="263">
        <f t="shared" si="0"/>
        <v>4.6335259189557707</v>
      </c>
      <c r="O16" s="263">
        <f t="shared" si="0"/>
        <v>4.0903341466157208</v>
      </c>
      <c r="P16" s="263">
        <f t="shared" si="0"/>
        <v>4.0951786284398102</v>
      </c>
      <c r="Q16" s="263">
        <f t="shared" si="0"/>
        <v>4.1939628322599773</v>
      </c>
      <c r="R16" s="263">
        <f t="shared" si="0"/>
        <v>4.8654020896025205</v>
      </c>
      <c r="S16" s="263">
        <f t="shared" si="0"/>
        <v>5.9251864856294461</v>
      </c>
      <c r="T16" s="263">
        <f t="shared" si="0"/>
        <v>5.807949783532325</v>
      </c>
      <c r="U16" s="263">
        <f t="shared" si="0"/>
        <v>6.9088824145756202</v>
      </c>
      <c r="V16" s="263">
        <f t="shared" si="0"/>
        <v>5.4484813724795487</v>
      </c>
      <c r="W16" s="263">
        <f t="shared" si="0"/>
        <v>6.1710368113244458</v>
      </c>
      <c r="DA16" s="70"/>
    </row>
    <row r="17" spans="1:105" ht="12" customHeight="1" x14ac:dyDescent="0.25">
      <c r="A17" s="60" t="s">
        <v>2558</v>
      </c>
      <c r="B17" s="331">
        <v>6.8055123728429496</v>
      </c>
      <c r="C17" s="331">
        <v>5.6918968340671876</v>
      </c>
      <c r="D17" s="331">
        <v>6.2619650434013039</v>
      </c>
      <c r="E17" s="331">
        <v>6.766066027700238</v>
      </c>
      <c r="F17" s="331">
        <v>8.1302829885589532</v>
      </c>
      <c r="G17" s="331">
        <v>8.2040811905276581</v>
      </c>
      <c r="H17" s="331">
        <v>4.1059540889430348</v>
      </c>
      <c r="I17" s="331">
        <v>2.286932128279934</v>
      </c>
      <c r="J17" s="331">
        <v>2.1324440907516751</v>
      </c>
      <c r="K17" s="331">
        <v>1.1431132716361969</v>
      </c>
      <c r="L17" s="331">
        <v>1.6982120530732789</v>
      </c>
      <c r="M17" s="331">
        <v>1.6702628285712211</v>
      </c>
      <c r="N17" s="331">
        <v>1.603678979029086</v>
      </c>
      <c r="O17" s="331">
        <v>1.039333214337409</v>
      </c>
      <c r="P17" s="331">
        <v>1.153452113914287</v>
      </c>
      <c r="Q17" s="331">
        <v>1.168635880299203</v>
      </c>
      <c r="R17" s="331">
        <v>1.7790224047977869</v>
      </c>
      <c r="S17" s="331">
        <v>1.790545494742291</v>
      </c>
      <c r="T17" s="331">
        <v>2.3382415799580709</v>
      </c>
      <c r="U17" s="331">
        <v>1.8628866159267681</v>
      </c>
      <c r="V17" s="331">
        <v>1.7708628014986121</v>
      </c>
      <c r="W17" s="331">
        <v>1.833511108002454</v>
      </c>
      <c r="DA17" s="72" t="s">
        <v>2559</v>
      </c>
    </row>
    <row r="18" spans="1:105" ht="12" customHeight="1" x14ac:dyDescent="0.25">
      <c r="A18" s="59" t="s">
        <v>30</v>
      </c>
      <c r="B18" s="232">
        <v>0.6765078885654755</v>
      </c>
      <c r="C18" s="232">
        <v>0.2310396270538001</v>
      </c>
      <c r="D18" s="232">
        <v>0.23528488628994651</v>
      </c>
      <c r="E18" s="232">
        <v>0.23004007641097779</v>
      </c>
      <c r="F18" s="232">
        <v>9.3329923735347445E-2</v>
      </c>
      <c r="G18" s="232">
        <v>0.47965748937341912</v>
      </c>
      <c r="H18" s="232">
        <v>0.49365556529208943</v>
      </c>
      <c r="I18" s="232">
        <v>0.61708485508455602</v>
      </c>
      <c r="J18" s="232">
        <v>0.59987550066137418</v>
      </c>
      <c r="K18" s="232">
        <v>0.20817897747284231</v>
      </c>
      <c r="L18" s="232">
        <v>0.21151875262263331</v>
      </c>
      <c r="M18" s="232">
        <v>0.19721149597330551</v>
      </c>
      <c r="N18" s="232">
        <v>0.29146317722885712</v>
      </c>
      <c r="O18" s="232">
        <v>0.18173450018688961</v>
      </c>
      <c r="P18" s="232">
        <v>0.16839179247458391</v>
      </c>
      <c r="Q18" s="232">
        <v>0.16643581253160411</v>
      </c>
      <c r="R18" s="232">
        <v>0.18954846558157409</v>
      </c>
      <c r="S18" s="232">
        <v>0.18280807525306361</v>
      </c>
      <c r="T18" s="232">
        <v>0.1715931025453547</v>
      </c>
      <c r="U18" s="232">
        <v>0.10423392218156841</v>
      </c>
      <c r="V18" s="232">
        <v>1.4386606824147771E-2</v>
      </c>
      <c r="W18" s="232">
        <v>1.4960343257654119E-2</v>
      </c>
      <c r="DA18" s="71" t="s">
        <v>2560</v>
      </c>
    </row>
    <row r="19" spans="1:105" ht="12" customHeight="1" x14ac:dyDescent="0.25">
      <c r="A19" s="59" t="s">
        <v>33</v>
      </c>
      <c r="B19" s="232">
        <v>0.35757917884367552</v>
      </c>
      <c r="C19" s="232">
        <v>0.366359187462384</v>
      </c>
      <c r="D19" s="232">
        <v>0.37309088861752648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5.2956472721907753E-2</v>
      </c>
      <c r="T19" s="232">
        <v>8.8572424530315066E-2</v>
      </c>
      <c r="U19" s="232">
        <v>9.6226121766965544E-2</v>
      </c>
      <c r="V19" s="232">
        <v>5.2434853525260693E-2</v>
      </c>
      <c r="W19" s="232">
        <v>5.4525950211278089E-2</v>
      </c>
      <c r="DA19" s="71" t="s">
        <v>2561</v>
      </c>
    </row>
    <row r="20" spans="1:105" ht="12" customHeight="1" x14ac:dyDescent="0.25">
      <c r="A20" s="59" t="s">
        <v>160</v>
      </c>
      <c r="B20" s="232">
        <v>0</v>
      </c>
      <c r="C20" s="232">
        <v>0.32023087499558778</v>
      </c>
      <c r="D20" s="232">
        <v>0</v>
      </c>
      <c r="E20" s="232">
        <v>0</v>
      </c>
      <c r="F20" s="232">
        <v>0.32386127202740728</v>
      </c>
      <c r="G20" s="232">
        <v>0.33203831533273021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2.6533096469379361E-2</v>
      </c>
      <c r="U20" s="232">
        <v>6.537603745424464E-2</v>
      </c>
      <c r="V20" s="232">
        <v>7.10942494268169E-2</v>
      </c>
      <c r="W20" s="232">
        <v>0.12312324242816371</v>
      </c>
      <c r="DA20" s="71" t="s">
        <v>2562</v>
      </c>
    </row>
    <row r="21" spans="1:105" ht="12" customHeight="1" x14ac:dyDescent="0.25">
      <c r="A21" s="59" t="s">
        <v>70</v>
      </c>
      <c r="B21" s="232">
        <v>0.30770760578319079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5.4637176996506076</v>
      </c>
      <c r="C22" s="232">
        <v>4.7742671445554157</v>
      </c>
      <c r="D22" s="232">
        <v>5.6535892684938309</v>
      </c>
      <c r="E22" s="232">
        <v>6.5360259512892602</v>
      </c>
      <c r="F22" s="232">
        <v>7.7130917927961988</v>
      </c>
      <c r="G22" s="232">
        <v>7.3923853858215089</v>
      </c>
      <c r="H22" s="232">
        <v>3.6122985236509448</v>
      </c>
      <c r="I22" s="232">
        <v>1.6698472731953771</v>
      </c>
      <c r="J22" s="232">
        <v>1.5325685900903001</v>
      </c>
      <c r="K22" s="232">
        <v>0.93493429416335461</v>
      </c>
      <c r="L22" s="232">
        <v>1.486693300450646</v>
      </c>
      <c r="M22" s="232">
        <v>1.4730513325979151</v>
      </c>
      <c r="N22" s="232">
        <v>1.312215801800229</v>
      </c>
      <c r="O22" s="232">
        <v>0.85759871415051936</v>
      </c>
      <c r="P22" s="232">
        <v>0.98506032143970312</v>
      </c>
      <c r="Q22" s="232">
        <v>1.0022000677675991</v>
      </c>
      <c r="R22" s="232">
        <v>1.5894739392162129</v>
      </c>
      <c r="S22" s="232">
        <v>1.5547809467673199</v>
      </c>
      <c r="T22" s="232">
        <v>2.0515429564130221</v>
      </c>
      <c r="U22" s="232">
        <v>1.5970505345239889</v>
      </c>
      <c r="V22" s="232">
        <v>1.6329470917223861</v>
      </c>
      <c r="W22" s="232">
        <v>1.6409015721053579</v>
      </c>
      <c r="DA22" s="71" t="s">
        <v>2564</v>
      </c>
    </row>
    <row r="23" spans="1:105" ht="12" customHeight="1" x14ac:dyDescent="0.25">
      <c r="A23" s="60" t="s">
        <v>2565</v>
      </c>
      <c r="B23" s="331">
        <v>4.1613900178528871</v>
      </c>
      <c r="C23" s="331">
        <v>4.8066319601266363</v>
      </c>
      <c r="D23" s="331">
        <v>4.6954153375596457</v>
      </c>
      <c r="E23" s="331">
        <v>4.6375063328772166</v>
      </c>
      <c r="F23" s="331">
        <v>4.9176328807972416</v>
      </c>
      <c r="G23" s="331">
        <v>4.201165538423254</v>
      </c>
      <c r="H23" s="331">
        <v>3.44080693513517</v>
      </c>
      <c r="I23" s="331">
        <v>3.045194852227743</v>
      </c>
      <c r="J23" s="331">
        <v>2.1200512054896321</v>
      </c>
      <c r="K23" s="331">
        <v>1.6863336256252051</v>
      </c>
      <c r="L23" s="331">
        <v>1.749664788615269</v>
      </c>
      <c r="M23" s="331">
        <v>2.0846768973273648</v>
      </c>
      <c r="N23" s="331">
        <v>3.029846939926685</v>
      </c>
      <c r="O23" s="331">
        <v>3.051000932278312</v>
      </c>
      <c r="P23" s="331">
        <v>2.9417265145255231</v>
      </c>
      <c r="Q23" s="331">
        <v>3.0253269519607739</v>
      </c>
      <c r="R23" s="331">
        <v>3.0863796848047338</v>
      </c>
      <c r="S23" s="331">
        <v>4.1346409908871546</v>
      </c>
      <c r="T23" s="331">
        <v>3.4697082035742541</v>
      </c>
      <c r="U23" s="331">
        <v>5.0459957986488524</v>
      </c>
      <c r="V23" s="331">
        <v>3.6776185709809361</v>
      </c>
      <c r="W23" s="331">
        <v>4.3375257033219921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5.5372461122342305</v>
      </c>
      <c r="C24" s="263">
        <f t="shared" si="1"/>
        <v>5.358316078629449</v>
      </c>
      <c r="D24" s="263">
        <f t="shared" si="1"/>
        <v>5.6261250656852688</v>
      </c>
      <c r="E24" s="263">
        <f t="shared" si="1"/>
        <v>5.864087468043067</v>
      </c>
      <c r="F24" s="263">
        <f t="shared" si="1"/>
        <v>6.6945890874949621</v>
      </c>
      <c r="G24" s="263">
        <f t="shared" si="1"/>
        <v>6.3254786283879554</v>
      </c>
      <c r="H24" s="263">
        <f t="shared" si="1"/>
        <v>3.8906228844495638</v>
      </c>
      <c r="I24" s="263">
        <f t="shared" si="1"/>
        <v>2.6663604010653525</v>
      </c>
      <c r="J24" s="263">
        <f t="shared" si="1"/>
        <v>2.127194637615375</v>
      </c>
      <c r="K24" s="263">
        <f t="shared" si="1"/>
        <v>1.4156579444639363</v>
      </c>
      <c r="L24" s="263">
        <f t="shared" si="1"/>
        <v>1.748881026000801</v>
      </c>
      <c r="M24" s="263">
        <f t="shared" si="1"/>
        <v>1.8865399842821784</v>
      </c>
      <c r="N24" s="263">
        <f t="shared" si="1"/>
        <v>2.2879972984474732</v>
      </c>
      <c r="O24" s="263">
        <f t="shared" si="1"/>
        <v>1.9494139017434393</v>
      </c>
      <c r="P24" s="263">
        <f t="shared" si="1"/>
        <v>1.9566292545624617</v>
      </c>
      <c r="Q24" s="263">
        <f t="shared" si="1"/>
        <v>1.999794415559295</v>
      </c>
      <c r="R24" s="263">
        <f t="shared" si="1"/>
        <v>2.412650820888377</v>
      </c>
      <c r="S24" s="263">
        <f t="shared" si="1"/>
        <v>2.853297953469637</v>
      </c>
      <c r="T24" s="263">
        <f t="shared" si="1"/>
        <v>2.8907754508616526</v>
      </c>
      <c r="U24" s="263">
        <f t="shared" si="1"/>
        <v>3.2540819826744749</v>
      </c>
      <c r="V24" s="263">
        <f t="shared" si="1"/>
        <v>2.6478277373393566</v>
      </c>
      <c r="W24" s="263">
        <f t="shared" si="1"/>
        <v>2.986683712089194</v>
      </c>
      <c r="DA24" s="70"/>
    </row>
    <row r="25" spans="1:105" ht="12" customHeight="1" x14ac:dyDescent="0.25">
      <c r="A25" s="60" t="s">
        <v>2568</v>
      </c>
      <c r="B25" s="264">
        <v>4.1849669952637241</v>
      </c>
      <c r="C25" s="264">
        <v>4.0058807250976232</v>
      </c>
      <c r="D25" s="264">
        <v>4.2404556286891566</v>
      </c>
      <c r="E25" s="264">
        <v>4.4350760355386241</v>
      </c>
      <c r="F25" s="264">
        <v>5.0940706196464101</v>
      </c>
      <c r="G25" s="264">
        <v>4.8530548139391909</v>
      </c>
      <c r="H25" s="264">
        <v>2.9280224357548752</v>
      </c>
      <c r="I25" s="264">
        <v>1.9414247872737811</v>
      </c>
      <c r="J25" s="264">
        <v>1.56427420751699</v>
      </c>
      <c r="K25" s="264">
        <v>1.02425237145999</v>
      </c>
      <c r="L25" s="264">
        <v>1.288511147967716</v>
      </c>
      <c r="M25" s="264">
        <v>1.3708137367983539</v>
      </c>
      <c r="N25" s="264">
        <v>1.6329460810345779</v>
      </c>
      <c r="O25" s="264">
        <v>1.353575661537143</v>
      </c>
      <c r="P25" s="264">
        <v>1.3589188020913261</v>
      </c>
      <c r="Q25" s="264">
        <v>1.386653094668586</v>
      </c>
      <c r="R25" s="264">
        <v>1.724044495399373</v>
      </c>
      <c r="S25" s="264">
        <v>1.9921935089068969</v>
      </c>
      <c r="T25" s="264">
        <v>2.0774465399797601</v>
      </c>
      <c r="U25" s="264">
        <v>2.2349735297312909</v>
      </c>
      <c r="V25" s="264">
        <v>1.8583574526036299</v>
      </c>
      <c r="W25" s="264">
        <v>2.0910777918722951</v>
      </c>
      <c r="DA25" s="72" t="s">
        <v>2569</v>
      </c>
    </row>
    <row r="26" spans="1:105" ht="12" customHeight="1" x14ac:dyDescent="0.25">
      <c r="A26" s="60" t="s">
        <v>2570</v>
      </c>
      <c r="B26" s="264">
        <v>1.352279116970506</v>
      </c>
      <c r="C26" s="264">
        <v>1.3524353535318261</v>
      </c>
      <c r="D26" s="264">
        <v>1.385669436996112</v>
      </c>
      <c r="E26" s="264">
        <v>1.429011432504443</v>
      </c>
      <c r="F26" s="264">
        <v>1.600518467848552</v>
      </c>
      <c r="G26" s="264">
        <v>1.4724238144487649</v>
      </c>
      <c r="H26" s="264">
        <v>0.96260044869468853</v>
      </c>
      <c r="I26" s="264">
        <v>0.72493561379157134</v>
      </c>
      <c r="J26" s="264">
        <v>0.56292043009838477</v>
      </c>
      <c r="K26" s="264">
        <v>0.39140557300394629</v>
      </c>
      <c r="L26" s="264">
        <v>0.46036987803308499</v>
      </c>
      <c r="M26" s="264">
        <v>0.51572624748382445</v>
      </c>
      <c r="N26" s="264">
        <v>0.65505121741289518</v>
      </c>
      <c r="O26" s="264">
        <v>0.59583824020629639</v>
      </c>
      <c r="P26" s="264">
        <v>0.59771045247113552</v>
      </c>
      <c r="Q26" s="264">
        <v>0.61314132089070905</v>
      </c>
      <c r="R26" s="264">
        <v>0.68860632548900425</v>
      </c>
      <c r="S26" s="264">
        <v>0.86110444456274005</v>
      </c>
      <c r="T26" s="264">
        <v>0.8133289108818923</v>
      </c>
      <c r="U26" s="264">
        <v>1.019108452943184</v>
      </c>
      <c r="V26" s="264">
        <v>0.78947028473572678</v>
      </c>
      <c r="W26" s="264">
        <v>0.89560592021689889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15.667003415279765</v>
      </c>
      <c r="C27" s="263">
        <f t="shared" si="2"/>
        <v>14.99789827741975</v>
      </c>
      <c r="D27" s="263">
        <f t="shared" si="2"/>
        <v>15.653400544229925</v>
      </c>
      <c r="E27" s="263">
        <f t="shared" si="2"/>
        <v>16.290817657967793</v>
      </c>
      <c r="F27" s="263">
        <f t="shared" si="2"/>
        <v>18.639879813365994</v>
      </c>
      <c r="G27" s="263">
        <f t="shared" si="2"/>
        <v>17.721781041358444</v>
      </c>
      <c r="H27" s="263">
        <f t="shared" si="2"/>
        <v>10.781087177254577</v>
      </c>
      <c r="I27" s="263">
        <f t="shared" si="2"/>
        <v>7.6173242578681108</v>
      </c>
      <c r="J27" s="263">
        <f t="shared" si="2"/>
        <v>6.0749932803447244</v>
      </c>
      <c r="K27" s="263">
        <f t="shared" si="2"/>
        <v>4.0420669960877182</v>
      </c>
      <c r="L27" s="263">
        <f t="shared" si="2"/>
        <v>4.925538345269354</v>
      </c>
      <c r="M27" s="263">
        <f t="shared" si="2"/>
        <v>5.3641996084265529</v>
      </c>
      <c r="N27" s="263">
        <f t="shared" si="2"/>
        <v>6.6193227413653855</v>
      </c>
      <c r="O27" s="263">
        <f t="shared" si="2"/>
        <v>5.8433344951653181</v>
      </c>
      <c r="P27" s="263">
        <f t="shared" si="2"/>
        <v>5.8502551834854435</v>
      </c>
      <c r="Q27" s="263">
        <f t="shared" si="2"/>
        <v>5.9913754746571097</v>
      </c>
      <c r="R27" s="263">
        <f t="shared" si="2"/>
        <v>6.950574413717888</v>
      </c>
      <c r="S27" s="263">
        <f t="shared" si="2"/>
        <v>8.4645521223277829</v>
      </c>
      <c r="T27" s="263">
        <f t="shared" si="2"/>
        <v>8.2970711193318945</v>
      </c>
      <c r="U27" s="263">
        <f t="shared" si="2"/>
        <v>9.8698320208223169</v>
      </c>
      <c r="V27" s="263">
        <f t="shared" si="2"/>
        <v>7.7835448178279254</v>
      </c>
      <c r="W27" s="263">
        <f t="shared" si="2"/>
        <v>8.8157668733206389</v>
      </c>
      <c r="DA27" s="70"/>
    </row>
    <row r="28" spans="1:105" ht="12" customHeight="1" x14ac:dyDescent="0.25">
      <c r="A28" s="60" t="s">
        <v>2573</v>
      </c>
      <c r="B28" s="331">
        <v>9.7221605326327847</v>
      </c>
      <c r="C28" s="331">
        <v>8.131281191524554</v>
      </c>
      <c r="D28" s="331">
        <v>8.9456643477161464</v>
      </c>
      <c r="E28" s="331">
        <v>9.6658086110003403</v>
      </c>
      <c r="F28" s="331">
        <v>11.61468998365565</v>
      </c>
      <c r="G28" s="331">
        <v>11.72011598646808</v>
      </c>
      <c r="H28" s="331">
        <v>5.8656486984900491</v>
      </c>
      <c r="I28" s="331">
        <v>3.2670458975427632</v>
      </c>
      <c r="J28" s="331">
        <v>3.0463487010738208</v>
      </c>
      <c r="K28" s="331">
        <v>1.633018959480282</v>
      </c>
      <c r="L28" s="331">
        <v>2.4260172186761122</v>
      </c>
      <c r="M28" s="331">
        <v>2.3860897551017448</v>
      </c>
      <c r="N28" s="331">
        <v>2.2909699700415511</v>
      </c>
      <c r="O28" s="331">
        <v>1.484761734767728</v>
      </c>
      <c r="P28" s="331">
        <v>1.6477887341632671</v>
      </c>
      <c r="Q28" s="331">
        <v>1.6694798289988619</v>
      </c>
      <c r="R28" s="331">
        <v>2.5414605782825541</v>
      </c>
      <c r="S28" s="331">
        <v>2.5579221353461312</v>
      </c>
      <c r="T28" s="331">
        <v>3.340345114225816</v>
      </c>
      <c r="U28" s="331">
        <v>2.661266594181098</v>
      </c>
      <c r="V28" s="331">
        <v>2.5298040021408741</v>
      </c>
      <c r="W28" s="331">
        <v>2.6193015828606492</v>
      </c>
      <c r="DA28" s="72" t="s">
        <v>2574</v>
      </c>
    </row>
    <row r="29" spans="1:105" ht="12" customHeight="1" x14ac:dyDescent="0.25">
      <c r="A29" s="59" t="s">
        <v>30</v>
      </c>
      <c r="B29" s="232">
        <v>0.9664398408078223</v>
      </c>
      <c r="C29" s="232">
        <v>0.33005661007685738</v>
      </c>
      <c r="D29" s="232">
        <v>0.33612126612849502</v>
      </c>
      <c r="E29" s="232">
        <v>0.32862868058711109</v>
      </c>
      <c r="F29" s="232">
        <v>0.13332846247906779</v>
      </c>
      <c r="G29" s="232">
        <v>0.68522498481916994</v>
      </c>
      <c r="H29" s="232">
        <v>0.70522223613155621</v>
      </c>
      <c r="I29" s="232">
        <v>0.88154979297793723</v>
      </c>
      <c r="J29" s="232">
        <v>0.85696500094482031</v>
      </c>
      <c r="K29" s="232">
        <v>0.29739853924691773</v>
      </c>
      <c r="L29" s="232">
        <v>0.30216964660376178</v>
      </c>
      <c r="M29" s="232">
        <v>0.28173070853329368</v>
      </c>
      <c r="N29" s="232">
        <v>0.41637596746979549</v>
      </c>
      <c r="O29" s="232">
        <v>0.25962071455269953</v>
      </c>
      <c r="P29" s="232">
        <v>0.2405597035351198</v>
      </c>
      <c r="Q29" s="232">
        <v>0.23776544647372019</v>
      </c>
      <c r="R29" s="232">
        <v>0.27078352225939151</v>
      </c>
      <c r="S29" s="232">
        <v>0.26115439321866241</v>
      </c>
      <c r="T29" s="232">
        <v>0.24513300363622101</v>
      </c>
      <c r="U29" s="232">
        <v>0.14890560311652631</v>
      </c>
      <c r="V29" s="232">
        <v>2.0552295463068249E-2</v>
      </c>
      <c r="W29" s="232">
        <v>2.13719189395059E-2</v>
      </c>
      <c r="DA29" s="71" t="s">
        <v>2575</v>
      </c>
    </row>
    <row r="30" spans="1:105" ht="12" customHeight="1" x14ac:dyDescent="0.25">
      <c r="A30" s="59" t="s">
        <v>33</v>
      </c>
      <c r="B30" s="232">
        <v>0.51082739834810786</v>
      </c>
      <c r="C30" s="232">
        <v>0.52337026780340568</v>
      </c>
      <c r="D30" s="232">
        <v>0.53298698373932363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7.5652103888439681E-2</v>
      </c>
      <c r="T30" s="232">
        <v>0.12653203504330721</v>
      </c>
      <c r="U30" s="232">
        <v>0.13746588823852229</v>
      </c>
      <c r="V30" s="232">
        <v>7.4906933607515255E-2</v>
      </c>
      <c r="W30" s="232">
        <v>7.7894214587540145E-2</v>
      </c>
      <c r="DA30" s="71" t="s">
        <v>2576</v>
      </c>
    </row>
    <row r="31" spans="1:105" ht="12" customHeight="1" x14ac:dyDescent="0.25">
      <c r="A31" s="59" t="s">
        <v>160</v>
      </c>
      <c r="B31" s="232">
        <v>0</v>
      </c>
      <c r="C31" s="232">
        <v>0.45747267856512552</v>
      </c>
      <c r="D31" s="232">
        <v>0</v>
      </c>
      <c r="E31" s="232">
        <v>0</v>
      </c>
      <c r="F31" s="232">
        <v>0.46265896003915341</v>
      </c>
      <c r="G31" s="232">
        <v>0.47434045047532891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3.7904423527684812E-2</v>
      </c>
      <c r="U31" s="232">
        <v>9.3394339220349509E-2</v>
      </c>
      <c r="V31" s="232">
        <v>0.1015632134668813</v>
      </c>
      <c r="W31" s="232">
        <v>0.17589034632594819</v>
      </c>
      <c r="DA31" s="71" t="s">
        <v>2577</v>
      </c>
    </row>
    <row r="32" spans="1:105" ht="12" customHeight="1" x14ac:dyDescent="0.25">
      <c r="A32" s="59" t="s">
        <v>70</v>
      </c>
      <c r="B32" s="232">
        <v>0.43958229397598692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7.8053109995008683</v>
      </c>
      <c r="C33" s="232">
        <v>6.8203816350791646</v>
      </c>
      <c r="D33" s="232">
        <v>8.0765560978483286</v>
      </c>
      <c r="E33" s="232">
        <v>9.3371799304132299</v>
      </c>
      <c r="F33" s="232">
        <v>11.018702561137429</v>
      </c>
      <c r="G33" s="232">
        <v>10.560550551173581</v>
      </c>
      <c r="H33" s="232">
        <v>5.160426462358493</v>
      </c>
      <c r="I33" s="232">
        <v>2.385496104564826</v>
      </c>
      <c r="J33" s="232">
        <v>2.189383700129</v>
      </c>
      <c r="K33" s="232">
        <v>1.3356204202333639</v>
      </c>
      <c r="L33" s="232">
        <v>2.12384757207235</v>
      </c>
      <c r="M33" s="232">
        <v>2.104359046568451</v>
      </c>
      <c r="N33" s="232">
        <v>1.8745940025717549</v>
      </c>
      <c r="O33" s="232">
        <v>1.2251410202150279</v>
      </c>
      <c r="P33" s="232">
        <v>1.407229030628147</v>
      </c>
      <c r="Q33" s="232">
        <v>1.431714382525141</v>
      </c>
      <c r="R33" s="232">
        <v>2.2706770560231622</v>
      </c>
      <c r="S33" s="232">
        <v>2.2211156382390289</v>
      </c>
      <c r="T33" s="232">
        <v>2.9307756520186028</v>
      </c>
      <c r="U33" s="232">
        <v>2.2815007636056999</v>
      </c>
      <c r="V33" s="232">
        <v>2.3327815596034092</v>
      </c>
      <c r="W33" s="232">
        <v>2.344145103007655</v>
      </c>
      <c r="DA33" s="71" t="s">
        <v>2579</v>
      </c>
    </row>
    <row r="34" spans="1:105" ht="12" customHeight="1" x14ac:dyDescent="0.25">
      <c r="A34" s="60" t="s">
        <v>2580</v>
      </c>
      <c r="B34" s="331">
        <v>5.9448428826469808</v>
      </c>
      <c r="C34" s="331">
        <v>6.8666170858951956</v>
      </c>
      <c r="D34" s="331">
        <v>6.7077361965137792</v>
      </c>
      <c r="E34" s="331">
        <v>6.6250090469674534</v>
      </c>
      <c r="F34" s="331">
        <v>7.0251898297103459</v>
      </c>
      <c r="G34" s="331">
        <v>6.0016650548903634</v>
      </c>
      <c r="H34" s="331">
        <v>4.9154384787645284</v>
      </c>
      <c r="I34" s="331">
        <v>4.3502783603253476</v>
      </c>
      <c r="J34" s="331">
        <v>3.0286445792709031</v>
      </c>
      <c r="K34" s="331">
        <v>2.409048036607436</v>
      </c>
      <c r="L34" s="331">
        <v>2.4995211265932422</v>
      </c>
      <c r="M34" s="331">
        <v>2.978109853324808</v>
      </c>
      <c r="N34" s="331">
        <v>4.3283527713238339</v>
      </c>
      <c r="O34" s="331">
        <v>4.3585727603975899</v>
      </c>
      <c r="P34" s="331">
        <v>4.2024664493221762</v>
      </c>
      <c r="Q34" s="331">
        <v>4.3218956456582482</v>
      </c>
      <c r="R34" s="331">
        <v>4.4091138354353339</v>
      </c>
      <c r="S34" s="331">
        <v>5.9066299869816516</v>
      </c>
      <c r="T34" s="331">
        <v>4.956726005106078</v>
      </c>
      <c r="U34" s="331">
        <v>7.2085654266412194</v>
      </c>
      <c r="V34" s="331">
        <v>5.2537408156870509</v>
      </c>
      <c r="W34" s="331">
        <v>6.1964652904599893</v>
      </c>
      <c r="DA34" s="72" t="s">
        <v>2581</v>
      </c>
    </row>
    <row r="35" spans="1:105" ht="12" customHeight="1" x14ac:dyDescent="0.25">
      <c r="A35" s="57" t="s">
        <v>2582</v>
      </c>
      <c r="B35" s="263">
        <v>14.76745641020014</v>
      </c>
      <c r="C35" s="263">
        <v>15.9570941504151</v>
      </c>
      <c r="D35" s="263">
        <v>17.390269647036561</v>
      </c>
      <c r="E35" s="263">
        <v>16.571889074041671</v>
      </c>
      <c r="F35" s="263">
        <v>19.500004774963472</v>
      </c>
      <c r="G35" s="263">
        <v>20.018242504495529</v>
      </c>
      <c r="H35" s="263">
        <v>14.638062317383779</v>
      </c>
      <c r="I35" s="263">
        <v>7.7575080420111862</v>
      </c>
      <c r="J35" s="263">
        <v>5.4982844891929066</v>
      </c>
      <c r="K35" s="263">
        <v>3.5506387906430268</v>
      </c>
      <c r="L35" s="263">
        <v>4.2411413271490011</v>
      </c>
      <c r="M35" s="263">
        <v>4.0920943385754773</v>
      </c>
      <c r="N35" s="263">
        <v>5.5728607832993777</v>
      </c>
      <c r="O35" s="263">
        <v>4.3921264367449346</v>
      </c>
      <c r="P35" s="263">
        <v>3.8315725249522168</v>
      </c>
      <c r="Q35" s="263">
        <v>3.8670710603980498</v>
      </c>
      <c r="R35" s="263">
        <v>5.1856426097757424</v>
      </c>
      <c r="S35" s="263">
        <v>5.5077513491759031</v>
      </c>
      <c r="T35" s="263">
        <v>6.0099918200578726</v>
      </c>
      <c r="U35" s="263">
        <v>5.7762062600728532</v>
      </c>
      <c r="V35" s="263">
        <v>4.9021333326081242</v>
      </c>
      <c r="W35" s="263">
        <v>6.007767481282924</v>
      </c>
      <c r="DA35" s="70" t="s">
        <v>2583</v>
      </c>
    </row>
    <row r="36" spans="1:105" ht="12" customHeight="1" x14ac:dyDescent="0.25">
      <c r="A36" s="46" t="s">
        <v>30</v>
      </c>
      <c r="B36" s="231">
        <v>0.45653636348268017</v>
      </c>
      <c r="C36" s="231">
        <v>0.13873179382351031</v>
      </c>
      <c r="D36" s="231">
        <v>0.12842187853675771</v>
      </c>
      <c r="E36" s="231">
        <v>0.1411592739551045</v>
      </c>
      <c r="F36" s="231">
        <v>5.330721997610121E-2</v>
      </c>
      <c r="G36" s="231">
        <v>0.23477358771819409</v>
      </c>
      <c r="H36" s="231">
        <v>0.20077826050419079</v>
      </c>
      <c r="I36" s="231">
        <v>0.44332579904706548</v>
      </c>
      <c r="J36" s="231">
        <v>0.48511994549084042</v>
      </c>
      <c r="K36" s="231">
        <v>0.19425051422053261</v>
      </c>
      <c r="L36" s="231">
        <v>0.1861396317133916</v>
      </c>
      <c r="M36" s="231">
        <v>0.22088582643355609</v>
      </c>
      <c r="N36" s="231">
        <v>0.30961571340027322</v>
      </c>
      <c r="O36" s="231">
        <v>0.25847281619224222</v>
      </c>
      <c r="P36" s="231">
        <v>0.2908765349024216</v>
      </c>
      <c r="Q36" s="231">
        <v>0.2956267719140438</v>
      </c>
      <c r="R36" s="231">
        <v>0.23949604308779421</v>
      </c>
      <c r="S36" s="231">
        <v>0.31115361060587238</v>
      </c>
      <c r="T36" s="231">
        <v>0.21844156362821571</v>
      </c>
      <c r="U36" s="231">
        <v>0.220291257151699</v>
      </c>
      <c r="V36" s="231">
        <v>2.507829461463696E-2</v>
      </c>
      <c r="W36" s="231">
        <v>2.3684934705653339E-2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0.24130967387916069</v>
      </c>
      <c r="C38" s="231">
        <v>0.21998679580860361</v>
      </c>
      <c r="D38" s="231">
        <v>0.2036383787191785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9.0136049348820302E-2</v>
      </c>
      <c r="T38" s="231">
        <v>0.11275452580403229</v>
      </c>
      <c r="U38" s="231">
        <v>0.20336731930659019</v>
      </c>
      <c r="V38" s="231">
        <v>9.1402838824694035E-2</v>
      </c>
      <c r="W38" s="231">
        <v>8.6324461162152019E-2</v>
      </c>
      <c r="DA38" s="73" t="s">
        <v>2586</v>
      </c>
    </row>
    <row r="39" spans="1:105" ht="12" customHeight="1" x14ac:dyDescent="0.25">
      <c r="A39" s="46" t="s">
        <v>160</v>
      </c>
      <c r="B39" s="231">
        <v>0</v>
      </c>
      <c r="C39" s="231">
        <v>0.19228824203159359</v>
      </c>
      <c r="D39" s="231">
        <v>0</v>
      </c>
      <c r="E39" s="231">
        <v>0</v>
      </c>
      <c r="F39" s="231">
        <v>0.18497972974520269</v>
      </c>
      <c r="G39" s="231">
        <v>0.16251977354174529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3.3777179820718969E-2</v>
      </c>
      <c r="U39" s="231">
        <v>0.1381677785597015</v>
      </c>
      <c r="V39" s="231">
        <v>0.123929329154918</v>
      </c>
      <c r="W39" s="231">
        <v>0.1949264069303619</v>
      </c>
      <c r="DA39" s="73" t="s">
        <v>2587</v>
      </c>
    </row>
    <row r="40" spans="1:105" ht="12" customHeight="1" x14ac:dyDescent="0.25">
      <c r="A40" s="46" t="s">
        <v>70</v>
      </c>
      <c r="B40" s="231">
        <v>0.20765421029768799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1.049699054081171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3.6871496280460971</v>
      </c>
      <c r="C42" s="231">
        <v>2.8667923922963561</v>
      </c>
      <c r="D42" s="231">
        <v>3.0858104223511891</v>
      </c>
      <c r="E42" s="231">
        <v>4.0106954067751497</v>
      </c>
      <c r="F42" s="231">
        <v>4.4054839481104739</v>
      </c>
      <c r="G42" s="231">
        <v>3.618283623783316</v>
      </c>
      <c r="H42" s="231">
        <v>1.4691843159336411</v>
      </c>
      <c r="I42" s="231">
        <v>1.199650859320581</v>
      </c>
      <c r="J42" s="231">
        <v>1.2393898234981771</v>
      </c>
      <c r="K42" s="231">
        <v>0.87238139800803916</v>
      </c>
      <c r="L42" s="231">
        <v>1.308312099922238</v>
      </c>
      <c r="M42" s="231">
        <v>1.649884350676923</v>
      </c>
      <c r="N42" s="231">
        <v>1.3939415451114641</v>
      </c>
      <c r="O42" s="231">
        <v>1.219724128227589</v>
      </c>
      <c r="P42" s="231">
        <v>1.7015730325068761</v>
      </c>
      <c r="Q42" s="231">
        <v>1.7801287255404361</v>
      </c>
      <c r="R42" s="231">
        <v>2.0083133770852188</v>
      </c>
      <c r="S42" s="231">
        <v>2.6463585080591829</v>
      </c>
      <c r="T42" s="231">
        <v>2.6116565561302898</v>
      </c>
      <c r="U42" s="231">
        <v>3.3752569472752092</v>
      </c>
      <c r="V42" s="231">
        <v>2.8465036097039822</v>
      </c>
      <c r="W42" s="231">
        <v>2.59784457644948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3.4393809113246578</v>
      </c>
      <c r="C44" s="231">
        <v>4.4663800514275378</v>
      </c>
      <c r="D44" s="231">
        <v>6.3055030091169977</v>
      </c>
      <c r="E44" s="231">
        <v>4.5619948407458253</v>
      </c>
      <c r="F44" s="231">
        <v>6.5682717107514437</v>
      </c>
      <c r="G44" s="231">
        <v>8.8850386926165648</v>
      </c>
      <c r="H44" s="231">
        <v>7.8102321575487403</v>
      </c>
      <c r="I44" s="231">
        <v>4.4425623382651418</v>
      </c>
      <c r="J44" s="231">
        <v>2.4601031812015188</v>
      </c>
      <c r="K44" s="231">
        <v>1.0269991400111551</v>
      </c>
      <c r="L44" s="231">
        <v>1.0987102320144591</v>
      </c>
      <c r="M44" s="231">
        <v>1.0031814272591211</v>
      </c>
      <c r="N44" s="231">
        <v>2.4601031810599809</v>
      </c>
      <c r="O44" s="231">
        <v>1.146431642160306</v>
      </c>
      <c r="P44" s="231">
        <v>0.33439380905532817</v>
      </c>
      <c r="Q44" s="231">
        <v>0.33439380906674732</v>
      </c>
      <c r="R44" s="231">
        <v>0.42992261386758118</v>
      </c>
      <c r="S44" s="231">
        <v>0.21496130694156321</v>
      </c>
      <c r="T44" s="231">
        <v>0.78822012033511546</v>
      </c>
      <c r="U44" s="231">
        <v>0.40601891657560057</v>
      </c>
      <c r="V44" s="231">
        <v>0.28658641441015931</v>
      </c>
      <c r="W44" s="231">
        <v>0.64488392083477541</v>
      </c>
      <c r="DA44" s="73" t="s">
        <v>2592</v>
      </c>
    </row>
    <row r="45" spans="1:105" ht="12" customHeight="1" x14ac:dyDescent="0.25">
      <c r="A45" s="46" t="s">
        <v>79</v>
      </c>
      <c r="B45" s="231">
        <v>6.7354256231698608</v>
      </c>
      <c r="C45" s="231">
        <v>8.0729148750275019</v>
      </c>
      <c r="D45" s="231">
        <v>7.6668959583124412</v>
      </c>
      <c r="E45" s="231">
        <v>7.8580395525655957</v>
      </c>
      <c r="F45" s="231">
        <v>8.2879621663802521</v>
      </c>
      <c r="G45" s="231">
        <v>7.1176268268357079</v>
      </c>
      <c r="H45" s="231">
        <v>4.108168529316039</v>
      </c>
      <c r="I45" s="231">
        <v>1.671969045378398</v>
      </c>
      <c r="J45" s="231">
        <v>1.313671539002371</v>
      </c>
      <c r="K45" s="231">
        <v>1.4570077384033</v>
      </c>
      <c r="L45" s="231">
        <v>1.6479793634989131</v>
      </c>
      <c r="M45" s="231">
        <v>1.218142734205877</v>
      </c>
      <c r="N45" s="231">
        <v>1.409200343727659</v>
      </c>
      <c r="O45" s="231">
        <v>1.767497850164798</v>
      </c>
      <c r="P45" s="231">
        <v>1.5047291484875911</v>
      </c>
      <c r="Q45" s="231">
        <v>1.4569217538768231</v>
      </c>
      <c r="R45" s="231">
        <v>2.5079105757351479</v>
      </c>
      <c r="S45" s="231">
        <v>2.2451418742204639</v>
      </c>
      <c r="T45" s="231">
        <v>2.2451418743395011</v>
      </c>
      <c r="U45" s="231">
        <v>1.433104041204053</v>
      </c>
      <c r="V45" s="231">
        <v>1.528632845899734</v>
      </c>
      <c r="W45" s="231">
        <v>2.460103181200501</v>
      </c>
      <c r="DA45" s="73" t="s">
        <v>2593</v>
      </c>
    </row>
    <row r="46" spans="1:105" ht="12" customHeight="1" x14ac:dyDescent="0.25">
      <c r="A46" s="57" t="s">
        <v>2594</v>
      </c>
      <c r="B46" s="263">
        <v>6.36366643280238</v>
      </c>
      <c r="C46" s="263">
        <v>6.3644016636791791</v>
      </c>
      <c r="D46" s="263">
        <v>6.5207973505699339</v>
      </c>
      <c r="E46" s="263">
        <v>6.7247596823738442</v>
      </c>
      <c r="F46" s="263">
        <v>7.5318516134049469</v>
      </c>
      <c r="G46" s="263">
        <v>6.9290532444647761</v>
      </c>
      <c r="H46" s="263">
        <v>4.5298844644455922</v>
      </c>
      <c r="I46" s="263">
        <v>3.4114617119603339</v>
      </c>
      <c r="J46" s="263">
        <v>2.6490373181100439</v>
      </c>
      <c r="K46" s="263">
        <v>1.8419085788420999</v>
      </c>
      <c r="L46" s="263">
        <v>2.166446484861575</v>
      </c>
      <c r="M46" s="263">
        <v>2.4269470469827019</v>
      </c>
      <c r="N46" s="263">
        <v>3.0825939642959761</v>
      </c>
      <c r="O46" s="263">
        <v>2.8039446597943352</v>
      </c>
      <c r="P46" s="263">
        <v>2.8127550704524018</v>
      </c>
      <c r="Q46" s="263">
        <v>2.885370921838629</v>
      </c>
      <c r="R46" s="263">
        <v>3.2405003552423719</v>
      </c>
      <c r="S46" s="263">
        <v>4.0522562097070098</v>
      </c>
      <c r="T46" s="263">
        <v>3.8274301688559631</v>
      </c>
      <c r="U46" s="263">
        <v>4.7958044844385119</v>
      </c>
      <c r="V46" s="263">
        <v>3.7151542811093021</v>
      </c>
      <c r="W46" s="263">
        <v>4.2146160951383456</v>
      </c>
      <c r="DA46" s="70" t="s">
        <v>2595</v>
      </c>
    </row>
    <row r="47" spans="1:105" ht="12" customHeight="1" x14ac:dyDescent="0.25">
      <c r="A47" s="41" t="s">
        <v>2596</v>
      </c>
      <c r="B47" s="352">
        <v>4.3091928730536377</v>
      </c>
      <c r="C47" s="352">
        <v>4.3096907388182588</v>
      </c>
      <c r="D47" s="352">
        <v>4.4155949665841989</v>
      </c>
      <c r="E47" s="352">
        <v>4.5537092181499847</v>
      </c>
      <c r="F47" s="352">
        <v>5.1002361038413762</v>
      </c>
      <c r="G47" s="352">
        <v>4.6920477641861416</v>
      </c>
      <c r="H47" s="352">
        <v>3.0674369965914798</v>
      </c>
      <c r="I47" s="352">
        <v>2.3100906766731781</v>
      </c>
      <c r="J47" s="352">
        <v>1.793810667512626</v>
      </c>
      <c r="K47" s="352">
        <v>1.2472588569145731</v>
      </c>
      <c r="L47" s="352">
        <v>1.4670215434762279</v>
      </c>
      <c r="M47" s="352">
        <v>1.643420978860286</v>
      </c>
      <c r="N47" s="352">
        <v>2.087396013246519</v>
      </c>
      <c r="O47" s="352">
        <v>1.8987070538676329</v>
      </c>
      <c r="P47" s="352">
        <v>1.9046730734912769</v>
      </c>
      <c r="Q47" s="352">
        <v>1.953845309743524</v>
      </c>
      <c r="R47" s="352">
        <v>2.1943232228451182</v>
      </c>
      <c r="S47" s="352">
        <v>2.7440083107824131</v>
      </c>
      <c r="T47" s="352">
        <v>2.5917660801214391</v>
      </c>
      <c r="U47" s="352">
        <v>3.2475062486580351</v>
      </c>
      <c r="V47" s="352">
        <v>2.5157378249634101</v>
      </c>
      <c r="W47" s="352">
        <v>2.8539512294690561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0.99999999999999967</v>
      </c>
      <c r="F51" s="234">
        <f t="shared" si="3"/>
        <v>0.99999999999999978</v>
      </c>
      <c r="G51" s="234">
        <f t="shared" si="3"/>
        <v>0.99999999999999978</v>
      </c>
      <c r="H51" s="234">
        <f t="shared" si="3"/>
        <v>1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1.0000000000000002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2.0089110608230362E-2</v>
      </c>
      <c r="C52" s="301">
        <f t="shared" si="4"/>
        <v>2.0143975734202485E-2</v>
      </c>
      <c r="D52" s="301">
        <f t="shared" si="4"/>
        <v>1.9649855705224758E-2</v>
      </c>
      <c r="E52" s="301">
        <f t="shared" si="4"/>
        <v>1.9934974335769254E-2</v>
      </c>
      <c r="F52" s="301">
        <f t="shared" si="4"/>
        <v>1.9493369030289545E-2</v>
      </c>
      <c r="G52" s="301">
        <f t="shared" si="4"/>
        <v>1.8669010700026738E-2</v>
      </c>
      <c r="H52" s="301">
        <f t="shared" si="4"/>
        <v>1.8726477983984965E-2</v>
      </c>
      <c r="I52" s="301">
        <f t="shared" si="4"/>
        <v>2.1210549323202096E-2</v>
      </c>
      <c r="J52" s="301">
        <f t="shared" si="4"/>
        <v>2.1360905331811727E-2</v>
      </c>
      <c r="K52" s="301">
        <f t="shared" si="4"/>
        <v>2.2172274139015881E-2</v>
      </c>
      <c r="L52" s="301">
        <f t="shared" si="4"/>
        <v>2.1683138822686961E-2</v>
      </c>
      <c r="M52" s="301">
        <f t="shared" si="4"/>
        <v>2.2662436743907215E-2</v>
      </c>
      <c r="N52" s="301">
        <f t="shared" si="4"/>
        <v>2.2730537771761754E-2</v>
      </c>
      <c r="O52" s="301">
        <f t="shared" si="4"/>
        <v>2.3772733550611637E-2</v>
      </c>
      <c r="P52" s="301">
        <f t="shared" si="4"/>
        <v>2.4358852874244209E-2</v>
      </c>
      <c r="Q52" s="301">
        <f t="shared" si="4"/>
        <v>2.4446495796924816E-2</v>
      </c>
      <c r="R52" s="301">
        <f t="shared" si="4"/>
        <v>2.3259732663783186E-2</v>
      </c>
      <c r="S52" s="301">
        <f t="shared" si="4"/>
        <v>2.429737856135944E-2</v>
      </c>
      <c r="T52" s="301">
        <f t="shared" si="4"/>
        <v>2.3194810312856577E-2</v>
      </c>
      <c r="U52" s="301">
        <f t="shared" si="4"/>
        <v>2.4973807013853638E-2</v>
      </c>
      <c r="V52" s="301">
        <f t="shared" si="4"/>
        <v>2.4340640792480283E-2</v>
      </c>
      <c r="W52" s="301">
        <f t="shared" si="4"/>
        <v>2.4060783378160734E-2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2.7321190427193318E-2</v>
      </c>
      <c r="C53" s="235">
        <f t="shared" si="5"/>
        <v>2.7395806998515373E-2</v>
      </c>
      <c r="D53" s="235">
        <f t="shared" si="5"/>
        <v>2.6723803759105672E-2</v>
      </c>
      <c r="E53" s="235">
        <f t="shared" si="5"/>
        <v>2.7111565096646174E-2</v>
      </c>
      <c r="F53" s="235">
        <f t="shared" si="5"/>
        <v>2.6510981881193777E-2</v>
      </c>
      <c r="G53" s="235">
        <f t="shared" si="5"/>
        <v>2.5389854552036361E-2</v>
      </c>
      <c r="H53" s="235">
        <f t="shared" si="5"/>
        <v>2.5468010058219564E-2</v>
      </c>
      <c r="I53" s="235">
        <f t="shared" si="5"/>
        <v>2.884634707955485E-2</v>
      </c>
      <c r="J53" s="235">
        <f t="shared" si="5"/>
        <v>2.905083125126395E-2</v>
      </c>
      <c r="K53" s="235">
        <f t="shared" si="5"/>
        <v>3.01542928290616E-2</v>
      </c>
      <c r="L53" s="235">
        <f t="shared" si="5"/>
        <v>2.9489068798854268E-2</v>
      </c>
      <c r="M53" s="235">
        <f t="shared" si="5"/>
        <v>3.0820913971713822E-2</v>
      </c>
      <c r="N53" s="235">
        <f t="shared" si="5"/>
        <v>3.0913531369595987E-2</v>
      </c>
      <c r="O53" s="235">
        <f t="shared" si="5"/>
        <v>3.2330917628831828E-2</v>
      </c>
      <c r="P53" s="235">
        <f t="shared" si="5"/>
        <v>3.3128039908972139E-2</v>
      </c>
      <c r="Q53" s="235">
        <f t="shared" si="5"/>
        <v>3.3247234283817748E-2</v>
      </c>
      <c r="R53" s="235">
        <f t="shared" si="5"/>
        <v>3.1633236422745133E-2</v>
      </c>
      <c r="S53" s="235">
        <f t="shared" si="5"/>
        <v>3.3044434843448864E-2</v>
      </c>
      <c r="T53" s="235">
        <f t="shared" si="5"/>
        <v>3.1544942025484954E-2</v>
      </c>
      <c r="U53" s="235">
        <f t="shared" si="5"/>
        <v>3.3964377538840948E-2</v>
      </c>
      <c r="V53" s="235">
        <f t="shared" si="5"/>
        <v>3.3103271477773165E-2</v>
      </c>
      <c r="W53" s="235">
        <f t="shared" si="5"/>
        <v>3.2722665394298613E-2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3.3749705821827021E-2</v>
      </c>
      <c r="C54" s="235">
        <f t="shared" si="6"/>
        <v>3.3841879233460173E-2</v>
      </c>
      <c r="D54" s="235">
        <f t="shared" si="6"/>
        <v>3.3011757584777611E-2</v>
      </c>
      <c r="E54" s="235">
        <f t="shared" si="6"/>
        <v>3.3490756884092331E-2</v>
      </c>
      <c r="F54" s="235">
        <f t="shared" si="6"/>
        <v>3.2748859970886425E-2</v>
      </c>
      <c r="G54" s="235">
        <f t="shared" si="6"/>
        <v>3.1363937976044927E-2</v>
      </c>
      <c r="H54" s="235">
        <f t="shared" si="6"/>
        <v>3.1460483013094731E-2</v>
      </c>
      <c r="I54" s="235">
        <f t="shared" si="6"/>
        <v>3.5633722862979528E-2</v>
      </c>
      <c r="J54" s="235">
        <f t="shared" si="6"/>
        <v>3.58863209574437E-2</v>
      </c>
      <c r="K54" s="235">
        <f t="shared" si="6"/>
        <v>3.7249420553546672E-2</v>
      </c>
      <c r="L54" s="235">
        <f t="shared" si="6"/>
        <v>3.6427673222114092E-2</v>
      </c>
      <c r="M54" s="235">
        <f t="shared" si="6"/>
        <v>3.8072893729764141E-2</v>
      </c>
      <c r="N54" s="235">
        <f t="shared" si="6"/>
        <v>3.8187303456559754E-2</v>
      </c>
      <c r="O54" s="235">
        <f t="shared" si="6"/>
        <v>3.993819236502754E-2</v>
      </c>
      <c r="P54" s="235">
        <f t="shared" si="6"/>
        <v>4.0922872828730278E-2</v>
      </c>
      <c r="Q54" s="235">
        <f t="shared" si="6"/>
        <v>4.1070112938833662E-2</v>
      </c>
      <c r="R54" s="235">
        <f t="shared" si="6"/>
        <v>3.9076350875155742E-2</v>
      </c>
      <c r="S54" s="235">
        <f t="shared" si="6"/>
        <v>4.0819595983083871E-2</v>
      </c>
      <c r="T54" s="235">
        <f t="shared" si="6"/>
        <v>3.8967281325599054E-2</v>
      </c>
      <c r="U54" s="235">
        <f t="shared" si="6"/>
        <v>4.1955995783274101E-2</v>
      </c>
      <c r="V54" s="235">
        <f t="shared" si="6"/>
        <v>4.0892276531366879E-2</v>
      </c>
      <c r="W54" s="235">
        <f t="shared" si="6"/>
        <v>4.042211607531003E-2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2.0892675032559583E-2</v>
      </c>
      <c r="C55" s="235">
        <f t="shared" si="7"/>
        <v>2.0949734763570572E-2</v>
      </c>
      <c r="D55" s="235">
        <f t="shared" si="7"/>
        <v>2.0435849933433749E-2</v>
      </c>
      <c r="E55" s="235">
        <f t="shared" si="7"/>
        <v>2.0732373309200011E-2</v>
      </c>
      <c r="F55" s="235">
        <f t="shared" si="7"/>
        <v>2.0273103791501115E-2</v>
      </c>
      <c r="G55" s="235">
        <f t="shared" si="7"/>
        <v>1.9415771128027809E-2</v>
      </c>
      <c r="H55" s="235">
        <f t="shared" si="7"/>
        <v>1.9475537103344362E-2</v>
      </c>
      <c r="I55" s="235">
        <f t="shared" si="7"/>
        <v>2.205897129613018E-2</v>
      </c>
      <c r="J55" s="235">
        <f t="shared" si="7"/>
        <v>2.22153415450842E-2</v>
      </c>
      <c r="K55" s="235">
        <f t="shared" si="7"/>
        <v>2.3059165104576503E-2</v>
      </c>
      <c r="L55" s="235">
        <f t="shared" si="7"/>
        <v>2.2550464375594433E-2</v>
      </c>
      <c r="M55" s="235">
        <f t="shared" si="7"/>
        <v>2.3568934213663507E-2</v>
      </c>
      <c r="N55" s="235">
        <f t="shared" si="7"/>
        <v>2.3639759282632216E-2</v>
      </c>
      <c r="O55" s="235">
        <f t="shared" si="7"/>
        <v>2.4723642892636094E-2</v>
      </c>
      <c r="P55" s="235">
        <f t="shared" si="7"/>
        <v>2.5333206989213975E-2</v>
      </c>
      <c r="Q55" s="235">
        <f t="shared" si="7"/>
        <v>2.5424355628801801E-2</v>
      </c>
      <c r="R55" s="235">
        <f t="shared" si="7"/>
        <v>2.4190121970334502E-2</v>
      </c>
      <c r="S55" s="235">
        <f t="shared" si="7"/>
        <v>2.5269273703813822E-2</v>
      </c>
      <c r="T55" s="235">
        <f t="shared" si="7"/>
        <v>2.4122602725370843E-2</v>
      </c>
      <c r="U55" s="235">
        <f t="shared" si="7"/>
        <v>2.5972759294407777E-2</v>
      </c>
      <c r="V55" s="235">
        <f t="shared" si="7"/>
        <v>2.5314266424179482E-2</v>
      </c>
      <c r="W55" s="235">
        <f t="shared" si="7"/>
        <v>2.502321471328716E-2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2.4968956095636426E-2</v>
      </c>
      <c r="C56" s="302">
        <f t="shared" si="8"/>
        <v>2.4314417893575704E-2</v>
      </c>
      <c r="D56" s="302">
        <f t="shared" si="8"/>
        <v>2.4164117750846925E-2</v>
      </c>
      <c r="E56" s="302">
        <f t="shared" si="8"/>
        <v>2.493240148204191E-2</v>
      </c>
      <c r="F56" s="302">
        <f t="shared" si="8"/>
        <v>2.4972533221830115E-2</v>
      </c>
      <c r="G56" s="302">
        <f t="shared" si="8"/>
        <v>2.4551093647824176E-2</v>
      </c>
      <c r="H56" s="302">
        <f t="shared" si="8"/>
        <v>2.2765792162492214E-2</v>
      </c>
      <c r="I56" s="302">
        <f t="shared" si="8"/>
        <v>2.3951802635673654E-2</v>
      </c>
      <c r="J56" s="302">
        <f t="shared" si="8"/>
        <v>2.4645088959060858E-2</v>
      </c>
      <c r="K56" s="302">
        <f t="shared" si="8"/>
        <v>2.487239968058734E-2</v>
      </c>
      <c r="L56" s="302">
        <f t="shared" si="8"/>
        <v>2.5253579215670171E-2</v>
      </c>
      <c r="M56" s="302">
        <f t="shared" si="8"/>
        <v>2.5727673955328188E-2</v>
      </c>
      <c r="N56" s="302">
        <f t="shared" si="8"/>
        <v>2.5021855130129046E-2</v>
      </c>
      <c r="O56" s="302">
        <f t="shared" si="8"/>
        <v>2.5521072113859133E-2</v>
      </c>
      <c r="P56" s="302">
        <f t="shared" si="8"/>
        <v>2.6133460704848819E-2</v>
      </c>
      <c r="Q56" s="302">
        <f t="shared" si="8"/>
        <v>2.619290590685781E-2</v>
      </c>
      <c r="R56" s="302">
        <f t="shared" si="8"/>
        <v>2.5701258083985903E-2</v>
      </c>
      <c r="S56" s="302">
        <f t="shared" si="8"/>
        <v>2.617974885974465E-2</v>
      </c>
      <c r="T56" s="302">
        <f t="shared" si="8"/>
        <v>2.6234884773773979E-2</v>
      </c>
      <c r="U56" s="302">
        <f t="shared" si="8"/>
        <v>2.6972318147799674E-2</v>
      </c>
      <c r="V56" s="302">
        <f t="shared" si="8"/>
        <v>2.6841941686373088E-2</v>
      </c>
      <c r="W56" s="302">
        <f t="shared" si="8"/>
        <v>2.692299616395941E-2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0.16617990963501891</v>
      </c>
      <c r="C57" s="303">
        <f t="shared" si="9"/>
        <v>0.15949875230431235</v>
      </c>
      <c r="D57" s="303">
        <f t="shared" si="9"/>
        <v>0.15849174153476156</v>
      </c>
      <c r="E57" s="303">
        <f t="shared" si="9"/>
        <v>0.16226358692225665</v>
      </c>
      <c r="F57" s="303">
        <f t="shared" si="9"/>
        <v>0.16209422203582535</v>
      </c>
      <c r="G57" s="303">
        <f t="shared" si="9"/>
        <v>0.16043312752726549</v>
      </c>
      <c r="H57" s="303">
        <f t="shared" si="9"/>
        <v>0.14975137342458592</v>
      </c>
      <c r="I57" s="303">
        <f t="shared" si="9"/>
        <v>0.15913039305743759</v>
      </c>
      <c r="J57" s="303">
        <f t="shared" si="9"/>
        <v>0.16459500753904296</v>
      </c>
      <c r="K57" s="303">
        <f t="shared" si="9"/>
        <v>0.16348765098595028</v>
      </c>
      <c r="L57" s="303">
        <f t="shared" si="9"/>
        <v>0.16564074168296752</v>
      </c>
      <c r="M57" s="303">
        <f t="shared" si="9"/>
        <v>0.16830247853225785</v>
      </c>
      <c r="N57" s="303">
        <f t="shared" si="9"/>
        <v>0.16400089608243765</v>
      </c>
      <c r="O57" s="303">
        <f t="shared" si="9"/>
        <v>0.16645993087340816</v>
      </c>
      <c r="P57" s="303">
        <f t="shared" si="9"/>
        <v>0.17023113843388321</v>
      </c>
      <c r="Q57" s="303">
        <f t="shared" si="9"/>
        <v>0.17056141069469583</v>
      </c>
      <c r="R57" s="303">
        <f t="shared" si="9"/>
        <v>0.1676303377871444</v>
      </c>
      <c r="S57" s="303">
        <f t="shared" si="9"/>
        <v>0.17053196043404031</v>
      </c>
      <c r="T57" s="303">
        <f t="shared" si="9"/>
        <v>0.16894589331313606</v>
      </c>
      <c r="U57" s="303">
        <f t="shared" si="9"/>
        <v>0.17269204029935639</v>
      </c>
      <c r="V57" s="303">
        <f t="shared" si="9"/>
        <v>0.17134516792657684</v>
      </c>
      <c r="W57" s="303">
        <f t="shared" si="9"/>
        <v>0.16910292363629501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0.10312295950573221</v>
      </c>
      <c r="C58" s="304">
        <f t="shared" si="10"/>
        <v>8.6474063278339119E-2</v>
      </c>
      <c r="D58" s="304">
        <f t="shared" si="10"/>
        <v>9.0575457878868768E-2</v>
      </c>
      <c r="E58" s="304">
        <f t="shared" si="10"/>
        <v>9.6275632608154943E-2</v>
      </c>
      <c r="F58" s="304">
        <f t="shared" si="10"/>
        <v>0.10100248263070648</v>
      </c>
      <c r="G58" s="304">
        <f t="shared" si="10"/>
        <v>0.10610078401844676</v>
      </c>
      <c r="H58" s="304">
        <f t="shared" si="10"/>
        <v>8.1474988021449521E-2</v>
      </c>
      <c r="I58" s="304">
        <f t="shared" si="10"/>
        <v>6.8250514250547525E-2</v>
      </c>
      <c r="J58" s="304">
        <f t="shared" si="10"/>
        <v>8.2537340253872146E-2</v>
      </c>
      <c r="K58" s="304">
        <f t="shared" si="10"/>
        <v>6.6049977390121958E-2</v>
      </c>
      <c r="L58" s="304">
        <f t="shared" si="10"/>
        <v>8.1584440779576592E-2</v>
      </c>
      <c r="M58" s="304">
        <f t="shared" si="10"/>
        <v>7.4863884474620848E-2</v>
      </c>
      <c r="N58" s="304">
        <f t="shared" si="10"/>
        <v>5.6761264356671733E-2</v>
      </c>
      <c r="O58" s="304">
        <f t="shared" si="10"/>
        <v>4.2296626341929988E-2</v>
      </c>
      <c r="P58" s="304">
        <f t="shared" si="10"/>
        <v>4.7947472942201148E-2</v>
      </c>
      <c r="Q58" s="304">
        <f t="shared" si="10"/>
        <v>4.7526454645488839E-2</v>
      </c>
      <c r="R58" s="304">
        <f t="shared" si="10"/>
        <v>6.1293624073630038E-2</v>
      </c>
      <c r="S58" s="304">
        <f t="shared" si="10"/>
        <v>5.153343851797839E-2</v>
      </c>
      <c r="T58" s="304">
        <f t="shared" si="10"/>
        <v>6.8016482103204171E-2</v>
      </c>
      <c r="U58" s="304">
        <f t="shared" si="10"/>
        <v>4.6564070894021418E-2</v>
      </c>
      <c r="V58" s="304">
        <f t="shared" si="10"/>
        <v>5.5690524267979762E-2</v>
      </c>
      <c r="W58" s="304">
        <f t="shared" si="10"/>
        <v>5.0243111224658757E-2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6.3056950129286707E-2</v>
      </c>
      <c r="C59" s="304">
        <f t="shared" si="11"/>
        <v>7.3024689025973227E-2</v>
      </c>
      <c r="D59" s="304">
        <f t="shared" si="11"/>
        <v>6.7916283655892806E-2</v>
      </c>
      <c r="E59" s="304">
        <f t="shared" si="11"/>
        <v>6.5987954314101691E-2</v>
      </c>
      <c r="F59" s="304">
        <f t="shared" si="11"/>
        <v>6.1091739405118854E-2</v>
      </c>
      <c r="G59" s="304">
        <f t="shared" si="11"/>
        <v>5.4332343508818735E-2</v>
      </c>
      <c r="H59" s="304">
        <f t="shared" si="11"/>
        <v>6.8276385403136394E-2</v>
      </c>
      <c r="I59" s="304">
        <f t="shared" si="11"/>
        <v>9.0879878806890052E-2</v>
      </c>
      <c r="J59" s="304">
        <f t="shared" si="11"/>
        <v>8.2057667285170832E-2</v>
      </c>
      <c r="K59" s="304">
        <f t="shared" si="11"/>
        <v>9.743767359582832E-2</v>
      </c>
      <c r="L59" s="304">
        <f t="shared" si="11"/>
        <v>8.4056300903390918E-2</v>
      </c>
      <c r="M59" s="304">
        <f t="shared" si="11"/>
        <v>9.3438594057636992E-2</v>
      </c>
      <c r="N59" s="304">
        <f t="shared" si="11"/>
        <v>0.10723963172576592</v>
      </c>
      <c r="O59" s="304">
        <f t="shared" si="11"/>
        <v>0.12416330453147818</v>
      </c>
      <c r="P59" s="304">
        <f t="shared" si="11"/>
        <v>0.12228366549168206</v>
      </c>
      <c r="Q59" s="304">
        <f t="shared" si="11"/>
        <v>0.12303495604920696</v>
      </c>
      <c r="R59" s="304">
        <f t="shared" si="11"/>
        <v>0.10633671371351436</v>
      </c>
      <c r="S59" s="304">
        <f t="shared" si="11"/>
        <v>0.1189985219160619</v>
      </c>
      <c r="T59" s="304">
        <f t="shared" si="11"/>
        <v>0.10092941120993189</v>
      </c>
      <c r="U59" s="304">
        <f t="shared" si="11"/>
        <v>0.12612796940533497</v>
      </c>
      <c r="V59" s="304">
        <f t="shared" si="11"/>
        <v>0.11565464365859707</v>
      </c>
      <c r="W59" s="304">
        <f t="shared" si="11"/>
        <v>0.11885981241163626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8.3905101529727397E-2</v>
      </c>
      <c r="C60" s="303">
        <f t="shared" si="12"/>
        <v>8.1406142303118809E-2</v>
      </c>
      <c r="D60" s="303">
        <f t="shared" si="12"/>
        <v>8.1378425202998442E-2</v>
      </c>
      <c r="E60" s="303">
        <f t="shared" si="12"/>
        <v>8.3441209167048988E-2</v>
      </c>
      <c r="F60" s="303">
        <f t="shared" si="12"/>
        <v>8.316686134799281E-2</v>
      </c>
      <c r="G60" s="303">
        <f t="shared" si="12"/>
        <v>8.1805411986753632E-2</v>
      </c>
      <c r="H60" s="303">
        <f t="shared" si="12"/>
        <v>7.7202142556860781E-2</v>
      </c>
      <c r="I60" s="303">
        <f t="shared" si="12"/>
        <v>7.9574057445630925E-2</v>
      </c>
      <c r="J60" s="303">
        <f t="shared" si="12"/>
        <v>8.2334157482733317E-2</v>
      </c>
      <c r="K60" s="303">
        <f t="shared" si="12"/>
        <v>8.179782139188374E-2</v>
      </c>
      <c r="L60" s="303">
        <f t="shared" si="12"/>
        <v>8.4018647870314406E-2</v>
      </c>
      <c r="M60" s="303">
        <f t="shared" si="12"/>
        <v>8.455777679065539E-2</v>
      </c>
      <c r="N60" s="303">
        <f t="shared" si="12"/>
        <v>8.0982304565190871E-2</v>
      </c>
      <c r="O60" s="303">
        <f t="shared" si="12"/>
        <v>7.9333201566517367E-2</v>
      </c>
      <c r="P60" s="303">
        <f t="shared" si="12"/>
        <v>8.1334480304246295E-2</v>
      </c>
      <c r="Q60" s="303">
        <f t="shared" si="12"/>
        <v>8.1328273582569652E-2</v>
      </c>
      <c r="R60" s="303">
        <f t="shared" si="12"/>
        <v>8.3124367651387684E-2</v>
      </c>
      <c r="S60" s="303">
        <f t="shared" si="12"/>
        <v>8.2120367837827127E-2</v>
      </c>
      <c r="T60" s="303">
        <f t="shared" si="12"/>
        <v>8.4088991660750192E-2</v>
      </c>
      <c r="U60" s="303">
        <f t="shared" si="12"/>
        <v>8.1337910123333329E-2</v>
      </c>
      <c r="V60" s="303">
        <f t="shared" si="12"/>
        <v>8.3269530953464413E-2</v>
      </c>
      <c r="W60" s="303">
        <f t="shared" si="12"/>
        <v>8.1843126711601696E-2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6.3414208709332412E-2</v>
      </c>
      <c r="C61" s="304">
        <f t="shared" si="13"/>
        <v>6.0859287054232276E-2</v>
      </c>
      <c r="D61" s="304">
        <f t="shared" si="13"/>
        <v>6.1335572383669164E-2</v>
      </c>
      <c r="E61" s="304">
        <f t="shared" si="13"/>
        <v>6.3107535344564356E-2</v>
      </c>
      <c r="F61" s="304">
        <f t="shared" si="13"/>
        <v>6.328362493709748E-2</v>
      </c>
      <c r="G61" s="304">
        <f t="shared" si="13"/>
        <v>6.2763021072726369E-2</v>
      </c>
      <c r="H61" s="304">
        <f t="shared" si="13"/>
        <v>5.8101135013196109E-2</v>
      </c>
      <c r="I61" s="304">
        <f t="shared" si="13"/>
        <v>5.7939297135964768E-2</v>
      </c>
      <c r="J61" s="304">
        <f t="shared" si="13"/>
        <v>6.0546034044285338E-2</v>
      </c>
      <c r="K61" s="304">
        <f t="shared" si="13"/>
        <v>5.918210177008755E-2</v>
      </c>
      <c r="L61" s="304">
        <f t="shared" si="13"/>
        <v>6.1901846271173698E-2</v>
      </c>
      <c r="M61" s="304">
        <f t="shared" si="13"/>
        <v>6.1442091311870027E-2</v>
      </c>
      <c r="N61" s="304">
        <f t="shared" si="13"/>
        <v>5.7797156037993874E-2</v>
      </c>
      <c r="O61" s="304">
        <f t="shared" si="13"/>
        <v>5.5085013344893498E-2</v>
      </c>
      <c r="P61" s="304">
        <f t="shared" si="13"/>
        <v>5.64884503725172E-2</v>
      </c>
      <c r="Q61" s="304">
        <f t="shared" si="13"/>
        <v>5.6392847869706338E-2</v>
      </c>
      <c r="R61" s="304">
        <f t="shared" si="13"/>
        <v>5.939944033432884E-2</v>
      </c>
      <c r="S61" s="304">
        <f t="shared" si="13"/>
        <v>5.7337041705240489E-2</v>
      </c>
      <c r="T61" s="304">
        <f t="shared" si="13"/>
        <v>6.0430285141636467E-2</v>
      </c>
      <c r="U61" s="304">
        <f t="shared" si="13"/>
        <v>5.5864626969202615E-2</v>
      </c>
      <c r="V61" s="304">
        <f t="shared" si="13"/>
        <v>5.8442077345134534E-2</v>
      </c>
      <c r="W61" s="304">
        <f t="shared" si="13"/>
        <v>5.7301127665877735E-2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2.0490892820394981E-2</v>
      </c>
      <c r="C62" s="304">
        <f t="shared" si="14"/>
        <v>2.0546855248886539E-2</v>
      </c>
      <c r="D62" s="304">
        <f t="shared" si="14"/>
        <v>2.0042852819329268E-2</v>
      </c>
      <c r="E62" s="304">
        <f t="shared" si="14"/>
        <v>2.0333673822484639E-2</v>
      </c>
      <c r="F62" s="304">
        <f t="shared" si="14"/>
        <v>1.9883236410895337E-2</v>
      </c>
      <c r="G62" s="304">
        <f t="shared" si="14"/>
        <v>1.9042390914027273E-2</v>
      </c>
      <c r="H62" s="304">
        <f t="shared" si="14"/>
        <v>1.9101007543664665E-2</v>
      </c>
      <c r="I62" s="304">
        <f t="shared" si="14"/>
        <v>2.163476030966615E-2</v>
      </c>
      <c r="J62" s="304">
        <f t="shared" si="14"/>
        <v>2.1788123438447968E-2</v>
      </c>
      <c r="K62" s="304">
        <f t="shared" si="14"/>
        <v>2.2615719621796194E-2</v>
      </c>
      <c r="L62" s="304">
        <f t="shared" si="14"/>
        <v>2.2116801599140708E-2</v>
      </c>
      <c r="M62" s="304">
        <f t="shared" si="14"/>
        <v>2.3115685478785369E-2</v>
      </c>
      <c r="N62" s="304">
        <f t="shared" si="14"/>
        <v>2.3185148527196997E-2</v>
      </c>
      <c r="O62" s="304">
        <f t="shared" si="14"/>
        <v>2.4248188221623876E-2</v>
      </c>
      <c r="P62" s="304">
        <f t="shared" si="14"/>
        <v>2.4846029931729099E-2</v>
      </c>
      <c r="Q62" s="304">
        <f t="shared" si="14"/>
        <v>2.4935425712863318E-2</v>
      </c>
      <c r="R62" s="304">
        <f t="shared" si="14"/>
        <v>2.3724927317058855E-2</v>
      </c>
      <c r="S62" s="304">
        <f t="shared" si="14"/>
        <v>2.4783326132586641E-2</v>
      </c>
      <c r="T62" s="304">
        <f t="shared" si="14"/>
        <v>2.3658706519113715E-2</v>
      </c>
      <c r="U62" s="304">
        <f t="shared" si="14"/>
        <v>2.5473283154130711E-2</v>
      </c>
      <c r="V62" s="304">
        <f t="shared" si="14"/>
        <v>2.4827453608329886E-2</v>
      </c>
      <c r="W62" s="304">
        <f t="shared" si="14"/>
        <v>2.4541999045723961E-2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0.23739987090716985</v>
      </c>
      <c r="C63" s="303">
        <f t="shared" si="15"/>
        <v>0.22785536043473195</v>
      </c>
      <c r="D63" s="303">
        <f t="shared" si="15"/>
        <v>0.22641677362108792</v>
      </c>
      <c r="E63" s="303">
        <f t="shared" si="15"/>
        <v>0.23180512417465235</v>
      </c>
      <c r="F63" s="303">
        <f t="shared" si="15"/>
        <v>0.23156317433689336</v>
      </c>
      <c r="G63" s="303">
        <f t="shared" si="15"/>
        <v>0.22919018218180784</v>
      </c>
      <c r="H63" s="303">
        <f t="shared" si="15"/>
        <v>0.21393053346369412</v>
      </c>
      <c r="I63" s="303">
        <f t="shared" si="15"/>
        <v>0.22732913293919654</v>
      </c>
      <c r="J63" s="303">
        <f t="shared" si="15"/>
        <v>0.23513572505577568</v>
      </c>
      <c r="K63" s="303">
        <f t="shared" si="15"/>
        <v>0.23355378712278618</v>
      </c>
      <c r="L63" s="303">
        <f t="shared" si="15"/>
        <v>0.23662963097566786</v>
      </c>
      <c r="M63" s="303">
        <f t="shared" si="15"/>
        <v>0.24043211218893984</v>
      </c>
      <c r="N63" s="303">
        <f t="shared" si="15"/>
        <v>0.2342869944034823</v>
      </c>
      <c r="O63" s="303">
        <f t="shared" si="15"/>
        <v>0.23779990124772604</v>
      </c>
      <c r="P63" s="303">
        <f t="shared" si="15"/>
        <v>0.24318734061983316</v>
      </c>
      <c r="Q63" s="303">
        <f t="shared" si="15"/>
        <v>0.24365915813527972</v>
      </c>
      <c r="R63" s="303">
        <f t="shared" si="15"/>
        <v>0.23947191112449204</v>
      </c>
      <c r="S63" s="303">
        <f t="shared" si="15"/>
        <v>0.24361708633434337</v>
      </c>
      <c r="T63" s="303">
        <f t="shared" si="15"/>
        <v>0.24135127616162297</v>
      </c>
      <c r="U63" s="303">
        <f t="shared" si="15"/>
        <v>0.24670291471336633</v>
      </c>
      <c r="V63" s="303">
        <f t="shared" si="15"/>
        <v>0.24477881132368115</v>
      </c>
      <c r="W63" s="303">
        <f t="shared" si="15"/>
        <v>0.24157560519470722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0.14731851357961745</v>
      </c>
      <c r="C64" s="304">
        <f t="shared" si="16"/>
        <v>0.12353437611191302</v>
      </c>
      <c r="D64" s="304">
        <f t="shared" si="16"/>
        <v>0.12939351125552678</v>
      </c>
      <c r="E64" s="304">
        <f t="shared" si="16"/>
        <v>0.13753661801164993</v>
      </c>
      <c r="F64" s="304">
        <f t="shared" si="16"/>
        <v>0.1442892609010093</v>
      </c>
      <c r="G64" s="304">
        <f t="shared" si="16"/>
        <v>0.15157254859778105</v>
      </c>
      <c r="H64" s="304">
        <f t="shared" si="16"/>
        <v>0.11639284003064215</v>
      </c>
      <c r="I64" s="304">
        <f t="shared" si="16"/>
        <v>9.7500734643639328E-2</v>
      </c>
      <c r="J64" s="304">
        <f t="shared" si="16"/>
        <v>0.11791048607696018</v>
      </c>
      <c r="K64" s="304">
        <f t="shared" si="16"/>
        <v>9.4357110557317131E-2</v>
      </c>
      <c r="L64" s="304">
        <f t="shared" si="16"/>
        <v>0.11654920111368082</v>
      </c>
      <c r="M64" s="304">
        <f t="shared" si="16"/>
        <v>0.10694840639231551</v>
      </c>
      <c r="N64" s="304">
        <f t="shared" si="16"/>
        <v>8.1087520509531039E-2</v>
      </c>
      <c r="O64" s="304">
        <f t="shared" si="16"/>
        <v>6.042375191704287E-2</v>
      </c>
      <c r="P64" s="304">
        <f t="shared" si="16"/>
        <v>6.8496389917430206E-2</v>
      </c>
      <c r="Q64" s="304">
        <f t="shared" si="16"/>
        <v>6.789493520784122E-2</v>
      </c>
      <c r="R64" s="304">
        <f t="shared" si="16"/>
        <v>8.7562320105185817E-2</v>
      </c>
      <c r="S64" s="304">
        <f t="shared" si="16"/>
        <v>7.3619197882826309E-2</v>
      </c>
      <c r="T64" s="304">
        <f t="shared" si="16"/>
        <v>9.7166403004577406E-2</v>
      </c>
      <c r="U64" s="304">
        <f t="shared" si="16"/>
        <v>6.6520101277173477E-2</v>
      </c>
      <c r="V64" s="304">
        <f t="shared" si="16"/>
        <v>7.9557891811399647E-2</v>
      </c>
      <c r="W64" s="304">
        <f t="shared" si="16"/>
        <v>7.1775873178083954E-2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9.008135732755243E-2</v>
      </c>
      <c r="C65" s="304">
        <f t="shared" si="17"/>
        <v>0.10432098432281892</v>
      </c>
      <c r="D65" s="304">
        <f t="shared" si="17"/>
        <v>9.702326236556115E-2</v>
      </c>
      <c r="E65" s="304">
        <f t="shared" si="17"/>
        <v>9.4268506163002433E-2</v>
      </c>
      <c r="F65" s="304">
        <f t="shared" si="17"/>
        <v>8.7273913435884087E-2</v>
      </c>
      <c r="G65" s="304">
        <f t="shared" si="17"/>
        <v>7.7617633584026777E-2</v>
      </c>
      <c r="H65" s="304">
        <f t="shared" si="17"/>
        <v>9.7537693433051992E-2</v>
      </c>
      <c r="I65" s="304">
        <f t="shared" si="17"/>
        <v>0.12982839829555723</v>
      </c>
      <c r="J65" s="304">
        <f t="shared" si="17"/>
        <v>0.11722523897881548</v>
      </c>
      <c r="K65" s="304">
        <f t="shared" si="17"/>
        <v>0.13919667656546902</v>
      </c>
      <c r="L65" s="304">
        <f t="shared" si="17"/>
        <v>0.12008042986198707</v>
      </c>
      <c r="M65" s="304">
        <f t="shared" si="17"/>
        <v>0.13348370579662433</v>
      </c>
      <c r="N65" s="304">
        <f t="shared" si="17"/>
        <v>0.15319947389395125</v>
      </c>
      <c r="O65" s="304">
        <f t="shared" si="17"/>
        <v>0.17737614933068316</v>
      </c>
      <c r="P65" s="304">
        <f t="shared" si="17"/>
        <v>0.17469095070240295</v>
      </c>
      <c r="Q65" s="304">
        <f t="shared" si="17"/>
        <v>0.17576422292743851</v>
      </c>
      <c r="R65" s="304">
        <f t="shared" si="17"/>
        <v>0.15190959101930621</v>
      </c>
      <c r="S65" s="304">
        <f t="shared" si="17"/>
        <v>0.16999788845151709</v>
      </c>
      <c r="T65" s="304">
        <f t="shared" si="17"/>
        <v>0.14418487315704556</v>
      </c>
      <c r="U65" s="304">
        <f t="shared" si="17"/>
        <v>0.18018281343619286</v>
      </c>
      <c r="V65" s="304">
        <f t="shared" si="17"/>
        <v>0.16522091951228149</v>
      </c>
      <c r="W65" s="304">
        <f t="shared" si="17"/>
        <v>0.16979973201662324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0.22376916328425836</v>
      </c>
      <c r="C66" s="303">
        <f t="shared" si="18"/>
        <v>0.24242793035927365</v>
      </c>
      <c r="D66" s="303">
        <f t="shared" si="18"/>
        <v>0.25153951275680836</v>
      </c>
      <c r="E66" s="303">
        <f t="shared" si="18"/>
        <v>0.23580454248948962</v>
      </c>
      <c r="F66" s="303">
        <f t="shared" si="18"/>
        <v>0.24224850430833933</v>
      </c>
      <c r="G66" s="303">
        <f t="shared" si="18"/>
        <v>0.25888959105507897</v>
      </c>
      <c r="H66" s="303">
        <f t="shared" si="18"/>
        <v>0.29046499939630022</v>
      </c>
      <c r="I66" s="303">
        <f t="shared" si="18"/>
        <v>0.23151273560892191</v>
      </c>
      <c r="J66" s="303">
        <f t="shared" si="18"/>
        <v>0.21281391604369596</v>
      </c>
      <c r="K66" s="303">
        <f t="shared" si="18"/>
        <v>0.20515868169983006</v>
      </c>
      <c r="L66" s="303">
        <f t="shared" si="18"/>
        <v>0.20375025769980915</v>
      </c>
      <c r="M66" s="303">
        <f t="shared" si="18"/>
        <v>0.18341429419489808</v>
      </c>
      <c r="N66" s="303">
        <f t="shared" si="18"/>
        <v>0.19724809533594787</v>
      </c>
      <c r="O66" s="303">
        <f t="shared" si="18"/>
        <v>0.17874164722037245</v>
      </c>
      <c r="P66" s="303">
        <f t="shared" si="18"/>
        <v>0.15927338270054925</v>
      </c>
      <c r="Q66" s="303">
        <f t="shared" si="18"/>
        <v>0.15726727243376742</v>
      </c>
      <c r="R66" s="303">
        <f t="shared" si="18"/>
        <v>0.17866375816662089</v>
      </c>
      <c r="S66" s="303">
        <f t="shared" si="18"/>
        <v>0.15851781837351214</v>
      </c>
      <c r="T66" s="303">
        <f t="shared" si="18"/>
        <v>0.17482303991732964</v>
      </c>
      <c r="U66" s="303">
        <f t="shared" si="18"/>
        <v>0.14438005807385967</v>
      </c>
      <c r="V66" s="303">
        <f t="shared" si="18"/>
        <v>0.15416348183125989</v>
      </c>
      <c r="W66" s="303">
        <f t="shared" si="18"/>
        <v>0.16462890704973135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9.6427730919505766E-2</v>
      </c>
      <c r="C67" s="303">
        <f t="shared" si="19"/>
        <v>9.6691083524171911E-2</v>
      </c>
      <c r="D67" s="303">
        <f t="shared" si="19"/>
        <v>9.4319307385078835E-2</v>
      </c>
      <c r="E67" s="303">
        <f t="shared" si="19"/>
        <v>9.5687876811692343E-2</v>
      </c>
      <c r="F67" s="303">
        <f t="shared" si="19"/>
        <v>9.3568171345389778E-2</v>
      </c>
      <c r="G67" s="303">
        <f t="shared" si="19"/>
        <v>8.9611251360128347E-2</v>
      </c>
      <c r="H67" s="303">
        <f t="shared" si="19"/>
        <v>8.9887094323127817E-2</v>
      </c>
      <c r="I67" s="303">
        <f t="shared" si="19"/>
        <v>0.10181063675137006</v>
      </c>
      <c r="J67" s="303">
        <f t="shared" si="19"/>
        <v>0.10253234559269624</v>
      </c>
      <c r="K67" s="303">
        <f t="shared" si="19"/>
        <v>0.10642691586727619</v>
      </c>
      <c r="L67" s="303">
        <f t="shared" si="19"/>
        <v>0.10407906634889738</v>
      </c>
      <c r="M67" s="303">
        <f t="shared" si="19"/>
        <v>0.10877969637075462</v>
      </c>
      <c r="N67" s="303">
        <f t="shared" si="19"/>
        <v>0.10910658130445641</v>
      </c>
      <c r="O67" s="303">
        <f t="shared" si="19"/>
        <v>0.11410912104293584</v>
      </c>
      <c r="P67" s="303">
        <f t="shared" si="19"/>
        <v>0.11692249379637221</v>
      </c>
      <c r="Q67" s="303">
        <f t="shared" si="19"/>
        <v>0.11734317982523906</v>
      </c>
      <c r="R67" s="303">
        <f t="shared" si="19"/>
        <v>0.11164671678615928</v>
      </c>
      <c r="S67" s="303">
        <f t="shared" si="19"/>
        <v>0.1166274170945253</v>
      </c>
      <c r="T67" s="303">
        <f t="shared" si="19"/>
        <v>0.11133508950171159</v>
      </c>
      <c r="U67" s="303">
        <f t="shared" si="19"/>
        <v>0.11987427366649744</v>
      </c>
      <c r="V67" s="303">
        <f t="shared" si="19"/>
        <v>0.11683507580390533</v>
      </c>
      <c r="W67" s="303">
        <f t="shared" si="19"/>
        <v>0.11549176021517152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6.5296585738872912E-2</v>
      </c>
      <c r="C68" s="237">
        <f t="shared" si="20"/>
        <v>6.5474916451067053E-2</v>
      </c>
      <c r="D68" s="237">
        <f t="shared" si="20"/>
        <v>6.3868854765876282E-2</v>
      </c>
      <c r="E68" s="237">
        <f t="shared" si="20"/>
        <v>6.4795589327110201E-2</v>
      </c>
      <c r="F68" s="237">
        <f t="shared" si="20"/>
        <v>6.3360218729858225E-2</v>
      </c>
      <c r="G68" s="237">
        <f t="shared" si="20"/>
        <v>6.0680767885005676E-2</v>
      </c>
      <c r="H68" s="237">
        <f t="shared" si="20"/>
        <v>6.0867556514295269E-2</v>
      </c>
      <c r="I68" s="237">
        <f t="shared" si="20"/>
        <v>6.8941650999902612E-2</v>
      </c>
      <c r="J68" s="237">
        <f t="shared" si="20"/>
        <v>6.9430360241391403E-2</v>
      </c>
      <c r="K68" s="237">
        <f t="shared" si="20"/>
        <v>7.2067590625485553E-2</v>
      </c>
      <c r="L68" s="237">
        <f t="shared" si="20"/>
        <v>7.0477730987423881E-2</v>
      </c>
      <c r="M68" s="237">
        <f t="shared" si="20"/>
        <v>7.36607893081173E-2</v>
      </c>
      <c r="N68" s="237">
        <f t="shared" si="20"/>
        <v>7.3882141297806084E-2</v>
      </c>
      <c r="O68" s="237">
        <f t="shared" si="20"/>
        <v>7.726963949807393E-2</v>
      </c>
      <c r="P68" s="237">
        <f t="shared" si="20"/>
        <v>7.9174730839106519E-2</v>
      </c>
      <c r="Q68" s="237">
        <f t="shared" si="20"/>
        <v>7.9459600773212735E-2</v>
      </c>
      <c r="R68" s="237">
        <f t="shared" si="20"/>
        <v>7.5602208468191115E-2</v>
      </c>
      <c r="S68" s="237">
        <f t="shared" si="20"/>
        <v>7.8974917974301326E-2</v>
      </c>
      <c r="T68" s="237">
        <f t="shared" si="20"/>
        <v>7.539118828236413E-2</v>
      </c>
      <c r="U68" s="237">
        <f t="shared" si="20"/>
        <v>8.1173545345410755E-2</v>
      </c>
      <c r="V68" s="237">
        <f t="shared" si="20"/>
        <v>7.9115535248939634E-2</v>
      </c>
      <c r="W68" s="237">
        <f t="shared" si="20"/>
        <v>7.8205901467477482E-2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32.013687204452964</v>
      </c>
      <c r="C72" s="324">
        <f t="shared" si="21"/>
        <v>33.48129176001602</v>
      </c>
      <c r="D72" s="324">
        <f t="shared" si="21"/>
        <v>33.898329717486789</v>
      </c>
      <c r="E72" s="324">
        <f t="shared" si="21"/>
        <v>37.655582567334577</v>
      </c>
      <c r="F72" s="324">
        <f t="shared" si="21"/>
        <v>36.897174862021188</v>
      </c>
      <c r="G72" s="324">
        <f t="shared" si="21"/>
        <v>36.105131029416491</v>
      </c>
      <c r="H72" s="324">
        <f t="shared" si="21"/>
        <v>33.948643212890822</v>
      </c>
      <c r="I72" s="324">
        <f t="shared" si="21"/>
        <v>32.25152282518571</v>
      </c>
      <c r="J72" s="324">
        <f t="shared" si="21"/>
        <v>34.095683591836668</v>
      </c>
      <c r="K72" s="324">
        <f t="shared" si="21"/>
        <v>35.940107263956143</v>
      </c>
      <c r="L72" s="324">
        <f t="shared" si="21"/>
        <v>35.506597023197841</v>
      </c>
      <c r="M72" s="324">
        <f t="shared" si="21"/>
        <v>32.876566765065036</v>
      </c>
      <c r="N72" s="324">
        <f t="shared" si="21"/>
        <v>32.710539740983961</v>
      </c>
      <c r="O72" s="324">
        <f t="shared" si="21"/>
        <v>33.595391032219851</v>
      </c>
      <c r="P72" s="324">
        <f t="shared" si="21"/>
        <v>31.554971060924807</v>
      </c>
      <c r="Q72" s="324">
        <f t="shared" si="21"/>
        <v>30.531472431429663</v>
      </c>
      <c r="R72" s="324">
        <f t="shared" si="21"/>
        <v>30.328894023960036</v>
      </c>
      <c r="S72" s="324">
        <f t="shared" si="21"/>
        <v>30.125723070719594</v>
      </c>
      <c r="T72" s="324">
        <f t="shared" si="21"/>
        <v>29.380836072311489</v>
      </c>
      <c r="U72" s="324">
        <f t="shared" si="21"/>
        <v>29.07904743568016</v>
      </c>
      <c r="V72" s="324">
        <f t="shared" si="21"/>
        <v>29.218421981251293</v>
      </c>
      <c r="W72" s="324">
        <f t="shared" si="21"/>
        <v>29.519256334306402</v>
      </c>
      <c r="DA72" s="95"/>
    </row>
    <row r="73" spans="1:105" ht="12" customHeight="1" x14ac:dyDescent="0.25">
      <c r="A73" s="55" t="s">
        <v>92</v>
      </c>
      <c r="B73" s="336">
        <f>IF(B$6=0,0,B$6/MAE!B$5*1000)</f>
        <v>0.64312650322754472</v>
      </c>
      <c r="C73" s="336">
        <f>IF(C$6=0,0,C$6/MAE!C$5*1000)</f>
        <v>0.67444632876351629</v>
      </c>
      <c r="D73" s="336">
        <f>IF(D$6=0,0,D$6/MAE!D$5*1000)</f>
        <v>0.66609728759674758</v>
      </c>
      <c r="E73" s="336">
        <f>IF(E$6=0,0,E$6/MAE!E$5*1000)</f>
        <v>0.75066307207825511</v>
      </c>
      <c r="F73" s="336">
        <f>IF(F$6=0,0,F$6/MAE!F$5*1000)</f>
        <v>0.71925024576050189</v>
      </c>
      <c r="G73" s="336">
        <f>IF(G$6=0,0,G$6/MAE!G$5*1000)</f>
        <v>0.6740470775140438</v>
      </c>
      <c r="H73" s="336">
        <f>IF(H$6=0,0,H$6/MAE!H$5*1000)</f>
        <v>0.63573851971236062</v>
      </c>
      <c r="I73" s="336">
        <f>IF(I$6=0,0,I$6/MAE!I$5*1000)</f>
        <v>0.68407251563197968</v>
      </c>
      <c r="J73" s="336">
        <f>IF(J$6=0,0,J$6/MAE!J$5*1000)</f>
        <v>0.72831466942862932</v>
      </c>
      <c r="K73" s="336">
        <f>IF(K$6=0,0,K$6/MAE!K$5*1000)</f>
        <v>0.79687391084207149</v>
      </c>
      <c r="L73" s="336">
        <f>IF(L$6=0,0,L$6/MAE!L$5*1000)</f>
        <v>0.76989447237520214</v>
      </c>
      <c r="M73" s="336">
        <f>IF(M$6=0,0,M$6/MAE!M$5*1000)</f>
        <v>0.74506311467012853</v>
      </c>
      <c r="N73" s="336">
        <f>IF(N$6=0,0,N$6/MAE!N$5*1000)</f>
        <v>0.74352815911714976</v>
      </c>
      <c r="O73" s="336">
        <f>IF(O$6=0,0,O$6/MAE!O$5*1000)</f>
        <v>0.79865427953757018</v>
      </c>
      <c r="P73" s="336">
        <f>IF(P$6=0,0,P$6/MAE!P$5*1000)</f>
        <v>0.76864289752410087</v>
      </c>
      <c r="Q73" s="336">
        <f>IF(Q$6=0,0,Q$6/MAE!Q$5*1000)</f>
        <v>0.74638751246887103</v>
      </c>
      <c r="R73" s="336">
        <f>IF(R$6=0,0,R$6/MAE!R$5*1000)</f>
        <v>0.70544196698552208</v>
      </c>
      <c r="S73" s="336">
        <f>IF(S$6=0,0,S$6/MAE!S$5*1000)</f>
        <v>0.73197609788395357</v>
      </c>
      <c r="T73" s="336">
        <f>IF(T$6=0,0,T$6/MAE!T$5*1000)</f>
        <v>0.68148291953039908</v>
      </c>
      <c r="U73" s="336">
        <f>IF(U$6=0,0,U$6/MAE!U$5*1000)</f>
        <v>0.72621451880537169</v>
      </c>
      <c r="V73" s="336">
        <f>IF(V$6=0,0,V$6/MAE!V$5*1000)</f>
        <v>0.71119511396874768</v>
      </c>
      <c r="W73" s="336">
        <f>IF(W$6=0,0,W$6/MAE!W$5*1000)</f>
        <v>0.71025643214414524</v>
      </c>
      <c r="DA73" s="67"/>
    </row>
    <row r="74" spans="1:105" ht="12" customHeight="1" x14ac:dyDescent="0.25">
      <c r="A74" s="202" t="s">
        <v>93</v>
      </c>
      <c r="B74" s="337">
        <f>IF(B$7=0,0,B$7/MAE!B$5*1000)</f>
        <v>0.87465204438946154</v>
      </c>
      <c r="C74" s="337">
        <f>IF(C$7=0,0,C$7/MAE!C$5*1000)</f>
        <v>0.91724700711838192</v>
      </c>
      <c r="D74" s="337">
        <f>IF(D$7=0,0,D$7/MAE!D$5*1000)</f>
        <v>0.90589231113157687</v>
      </c>
      <c r="E74" s="337">
        <f>IF(E$7=0,0,E$7/MAE!E$5*1000)</f>
        <v>1.0209017780264265</v>
      </c>
      <c r="F74" s="337">
        <f>IF(F$7=0,0,F$7/MAE!F$5*1000)</f>
        <v>0.9781803342342823</v>
      </c>
      <c r="G74" s="337">
        <f>IF(G$7=0,0,G$7/MAE!G$5*1000)</f>
        <v>0.91670402541909946</v>
      </c>
      <c r="H74" s="337">
        <f>IF(H$7=0,0,H$7/MAE!H$5*1000)</f>
        <v>0.86460438680881091</v>
      </c>
      <c r="I74" s="337">
        <f>IF(I$7=0,0,I$7/MAE!I$5*1000)</f>
        <v>0.93033862125949252</v>
      </c>
      <c r="J74" s="337">
        <f>IF(J$7=0,0,J$7/MAE!J$5*1000)</f>
        <v>0.99050795042293593</v>
      </c>
      <c r="K74" s="337">
        <f>IF(K$7=0,0,K$7/MAE!K$5*1000)</f>
        <v>1.0837485187452174</v>
      </c>
      <c r="L74" s="337">
        <f>IF(L$7=0,0,L$7/MAE!L$5*1000)</f>
        <v>1.047056482430275</v>
      </c>
      <c r="M74" s="337">
        <f>IF(M$7=0,0,M$7/MAE!M$5*1000)</f>
        <v>1.0132858359513752</v>
      </c>
      <c r="N74" s="337">
        <f>IF(N$7=0,0,N$7/MAE!N$5*1000)</f>
        <v>1.0111982963993238</v>
      </c>
      <c r="O74" s="337">
        <f>IF(O$7=0,0,O$7/MAE!O$5*1000)</f>
        <v>1.0861698201710954</v>
      </c>
      <c r="P74" s="337">
        <f>IF(P$7=0,0,P$7/MAE!P$5*1000)</f>
        <v>1.0453543406327777</v>
      </c>
      <c r="Q74" s="337">
        <f>IF(Q$7=0,0,Q$7/MAE!Q$5*1000)</f>
        <v>1.0150870169576645</v>
      </c>
      <c r="R74" s="337">
        <f>IF(R$7=0,0,R$7/MAE!R$5*1000)</f>
        <v>0.95940107510030981</v>
      </c>
      <c r="S74" s="337">
        <f>IF(S$7=0,0,S$7/MAE!S$5*1000)</f>
        <v>0.99548749312217766</v>
      </c>
      <c r="T74" s="337">
        <f>IF(T$7=0,0,T$7/MAE!T$5*1000)</f>
        <v>0.92681677056134293</v>
      </c>
      <c r="U74" s="337">
        <f>IF(U$7=0,0,U$7/MAE!U$5*1000)</f>
        <v>0.98765174557530544</v>
      </c>
      <c r="V74" s="337">
        <f>IF(V$7=0,0,V$7/MAE!V$5*1000)</f>
        <v>0.9672253549974964</v>
      </c>
      <c r="W74" s="337">
        <f>IF(W$7=0,0,W$7/MAE!W$5*1000)</f>
        <v>0.965948747716038</v>
      </c>
      <c r="DA74" s="174"/>
    </row>
    <row r="75" spans="1:105" ht="12" customHeight="1" x14ac:dyDescent="0.25">
      <c r="A75" s="202" t="s">
        <v>94</v>
      </c>
      <c r="B75" s="337">
        <f>IF(B$8=0,0,B$8/MAE!B$5*1000)</f>
        <v>1.0804525254222754</v>
      </c>
      <c r="C75" s="337">
        <f>IF(C$8=0,0,C$8/MAE!C$5*1000)</f>
        <v>1.1330698323227073</v>
      </c>
      <c r="D75" s="337">
        <f>IF(D$8=0,0,D$8/MAE!D$5*1000)</f>
        <v>1.1190434431625365</v>
      </c>
      <c r="E75" s="337">
        <f>IF(E$8=0,0,E$8/MAE!E$5*1000)</f>
        <v>1.2611139610914681</v>
      </c>
      <c r="F75" s="337">
        <f>IF(F$8=0,0,F$8/MAE!F$5*1000)</f>
        <v>1.2083404128776429</v>
      </c>
      <c r="G75" s="337">
        <f>IF(G$8=0,0,G$8/MAE!G$5*1000)</f>
        <v>1.1323990902235939</v>
      </c>
      <c r="H75" s="337">
        <f>IF(H$8=0,0,H$8/MAE!H$5*1000)</f>
        <v>1.0680407131167657</v>
      </c>
      <c r="I75" s="337">
        <f>IF(I$8=0,0,I$8/MAE!I$5*1000)</f>
        <v>1.1492418262617261</v>
      </c>
      <c r="J75" s="337">
        <f>IF(J$8=0,0,J$8/MAE!J$5*1000)</f>
        <v>1.2235686446400973</v>
      </c>
      <c r="K75" s="337">
        <f>IF(K$8=0,0,K$8/MAE!K$5*1000)</f>
        <v>1.33874817021468</v>
      </c>
      <c r="L75" s="337">
        <f>IF(L$8=0,0,L$8/MAE!L$5*1000)</f>
        <v>1.2934227135903396</v>
      </c>
      <c r="M75" s="337">
        <f>IF(M$8=0,0,M$8/MAE!M$5*1000)</f>
        <v>1.2517060326458167</v>
      </c>
      <c r="N75" s="337">
        <f>IF(N$8=0,0,N$8/MAE!N$5*1000)</f>
        <v>1.2491273073168121</v>
      </c>
      <c r="O75" s="337">
        <f>IF(O$8=0,0,O$8/MAE!O$5*1000)</f>
        <v>1.3417391896231174</v>
      </c>
      <c r="P75" s="337">
        <f>IF(P$8=0,0,P$8/MAE!P$5*1000)</f>
        <v>1.2913200678404899</v>
      </c>
      <c r="Q75" s="337">
        <f>IF(Q$8=0,0,Q$8/MAE!Q$5*1000)</f>
        <v>1.2539310209477024</v>
      </c>
      <c r="R75" s="337">
        <f>IF(R$8=0,0,R$8/MAE!R$5*1000)</f>
        <v>1.1851425045356767</v>
      </c>
      <c r="S75" s="337">
        <f>IF(S$8=0,0,S$8/MAE!S$5*1000)</f>
        <v>1.2297198444450423</v>
      </c>
      <c r="T75" s="337">
        <f>IF(T$8=0,0,T$8/MAE!T$5*1000)</f>
        <v>1.1448913048110705</v>
      </c>
      <c r="U75" s="337">
        <f>IF(U$8=0,0,U$8/MAE!U$5*1000)</f>
        <v>1.2200403915930242</v>
      </c>
      <c r="V75" s="337">
        <f>IF(V$8=0,0,V$8/MAE!V$5*1000)</f>
        <v>1.1948077914674962</v>
      </c>
      <c r="W75" s="337">
        <f>IF(W$8=0,0,W$8/MAE!W$5*1000)</f>
        <v>1.1932308060021641</v>
      </c>
      <c r="DA75" s="174"/>
    </row>
    <row r="76" spans="1:105" ht="12" customHeight="1" x14ac:dyDescent="0.25">
      <c r="A76" s="202" t="s">
        <v>95</v>
      </c>
      <c r="B76" s="337">
        <f>IF(B$9=0,0,B$9/MAE!B$5*1000)</f>
        <v>0.66885156335664675</v>
      </c>
      <c r="C76" s="337">
        <f>IF(C$9=0,0,C$9/MAE!C$5*1000)</f>
        <v>0.70142418191405653</v>
      </c>
      <c r="D76" s="337">
        <f>IF(D$9=0,0,D$9/MAE!D$5*1000)</f>
        <v>0.69274117910061761</v>
      </c>
      <c r="E76" s="337">
        <f>IF(E$9=0,0,E$9/MAE!E$5*1000)</f>
        <v>0.78068959496138468</v>
      </c>
      <c r="F76" s="337">
        <f>IF(F$9=0,0,F$9/MAE!F$5*1000)</f>
        <v>0.74802025559092156</v>
      </c>
      <c r="G76" s="337">
        <f>IF(G$9=0,0,G$9/MAE!G$5*1000)</f>
        <v>0.70100896061460571</v>
      </c>
      <c r="H76" s="337">
        <f>IF(H$9=0,0,H$9/MAE!H$5*1000)</f>
        <v>0.66116806050085508</v>
      </c>
      <c r="I76" s="337">
        <f>IF(I$9=0,0,I$9/MAE!I$5*1000)</f>
        <v>0.71143541625725892</v>
      </c>
      <c r="J76" s="337">
        <f>IF(J$9=0,0,J$9/MAE!J$5*1000)</f>
        <v>0.75744725620577469</v>
      </c>
      <c r="K76" s="337">
        <f>IF(K$9=0,0,K$9/MAE!K$5*1000)</f>
        <v>0.82874886727575392</v>
      </c>
      <c r="L76" s="337">
        <f>IF(L$9=0,0,L$9/MAE!L$5*1000)</f>
        <v>0.8006902512702101</v>
      </c>
      <c r="M76" s="337">
        <f>IF(M$9=0,0,M$9/MAE!M$5*1000)</f>
        <v>0.77486563925693375</v>
      </c>
      <c r="N76" s="337">
        <f>IF(N$9=0,0,N$9/MAE!N$5*1000)</f>
        <v>0.7732692854818356</v>
      </c>
      <c r="O76" s="337">
        <f>IF(O$9=0,0,O$9/MAE!O$5*1000)</f>
        <v>0.83060045071907262</v>
      </c>
      <c r="P76" s="337">
        <f>IF(P$9=0,0,P$9/MAE!P$5*1000)</f>
        <v>0.79938861342506484</v>
      </c>
      <c r="Q76" s="337">
        <f>IF(Q$9=0,0,Q$9/MAE!Q$5*1000)</f>
        <v>0.77624301296762555</v>
      </c>
      <c r="R76" s="337">
        <f>IF(R$9=0,0,R$9/MAE!R$5*1000)</f>
        <v>0.73365964566494257</v>
      </c>
      <c r="S76" s="337">
        <f>IF(S$9=0,0,S$9/MAE!S$5*1000)</f>
        <v>0.76125514179931186</v>
      </c>
      <c r="T76" s="337">
        <f>IF(T$9=0,0,T$9/MAE!T$5*1000)</f>
        <v>0.70874223631161515</v>
      </c>
      <c r="U76" s="337">
        <f>IF(U$9=0,0,U$9/MAE!U$5*1000)</f>
        <v>0.7552630995575863</v>
      </c>
      <c r="V76" s="337">
        <f>IF(V$9=0,0,V$9/MAE!V$5*1000)</f>
        <v>0.7396429185274972</v>
      </c>
      <c r="W76" s="337">
        <f>IF(W$9=0,0,W$9/MAE!W$5*1000)</f>
        <v>0.73866668942991098</v>
      </c>
      <c r="DA76" s="174"/>
    </row>
    <row r="77" spans="1:105" ht="12" customHeight="1" x14ac:dyDescent="0.25">
      <c r="A77" s="56" t="s">
        <v>96</v>
      </c>
      <c r="B77" s="338">
        <f>IF(B$10=0,0,B$10/MAE!B$5*1000)</f>
        <v>0.7993483502674239</v>
      </c>
      <c r="C77" s="338">
        <f>IF(C$10=0,0,C$10/MAE!C$5*1000)</f>
        <v>0.81407811946976227</v>
      </c>
      <c r="D77" s="338">
        <f>IF(D$10=0,0,D$10/MAE!D$5*1000)</f>
        <v>0.81912323085038419</v>
      </c>
      <c r="E77" s="338">
        <f>IF(E$10=0,0,E$10/MAE!E$5*1000)</f>
        <v>0.93884410260896434</v>
      </c>
      <c r="F77" s="338">
        <f>IF(F$10=0,0,F$10/MAE!F$5*1000)</f>
        <v>0.92141592503349934</v>
      </c>
      <c r="G77" s="338">
        <f>IF(G$10=0,0,G$10/MAE!G$5*1000)</f>
        <v>0.88642045307016659</v>
      </c>
      <c r="H77" s="338">
        <f>IF(H$10=0,0,H$10/MAE!H$5*1000)</f>
        <v>0.77286775558327447</v>
      </c>
      <c r="I77" s="338">
        <f>IF(I$10=0,0,I$10/MAE!I$5*1000)</f>
        <v>0.77248210940877216</v>
      </c>
      <c r="J77" s="338">
        <f>IF(J$10=0,0,J$10/MAE!J$5*1000)</f>
        <v>0.84029115524080622</v>
      </c>
      <c r="K77" s="338">
        <f>IF(K$10=0,0,K$10/MAE!K$5*1000)</f>
        <v>0.89391671243229742</v>
      </c>
      <c r="L77" s="338">
        <f>IF(L$10=0,0,L$10/MAE!L$5*1000)</f>
        <v>0.89666866060420503</v>
      </c>
      <c r="M77" s="338">
        <f>IF(M$10=0,0,M$10/MAE!M$5*1000)</f>
        <v>0.84583759050217189</v>
      </c>
      <c r="N77" s="338">
        <f>IF(N$10=0,0,N$10/MAE!N$5*1000)</f>
        <v>0.81847838662722949</v>
      </c>
      <c r="O77" s="338">
        <f>IF(O$10=0,0,O$10/MAE!O$5*1000)</f>
        <v>0.85739039722657928</v>
      </c>
      <c r="P77" s="338">
        <f>IF(P$10=0,0,P$10/MAE!P$5*1000)</f>
        <v>0.82464059626331998</v>
      </c>
      <c r="Q77" s="338">
        <f>IF(Q$10=0,0,Q$10/MAE!Q$5*1000)</f>
        <v>0.79970798459426029</v>
      </c>
      <c r="R77" s="338">
        <f>IF(R$10=0,0,R$10/MAE!R$5*1000)</f>
        <v>0.7794907327116547</v>
      </c>
      <c r="S77" s="338">
        <f>IF(S$10=0,0,S$10/MAE!S$5*1000)</f>
        <v>0.7886838642096542</v>
      </c>
      <c r="T77" s="338">
        <f>IF(T$10=0,0,T$10/MAE!T$5*1000)</f>
        <v>0.77080284891423401</v>
      </c>
      <c r="U77" s="338">
        <f>IF(U$10=0,0,U$10/MAE!U$5*1000)</f>
        <v>0.78432931887012336</v>
      </c>
      <c r="V77" s="338">
        <f>IF(V$10=0,0,V$10/MAE!V$5*1000)</f>
        <v>0.78427917898858879</v>
      </c>
      <c r="W77" s="338">
        <f>IF(W$10=0,0,W$10/MAE!W$5*1000)</f>
        <v>0.79474682505146566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5.3200316467197553</v>
      </c>
      <c r="C78" s="351">
        <f>IF(C$16=0,0,C$16/MAE!C$5*1000)</f>
        <v>5.340224261259209</v>
      </c>
      <c r="D78" s="351">
        <f>IF(D$16=0,0,D$16/MAE!D$5*1000)</f>
        <v>5.3726053120440422</v>
      </c>
      <c r="E78" s="351">
        <f>IF(E$16=0,0,E$16/MAE!E$5*1000)</f>
        <v>6.110129895022907</v>
      </c>
      <c r="F78" s="351">
        <f>IF(F$16=0,0,F$16/MAE!F$5*1000)</f>
        <v>5.9808188545791374</v>
      </c>
      <c r="G78" s="351">
        <f>IF(G$16=0,0,G$16/MAE!G$5*1000)</f>
        <v>5.7924590908310059</v>
      </c>
      <c r="H78" s="351">
        <f>IF(H$16=0,0,H$16/MAE!H$5*1000)</f>
        <v>5.0838559470316484</v>
      </c>
      <c r="I78" s="351">
        <f>IF(I$16=0,0,I$16/MAE!I$5*1000)</f>
        <v>5.1321975038727219</v>
      </c>
      <c r="J78" s="351">
        <f>IF(J$16=0,0,J$16/MAE!J$5*1000)</f>
        <v>5.6119792978471787</v>
      </c>
      <c r="K78" s="351">
        <f>IF(K$16=0,0,K$16/MAE!K$5*1000)</f>
        <v>5.8757637127672773</v>
      </c>
      <c r="L78" s="351">
        <f>IF(L$16=0,0,L$16/MAE!L$5*1000)</f>
        <v>5.881339065560736</v>
      </c>
      <c r="M78" s="351">
        <f>IF(M$16=0,0,M$16/MAE!M$5*1000)</f>
        <v>5.5332076721916987</v>
      </c>
      <c r="N78" s="351">
        <f>IF(N$16=0,0,N$16/MAE!N$5*1000)</f>
        <v>5.3645578288615576</v>
      </c>
      <c r="O78" s="351">
        <f>IF(O$16=0,0,O$16/MAE!O$5*1000)</f>
        <v>5.5922864688884326</v>
      </c>
      <c r="P78" s="351">
        <f>IF(P$16=0,0,P$16/MAE!P$5*1000)</f>
        <v>5.3716386469494681</v>
      </c>
      <c r="Q78" s="351">
        <f>IF(Q$16=0,0,Q$16/MAE!Q$5*1000)</f>
        <v>5.2074910084908561</v>
      </c>
      <c r="R78" s="351">
        <f>IF(R$16=0,0,R$16/MAE!R$5*1000)</f>
        <v>5.0840427499469261</v>
      </c>
      <c r="S78" s="351">
        <f>IF(S$16=0,0,S$16/MAE!S$5*1000)</f>
        <v>5.1373986147428088</v>
      </c>
      <c r="T78" s="351">
        <f>IF(T$16=0,0,T$16/MAE!T$5*1000)</f>
        <v>4.9637715965234772</v>
      </c>
      <c r="U78" s="351">
        <f>IF(U$16=0,0,U$16/MAE!U$5*1000)</f>
        <v>5.0217200316293731</v>
      </c>
      <c r="V78" s="351">
        <f>IF(V$16=0,0,V$16/MAE!V$5*1000)</f>
        <v>5.0064354209270867</v>
      </c>
      <c r="W78" s="351">
        <f>IF(W$16=0,0,W$16/MAE!W$5*1000)</f>
        <v>4.9917925497004321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2.6861116752305607</v>
      </c>
      <c r="C79" s="351">
        <f>IF(C$24=0,0,C$24/MAE!C$5*1000)</f>
        <v>2.7255828015081032</v>
      </c>
      <c r="D79" s="351">
        <f>IF(D$24=0,0,D$24/MAE!D$5*1000)</f>
        <v>2.7585926894210773</v>
      </c>
      <c r="E79" s="351">
        <f>IF(E$24=0,0,E$24/MAE!E$5*1000)</f>
        <v>3.1420273413080491</v>
      </c>
      <c r="F79" s="351">
        <f>IF(F$24=0,0,F$24/MAE!F$5*1000)</f>
        <v>3.0686222258823621</v>
      </c>
      <c r="G79" s="351">
        <f>IF(G$24=0,0,G$24/MAE!G$5*1000)</f>
        <v>2.9535951186971383</v>
      </c>
      <c r="H79" s="351">
        <f>IF(H$24=0,0,H$24/MAE!H$5*1000)</f>
        <v>2.6209079929336019</v>
      </c>
      <c r="I79" s="351">
        <f>IF(I$24=0,0,I$24/MAE!I$5*1000)</f>
        <v>2.5663845300004047</v>
      </c>
      <c r="J79" s="351">
        <f>IF(J$24=0,0,J$24/MAE!J$5*1000)</f>
        <v>2.8072393823317263</v>
      </c>
      <c r="K79" s="351">
        <f>IF(K$24=0,0,K$24/MAE!K$5*1000)</f>
        <v>2.9398224747822281</v>
      </c>
      <c r="L79" s="351">
        <f>IF(L$24=0,0,L$24/MAE!L$5*1000)</f>
        <v>2.9832162723652123</v>
      </c>
      <c r="M79" s="351">
        <f>IF(M$24=0,0,M$24/MAE!M$5*1000)</f>
        <v>2.7799693941634485</v>
      </c>
      <c r="N79" s="351">
        <f>IF(N$24=0,0,N$24/MAE!N$5*1000)</f>
        <v>2.6489748917961426</v>
      </c>
      <c r="O79" s="351">
        <f>IF(O$24=0,0,O$24/MAE!O$5*1000)</f>
        <v>2.6652299284650676</v>
      </c>
      <c r="P79" s="351">
        <f>IF(P$24=0,0,P$24/MAE!P$5*1000)</f>
        <v>2.5665071722558501</v>
      </c>
      <c r="Q79" s="351">
        <f>IF(Q$24=0,0,Q$24/MAE!Q$5*1000)</f>
        <v>2.4830719427819945</v>
      </c>
      <c r="R79" s="351">
        <f>IF(R$24=0,0,R$24/MAE!R$5*1000)</f>
        <v>2.5210701373076292</v>
      </c>
      <c r="S79" s="351">
        <f>IF(S$24=0,0,S$24/MAE!S$5*1000)</f>
        <v>2.4739354599480077</v>
      </c>
      <c r="T79" s="351">
        <f>IF(T$24=0,0,T$24/MAE!T$5*1000)</f>
        <v>2.4706048794704691</v>
      </c>
      <c r="U79" s="351">
        <f>IF(U$24=0,0,U$24/MAE!U$5*1000)</f>
        <v>2.365228946795499</v>
      </c>
      <c r="V79" s="351">
        <f>IF(V$24=0,0,V$24/MAE!V$5*1000)</f>
        <v>2.4330042935791893</v>
      </c>
      <c r="W79" s="351">
        <f>IF(W$24=0,0,W$24/MAE!W$5*1000)</f>
        <v>2.4159482366008893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7.6000452095996511</v>
      </c>
      <c r="C80" s="351">
        <f>IF(C$27=0,0,C$27/MAE!C$5*1000)</f>
        <v>7.6288918017988712</v>
      </c>
      <c r="D80" s="351">
        <f>IF(D$27=0,0,D$27/MAE!D$5*1000)</f>
        <v>7.6751504457772022</v>
      </c>
      <c r="E80" s="351">
        <f>IF(E$27=0,0,E$27/MAE!E$5*1000)</f>
        <v>8.7287569928898687</v>
      </c>
      <c r="F80" s="351">
        <f>IF(F$27=0,0,F$27/MAE!F$5*1000)</f>
        <v>8.5440269351130524</v>
      </c>
      <c r="G80" s="351">
        <f>IF(G$27=0,0,G$27/MAE!G$5*1000)</f>
        <v>8.2749415583300081</v>
      </c>
      <c r="H80" s="351">
        <f>IF(H$27=0,0,H$27/MAE!H$5*1000)</f>
        <v>7.2626513529023535</v>
      </c>
      <c r="I80" s="351">
        <f>IF(I$27=0,0,I$27/MAE!I$5*1000)</f>
        <v>7.331710719818175</v>
      </c>
      <c r="J80" s="351">
        <f>IF(J$27=0,0,J$27/MAE!J$5*1000)</f>
        <v>8.0171132826388281</v>
      </c>
      <c r="K80" s="351">
        <f>IF(K$27=0,0,K$27/MAE!K$5*1000)</f>
        <v>8.3939481610961142</v>
      </c>
      <c r="L80" s="351">
        <f>IF(L$27=0,0,L$27/MAE!L$5*1000)</f>
        <v>8.4019129508010497</v>
      </c>
      <c r="M80" s="351">
        <f>IF(M$27=0,0,M$27/MAE!M$5*1000)</f>
        <v>7.904582388845288</v>
      </c>
      <c r="N80" s="351">
        <f>IF(N$27=0,0,N$27/MAE!N$5*1000)</f>
        <v>7.663654041230795</v>
      </c>
      <c r="O80" s="351">
        <f>IF(O$27=0,0,O$27/MAE!O$5*1000)</f>
        <v>7.9889806698406218</v>
      </c>
      <c r="P80" s="351">
        <f>IF(P$27=0,0,P$27/MAE!P$5*1000)</f>
        <v>7.6737694956420972</v>
      </c>
      <c r="Q80" s="351">
        <f>IF(Q$27=0,0,Q$27/MAE!Q$5*1000)</f>
        <v>7.4392728692726511</v>
      </c>
      <c r="R80" s="351">
        <f>IF(R$27=0,0,R$27/MAE!R$5*1000)</f>
        <v>7.262918214209896</v>
      </c>
      <c r="S80" s="351">
        <f>IF(S$27=0,0,S$27/MAE!S$5*1000)</f>
        <v>7.3391408782040148</v>
      </c>
      <c r="T80" s="351">
        <f>IF(T$27=0,0,T$27/MAE!T$5*1000)</f>
        <v>7.0911022807478252</v>
      </c>
      <c r="U80" s="351">
        <f>IF(U$27=0,0,U$27/MAE!U$5*1000)</f>
        <v>7.1738857594705348</v>
      </c>
      <c r="V80" s="351">
        <f>IF(V$27=0,0,V$27/MAE!V$5*1000)</f>
        <v>7.1520506013244081</v>
      </c>
      <c r="W80" s="351">
        <f>IF(W$27=0,0,W$27/MAE!W$5*1000)</f>
        <v>7.1311322138577617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7.1636759993844086</v>
      </c>
      <c r="C81" s="351">
        <f>IF(C$35=0,0,C$35/MAE!C$5*1000)</f>
        <v>8.1168002671356856</v>
      </c>
      <c r="D81" s="351">
        <f>IF(D$35=0,0,D$35/MAE!D$5*1000)</f>
        <v>8.526769340406263</v>
      </c>
      <c r="E81" s="351">
        <f>IF(E$35=0,0,E$35/MAE!E$5*1000)</f>
        <v>8.8793574194655331</v>
      </c>
      <c r="F81" s="351">
        <f>IF(F$35=0,0,F$35/MAE!F$5*1000)</f>
        <v>8.9382854235278906</v>
      </c>
      <c r="G81" s="351">
        <f>IF(G$35=0,0,G$35/MAE!G$5*1000)</f>
        <v>9.3472426071956782</v>
      </c>
      <c r="H81" s="351">
        <f>IF(H$35=0,0,H$35/MAE!H$5*1000)</f>
        <v>9.8608926303375455</v>
      </c>
      <c r="I81" s="351">
        <f>IF(I$35=0,0,I$35/MAE!I$5*1000)</f>
        <v>7.4666382768123301</v>
      </c>
      <c r="J81" s="351">
        <f>IF(J$35=0,0,J$35/MAE!J$5*1000)</f>
        <v>7.2560359453655501</v>
      </c>
      <c r="K81" s="351">
        <f>IF(K$35=0,0,K$35/MAE!K$5*1000)</f>
        <v>7.3734250264237282</v>
      </c>
      <c r="L81" s="351">
        <f>IF(L$35=0,0,L$35/MAE!L$5*1000)</f>
        <v>7.2344782935198344</v>
      </c>
      <c r="M81" s="351">
        <f>IF(M$35=0,0,M$35/MAE!M$5*1000)</f>
        <v>6.0300322887658453</v>
      </c>
      <c r="N81" s="351">
        <f>IF(N$35=0,0,N$35/MAE!N$5*1000)</f>
        <v>6.4520916613199155</v>
      </c>
      <c r="O81" s="351">
        <f>IF(O$35=0,0,O$35/MAE!O$5*1000)</f>
        <v>6.0048955321115045</v>
      </c>
      <c r="P81" s="351">
        <f>IF(P$35=0,0,P$35/MAE!P$5*1000)</f>
        <v>5.0258669818914319</v>
      </c>
      <c r="Q81" s="351">
        <f>IF(Q$35=0,0,Q$35/MAE!Q$5*1000)</f>
        <v>4.801601392677707</v>
      </c>
      <c r="R81" s="351">
        <f>IF(R$35=0,0,R$35/MAE!R$5*1000)</f>
        <v>5.4186741873578699</v>
      </c>
      <c r="S81" s="351">
        <f>IF(S$35=0,0,S$35/MAE!S$5*1000)</f>
        <v>4.7754638980950519</v>
      </c>
      <c r="T81" s="351">
        <f>IF(T$35=0,0,T$35/MAE!T$5*1000)</f>
        <v>5.136447077474231</v>
      </c>
      <c r="U81" s="351">
        <f>IF(U$35=0,0,U$35/MAE!U$5*1000)</f>
        <v>4.1984345574960207</v>
      </c>
      <c r="V81" s="351">
        <f>IF(V$35=0,0,V$35/MAE!V$5*1000)</f>
        <v>4.5044136662447176</v>
      </c>
      <c r="W81" s="351">
        <f>IF(W$35=0,0,W$35/MAE!W$5*1000)</f>
        <v>4.859722907237721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3.0870072154922159</v>
      </c>
      <c r="C82" s="351">
        <f>IF(C$46=0,0,C$46/MAE!C$5*1000)</f>
        <v>3.2373423780648776</v>
      </c>
      <c r="D82" s="351">
        <f>IF(D$46=0,0,D$46/MAE!D$5*1000)</f>
        <v>3.1972669804643883</v>
      </c>
      <c r="E82" s="351">
        <f>IF(E$46=0,0,E$46/MAE!E$5*1000)</f>
        <v>3.6031827459756216</v>
      </c>
      <c r="F82" s="351">
        <f>IF(F$46=0,0,F$46/MAE!F$5*1000)</f>
        <v>3.4524011796504075</v>
      </c>
      <c r="G82" s="351">
        <f>IF(G$46=0,0,G$46/MAE!G$5*1000)</f>
        <v>3.2354259720674108</v>
      </c>
      <c r="H82" s="351">
        <f>IF(H$46=0,0,H$46/MAE!H$5*1000)</f>
        <v>3.0515448946193309</v>
      </c>
      <c r="I82" s="351">
        <f>IF(I$46=0,0,I$46/MAE!I$5*1000)</f>
        <v>3.2835480750335031</v>
      </c>
      <c r="J82" s="351">
        <f>IF(J$46=0,0,J$46/MAE!J$5*1000)</f>
        <v>3.4959104132574192</v>
      </c>
      <c r="K82" s="351">
        <f>IF(K$46=0,0,K$46/MAE!K$5*1000)</f>
        <v>3.8249947720419422</v>
      </c>
      <c r="L82" s="351">
        <f>IF(L$46=0,0,L$46/MAE!L$5*1000)</f>
        <v>3.6954934674009694</v>
      </c>
      <c r="M82" s="351">
        <f>IF(M$46=0,0,M$46/MAE!M$5*1000)</f>
        <v>3.5763029504166171</v>
      </c>
      <c r="N82" s="351">
        <f>IF(N$46=0,0,N$46/MAE!N$5*1000)</f>
        <v>3.568935163762319</v>
      </c>
      <c r="O82" s="351">
        <f>IF(O$46=0,0,O$46/MAE!O$5*1000)</f>
        <v>3.8335405417803368</v>
      </c>
      <c r="P82" s="351">
        <f>IF(P$46=0,0,P$46/MAE!P$5*1000)</f>
        <v>3.6894859081156839</v>
      </c>
      <c r="Q82" s="351">
        <f>IF(Q$46=0,0,Q$46/MAE!Q$5*1000)</f>
        <v>3.5826600598505789</v>
      </c>
      <c r="R82" s="351">
        <f>IF(R$46=0,0,R$46/MAE!R$5*1000)</f>
        <v>3.3861214415305052</v>
      </c>
      <c r="S82" s="351">
        <f>IF(S$46=0,0,S$46/MAE!S$5*1000)</f>
        <v>3.513485269842977</v>
      </c>
      <c r="T82" s="351">
        <f>IF(T$46=0,0,T$46/MAE!T$5*1000)</f>
        <v>3.2711180137459164</v>
      </c>
      <c r="U82" s="351">
        <f>IF(U$46=0,0,U$46/MAE!U$5*1000)</f>
        <v>3.4858296902657835</v>
      </c>
      <c r="V82" s="351">
        <f>IF(V$46=0,0,V$46/MAE!V$5*1000)</f>
        <v>3.4137365470499885</v>
      </c>
      <c r="W82" s="351">
        <f>IF(W$46=0,0,W$46/MAE!W$5*1000)</f>
        <v>3.4092308742918971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2.0903844713630222</v>
      </c>
      <c r="C83" s="339">
        <f>IF(C$47=0,0,C$47/MAE!C$5*1000)</f>
        <v>2.1921847806608485</v>
      </c>
      <c r="D83" s="339">
        <f>IF(D$47=0,0,D$47/MAE!D$5*1000)</f>
        <v>2.1650474975319511</v>
      </c>
      <c r="E83" s="339">
        <f>IF(E$47=0,0,E$47/MAE!E$5*1000)</f>
        <v>2.4399156639061017</v>
      </c>
      <c r="F83" s="339">
        <f>IF(F$47=0,0,F$47/MAE!F$5*1000)</f>
        <v>2.3378130697714896</v>
      </c>
      <c r="G83" s="339">
        <f>IF(G$47=0,0,G$47/MAE!G$5*1000)</f>
        <v>2.190887075453738</v>
      </c>
      <c r="H83" s="339">
        <f>IF(H$47=0,0,H$47/MAE!H$5*1000)</f>
        <v>2.0663709593442792</v>
      </c>
      <c r="I83" s="339">
        <f>IF(I$47=0,0,I$47/MAE!I$5*1000)</f>
        <v>2.2234732308293461</v>
      </c>
      <c r="J83" s="339">
        <f>IF(J$47=0,0,J$47/MAE!J$5*1000)</f>
        <v>2.3672755944577171</v>
      </c>
      <c r="K83" s="339">
        <f>IF(K$47=0,0,K$47/MAE!K$5*1000)</f>
        <v>2.5901169373348307</v>
      </c>
      <c r="L83" s="339">
        <f>IF(L$47=0,0,L$47/MAE!L$5*1000)</f>
        <v>2.5024243932798025</v>
      </c>
      <c r="M83" s="339">
        <f>IF(M$47=0,0,M$47/MAE!M$5*1000)</f>
        <v>2.4217138576557069</v>
      </c>
      <c r="N83" s="339">
        <f>IF(N$47=0,0,N$47/MAE!N$5*1000)</f>
        <v>2.4167247190708778</v>
      </c>
      <c r="O83" s="339">
        <f>IF(O$47=0,0,O$47/MAE!O$5*1000)</f>
        <v>2.595903753856454</v>
      </c>
      <c r="P83" s="339">
        <f>IF(P$47=0,0,P$47/MAE!P$5*1000)</f>
        <v>2.4983563403845164</v>
      </c>
      <c r="Q83" s="339">
        <f>IF(Q$47=0,0,Q$47/MAE!Q$5*1000)</f>
        <v>2.4260186104197512</v>
      </c>
      <c r="R83" s="339">
        <f>IF(R$47=0,0,R$47/MAE!R$5*1000)</f>
        <v>2.2929313686091026</v>
      </c>
      <c r="S83" s="339">
        <f>IF(S$47=0,0,S$47/MAE!S$5*1000)</f>
        <v>2.3791765084265966</v>
      </c>
      <c r="T83" s="339">
        <f>IF(T$47=0,0,T$47/MAE!T$5*1000)</f>
        <v>2.2150561442209113</v>
      </c>
      <c r="U83" s="339">
        <f>IF(U$47=0,0,U$47/MAE!U$5*1000)</f>
        <v>2.3604493756215335</v>
      </c>
      <c r="V83" s="339">
        <f>IF(V$47=0,0,V$47/MAE!V$5*1000)</f>
        <v>2.3116310941760787</v>
      </c>
      <c r="W83" s="339">
        <f>IF(W$47=0,0,W$47/MAE!W$5*1000)</f>
        <v>2.3085800522739768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36.253842679282123</v>
      </c>
      <c r="C5" s="225">
        <v>36.726179583072152</v>
      </c>
      <c r="D5" s="225">
        <v>38.390887422425713</v>
      </c>
      <c r="E5" s="225">
        <v>38.994823859196337</v>
      </c>
      <c r="F5" s="225">
        <v>44.441851170808519</v>
      </c>
      <c r="G5" s="225">
        <v>42.31988154723237</v>
      </c>
      <c r="H5" s="225">
        <v>27.769203358876911</v>
      </c>
      <c r="I5" s="225">
        <v>18.363064696566958</v>
      </c>
      <c r="J5" s="225">
        <v>14.05911952668934</v>
      </c>
      <c r="K5" s="225">
        <v>9.6333724371070133</v>
      </c>
      <c r="L5" s="225">
        <v>11.507137462461269</v>
      </c>
      <c r="M5" s="225">
        <v>12.31598780628825</v>
      </c>
      <c r="N5" s="225">
        <v>15.65166039987527</v>
      </c>
      <c r="O5" s="225">
        <v>13.82147178486184</v>
      </c>
      <c r="P5" s="225">
        <v>13.5038796408097</v>
      </c>
      <c r="Q5" s="225">
        <v>13.797937551924621</v>
      </c>
      <c r="R5" s="225">
        <v>16.28679420604216</v>
      </c>
      <c r="S5" s="225">
        <v>19.514176535160679</v>
      </c>
      <c r="T5" s="225">
        <v>19.15136517581384</v>
      </c>
      <c r="U5" s="225">
        <v>22.416686519500459</v>
      </c>
      <c r="V5" s="225">
        <v>17.815092981419291</v>
      </c>
      <c r="W5" s="225">
        <v>20.560175418174889</v>
      </c>
      <c r="DA5" s="89" t="s">
        <v>2598</v>
      </c>
    </row>
    <row r="6" spans="1:105" ht="12" customHeight="1" x14ac:dyDescent="0.25">
      <c r="A6" s="55" t="s">
        <v>92</v>
      </c>
      <c r="B6" s="261">
        <v>0.62891005482220286</v>
      </c>
      <c r="C6" s="261">
        <v>0.62898271640745684</v>
      </c>
      <c r="D6" s="261">
        <v>0.64443902937656816</v>
      </c>
      <c r="E6" s="261">
        <v>0.66459627090249995</v>
      </c>
      <c r="F6" s="261">
        <v>0.74435975881489203</v>
      </c>
      <c r="G6" s="261">
        <v>0.68478624734000604</v>
      </c>
      <c r="H6" s="261">
        <v>0.44768058114858672</v>
      </c>
      <c r="I6" s="261">
        <v>0.3371488111371671</v>
      </c>
      <c r="J6" s="261">
        <v>0.26179973802067869</v>
      </c>
      <c r="K6" s="261">
        <v>0.18203261241443591</v>
      </c>
      <c r="L6" s="261">
        <v>0.2141061276468659</v>
      </c>
      <c r="M6" s="261">
        <v>0.23985094386795519</v>
      </c>
      <c r="N6" s="261">
        <v>0.3046473852065556</v>
      </c>
      <c r="O6" s="261">
        <v>0.27710896042882532</v>
      </c>
      <c r="P6" s="261">
        <v>0.27797967794811712</v>
      </c>
      <c r="Q6" s="261">
        <v>0.28515617589289749</v>
      </c>
      <c r="R6" s="261">
        <v>0.32025299842269978</v>
      </c>
      <c r="S6" s="261">
        <v>0.40047741375378132</v>
      </c>
      <c r="T6" s="261">
        <v>0.37825824825066029</v>
      </c>
      <c r="U6" s="261">
        <v>0.4739609929391872</v>
      </c>
      <c r="V6" s="261">
        <v>0.36716221808258193</v>
      </c>
      <c r="W6" s="261">
        <v>0.41652315806262957</v>
      </c>
      <c r="DA6" s="67" t="s">
        <v>2599</v>
      </c>
    </row>
    <row r="7" spans="1:105" ht="12" customHeight="1" x14ac:dyDescent="0.25">
      <c r="A7" s="202" t="s">
        <v>93</v>
      </c>
      <c r="B7" s="226">
        <v>0.22209144844364281</v>
      </c>
      <c r="C7" s="226">
        <v>0.22211710794231271</v>
      </c>
      <c r="D7" s="226">
        <v>0.22757530487935901</v>
      </c>
      <c r="E7" s="226">
        <v>0.23469357391130849</v>
      </c>
      <c r="F7" s="226">
        <v>0.26286101761418951</v>
      </c>
      <c r="G7" s="226">
        <v>0.24182340285372611</v>
      </c>
      <c r="H7" s="226">
        <v>0.158092604729447</v>
      </c>
      <c r="I7" s="226">
        <v>0.1190597403116318</v>
      </c>
      <c r="J7" s="226">
        <v>9.2451190076164841E-2</v>
      </c>
      <c r="K7" s="226">
        <v>6.4282461768768367E-2</v>
      </c>
      <c r="L7" s="226">
        <v>7.5608808676456807E-2</v>
      </c>
      <c r="M7" s="226">
        <v>8.4700257414819832E-2</v>
      </c>
      <c r="N7" s="226">
        <v>0.10758228227758281</v>
      </c>
      <c r="O7" s="226">
        <v>9.7857443884799458E-2</v>
      </c>
      <c r="P7" s="226">
        <v>9.8164926510593206E-2</v>
      </c>
      <c r="Q7" s="226">
        <v>0.1006992139036603</v>
      </c>
      <c r="R7" s="226">
        <v>0.1130932026650848</v>
      </c>
      <c r="S7" s="226">
        <v>0.14142341692197299</v>
      </c>
      <c r="T7" s="226">
        <v>0.1335770061165483</v>
      </c>
      <c r="U7" s="226">
        <v>0.16737319211315471</v>
      </c>
      <c r="V7" s="226">
        <v>0.1296585866333369</v>
      </c>
      <c r="W7" s="226">
        <v>0.1470897639100425</v>
      </c>
      <c r="DA7" s="174" t="s">
        <v>2600</v>
      </c>
    </row>
    <row r="8" spans="1:105" ht="12" customHeight="1" x14ac:dyDescent="0.25">
      <c r="A8" s="202" t="s">
        <v>94</v>
      </c>
      <c r="B8" s="226">
        <v>1.4701097850251861</v>
      </c>
      <c r="C8" s="226">
        <v>1.470279635239311</v>
      </c>
      <c r="D8" s="226">
        <v>1.5064095663194019</v>
      </c>
      <c r="E8" s="226">
        <v>1.5535281610678451</v>
      </c>
      <c r="F8" s="226">
        <v>1.7399794400204389</v>
      </c>
      <c r="G8" s="226">
        <v>1.6007232753653851</v>
      </c>
      <c r="H8" s="226">
        <v>1.0464765157846929</v>
      </c>
      <c r="I8" s="226">
        <v>0.7881027858625671</v>
      </c>
      <c r="J8" s="226">
        <v>0.61197042984157179</v>
      </c>
      <c r="K8" s="226">
        <v>0.42551064759143298</v>
      </c>
      <c r="L8" s="226">
        <v>0.50048414852660239</v>
      </c>
      <c r="M8" s="226">
        <v>0.56066398815565488</v>
      </c>
      <c r="N8" s="226">
        <v>0.71212902153569324</v>
      </c>
      <c r="O8" s="226">
        <v>0.64775652912679582</v>
      </c>
      <c r="P8" s="226">
        <v>0.64979187636808911</v>
      </c>
      <c r="Q8" s="226">
        <v>0.66656731153555071</v>
      </c>
      <c r="R8" s="226">
        <v>0.74860794966613575</v>
      </c>
      <c r="S8" s="226">
        <v>0.9361366703024907</v>
      </c>
      <c r="T8" s="226">
        <v>0.88419822159941397</v>
      </c>
      <c r="U8" s="226">
        <v>1.107908337762441</v>
      </c>
      <c r="V8" s="226">
        <v>0.85826067711280463</v>
      </c>
      <c r="W8" s="226">
        <v>0.97364442762896364</v>
      </c>
      <c r="DA8" s="174" t="s">
        <v>2601</v>
      </c>
    </row>
    <row r="9" spans="1:105" ht="12" customHeight="1" x14ac:dyDescent="0.25">
      <c r="A9" s="202" t="s">
        <v>95</v>
      </c>
      <c r="B9" s="226">
        <v>0.64474468456679612</v>
      </c>
      <c r="C9" s="226">
        <v>0.64481917561763114</v>
      </c>
      <c r="D9" s="226">
        <v>0.66066464597293117</v>
      </c>
      <c r="E9" s="226">
        <v>0.68132940435884648</v>
      </c>
      <c r="F9" s="226">
        <v>0.76310116879432133</v>
      </c>
      <c r="G9" s="226">
        <v>0.70202772185242068</v>
      </c>
      <c r="H9" s="226">
        <v>0.45895223468946728</v>
      </c>
      <c r="I9" s="226">
        <v>0.34563750765625212</v>
      </c>
      <c r="J9" s="226">
        <v>0.26839130367780728</v>
      </c>
      <c r="K9" s="226">
        <v>0.18661580995901711</v>
      </c>
      <c r="L9" s="226">
        <v>0.21949686870966401</v>
      </c>
      <c r="M9" s="226">
        <v>0.24588988514567731</v>
      </c>
      <c r="N9" s="226">
        <v>0.31231776431787062</v>
      </c>
      <c r="O9" s="226">
        <v>0.28408598004181268</v>
      </c>
      <c r="P9" s="226">
        <v>0.28497862039319227</v>
      </c>
      <c r="Q9" s="226">
        <v>0.29233580743166271</v>
      </c>
      <c r="R9" s="226">
        <v>0.32831629398577161</v>
      </c>
      <c r="S9" s="226">
        <v>0.41056059102092812</v>
      </c>
      <c r="T9" s="226">
        <v>0.38778199375760858</v>
      </c>
      <c r="U9" s="226">
        <v>0.48589433186265762</v>
      </c>
      <c r="V9" s="226">
        <v>0.37640658893492063</v>
      </c>
      <c r="W9" s="226">
        <v>0.42701033335486571</v>
      </c>
      <c r="DA9" s="174" t="s">
        <v>2602</v>
      </c>
    </row>
    <row r="10" spans="1:105" ht="12" customHeight="1" x14ac:dyDescent="0.25">
      <c r="A10" s="56" t="s">
        <v>96</v>
      </c>
      <c r="B10" s="262">
        <v>1.222945421060446</v>
      </c>
      <c r="C10" s="262">
        <v>1.198384778892273</v>
      </c>
      <c r="D10" s="262">
        <v>1.2457476894477539</v>
      </c>
      <c r="E10" s="262">
        <v>1.295421106158515</v>
      </c>
      <c r="F10" s="262">
        <v>1.471070869634159</v>
      </c>
      <c r="G10" s="262">
        <v>1.380330079312811</v>
      </c>
      <c r="H10" s="262">
        <v>0.86198595936542843</v>
      </c>
      <c r="I10" s="262">
        <v>0.62392160283487696</v>
      </c>
      <c r="J10" s="262">
        <v>0.48812132659433333</v>
      </c>
      <c r="K10" s="262">
        <v>0.33446172381554662</v>
      </c>
      <c r="L10" s="262">
        <v>0.39952273814441758</v>
      </c>
      <c r="M10" s="262">
        <v>0.44055551067739451</v>
      </c>
      <c r="N10" s="262">
        <v>0.55563800376337458</v>
      </c>
      <c r="O10" s="262">
        <v>0.50146457491710927</v>
      </c>
      <c r="P10" s="262">
        <v>0.49945411921421801</v>
      </c>
      <c r="Q10" s="262">
        <v>0.51188737150989971</v>
      </c>
      <c r="R10" s="262">
        <v>0.58166651637062161</v>
      </c>
      <c r="S10" s="262">
        <v>0.71928213074399583</v>
      </c>
      <c r="T10" s="262">
        <v>0.70227871475189652</v>
      </c>
      <c r="U10" s="262">
        <v>0.86222870444506838</v>
      </c>
      <c r="V10" s="262">
        <v>0.6729370021794836</v>
      </c>
      <c r="W10" s="262">
        <v>0.78359945489501315</v>
      </c>
      <c r="DA10" s="68" t="s">
        <v>2603</v>
      </c>
    </row>
    <row r="11" spans="1:105" ht="12" customHeight="1" x14ac:dyDescent="0.25">
      <c r="A11" s="37" t="s">
        <v>160</v>
      </c>
      <c r="B11" s="228">
        <v>0</v>
      </c>
      <c r="C11" s="228">
        <v>3.1298392727001911E-2</v>
      </c>
      <c r="D11" s="228">
        <v>0</v>
      </c>
      <c r="E11" s="228">
        <v>0</v>
      </c>
      <c r="F11" s="228">
        <v>3.038647055602749E-2</v>
      </c>
      <c r="G11" s="228">
        <v>3.1959436976858227E-2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2.535243238094476E-3</v>
      </c>
      <c r="U11" s="228">
        <v>6.1666234056697213E-3</v>
      </c>
      <c r="V11" s="228">
        <v>6.5870416822083836E-3</v>
      </c>
      <c r="W11" s="228">
        <v>1.1202926435442309E-2</v>
      </c>
      <c r="DA11" s="69" t="s">
        <v>2604</v>
      </c>
    </row>
    <row r="12" spans="1:105" ht="12" customHeight="1" x14ac:dyDescent="0.25">
      <c r="A12" s="37" t="s">
        <v>162</v>
      </c>
      <c r="B12" s="228">
        <v>0.62746891757858381</v>
      </c>
      <c r="C12" s="228">
        <v>0.51767918523389322</v>
      </c>
      <c r="D12" s="228">
        <v>0.61221002413136927</v>
      </c>
      <c r="E12" s="228">
        <v>0.68756056618257655</v>
      </c>
      <c r="F12" s="228">
        <v>0.80286937950074744</v>
      </c>
      <c r="G12" s="228">
        <v>0.7893882745716525</v>
      </c>
      <c r="H12" s="228">
        <v>0.39416633113631011</v>
      </c>
      <c r="I12" s="228">
        <v>0.19066915645953941</v>
      </c>
      <c r="J12" s="228">
        <v>0.1792159853588097</v>
      </c>
      <c r="K12" s="228">
        <v>0.1029929927536439</v>
      </c>
      <c r="L12" s="228">
        <v>0.16198546698094701</v>
      </c>
      <c r="M12" s="228">
        <v>0.1594269771776671</v>
      </c>
      <c r="N12" s="228">
        <v>0.14331701964878371</v>
      </c>
      <c r="O12" s="228">
        <v>9.2302750749567938E-2</v>
      </c>
      <c r="P12" s="228">
        <v>0.10579374456476449</v>
      </c>
      <c r="Q12" s="228">
        <v>0.1075095797970102</v>
      </c>
      <c r="R12" s="228">
        <v>0.17010486037501671</v>
      </c>
      <c r="S12" s="228">
        <v>0.16675025255334719</v>
      </c>
      <c r="T12" s="228">
        <v>0.21747406142512349</v>
      </c>
      <c r="U12" s="228">
        <v>0.16712547128070249</v>
      </c>
      <c r="V12" s="228">
        <v>0.16785071863075929</v>
      </c>
      <c r="W12" s="228">
        <v>0.16564148848128671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2.3977652606238121E-2</v>
      </c>
      <c r="U14" s="228">
        <v>3.09862719267174E-2</v>
      </c>
      <c r="V14" s="228">
        <v>2.7478514935694819E-2</v>
      </c>
      <c r="W14" s="228">
        <v>6.1184516415096042E-2</v>
      </c>
      <c r="DA14" s="69" t="s">
        <v>2607</v>
      </c>
    </row>
    <row r="15" spans="1:105" ht="12" customHeight="1" x14ac:dyDescent="0.25">
      <c r="A15" s="37" t="s">
        <v>38</v>
      </c>
      <c r="B15" s="228">
        <v>0.59547650348186176</v>
      </c>
      <c r="C15" s="228">
        <v>0.64940720093137827</v>
      </c>
      <c r="D15" s="228">
        <v>0.63353766531638489</v>
      </c>
      <c r="E15" s="228">
        <v>0.60786053997593881</v>
      </c>
      <c r="F15" s="228">
        <v>0.63781501957738351</v>
      </c>
      <c r="G15" s="228">
        <v>0.5589823677643001</v>
      </c>
      <c r="H15" s="228">
        <v>0.46781962822911832</v>
      </c>
      <c r="I15" s="228">
        <v>0.43325244637533761</v>
      </c>
      <c r="J15" s="228">
        <v>0.30890534123552349</v>
      </c>
      <c r="K15" s="228">
        <v>0.23146873106190261</v>
      </c>
      <c r="L15" s="228">
        <v>0.23753727116347059</v>
      </c>
      <c r="M15" s="228">
        <v>0.28112853349972738</v>
      </c>
      <c r="N15" s="228">
        <v>0.41232098411459078</v>
      </c>
      <c r="O15" s="228">
        <v>0.40916182416754132</v>
      </c>
      <c r="P15" s="228">
        <v>0.39366037464945353</v>
      </c>
      <c r="Q15" s="228">
        <v>0.40437779171288951</v>
      </c>
      <c r="R15" s="228">
        <v>0.41156165599560501</v>
      </c>
      <c r="S15" s="228">
        <v>0.55253187819064853</v>
      </c>
      <c r="T15" s="228">
        <v>0.45829175748244039</v>
      </c>
      <c r="U15" s="228">
        <v>0.65795033783197876</v>
      </c>
      <c r="V15" s="228">
        <v>0.47102072693082098</v>
      </c>
      <c r="W15" s="228">
        <v>0.54557052356318814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5.9433810024566291</v>
      </c>
      <c r="C16" s="263">
        <f t="shared" si="0"/>
        <v>5.8326352309453888</v>
      </c>
      <c r="D16" s="263">
        <f t="shared" si="0"/>
        <v>6.0620354385196116</v>
      </c>
      <c r="E16" s="263">
        <f t="shared" si="0"/>
        <v>6.2864924379969516</v>
      </c>
      <c r="F16" s="263">
        <f t="shared" si="0"/>
        <v>7.1476089682700659</v>
      </c>
      <c r="G16" s="263">
        <f t="shared" si="0"/>
        <v>6.7039827112866188</v>
      </c>
      <c r="H16" s="263">
        <f t="shared" si="0"/>
        <v>4.1766964031326346</v>
      </c>
      <c r="I16" s="263">
        <f t="shared" si="0"/>
        <v>3.0030180022743878</v>
      </c>
      <c r="J16" s="263">
        <f t="shared" si="0"/>
        <v>2.3483773282910363</v>
      </c>
      <c r="K16" s="263">
        <f t="shared" si="0"/>
        <v>1.6121542774519479</v>
      </c>
      <c r="L16" s="263">
        <f t="shared" si="0"/>
        <v>1.930978914475816</v>
      </c>
      <c r="M16" s="263">
        <f t="shared" si="0"/>
        <v>2.1275268615992635</v>
      </c>
      <c r="N16" s="263">
        <f t="shared" si="0"/>
        <v>2.6768619315213957</v>
      </c>
      <c r="O16" s="263">
        <f t="shared" si="0"/>
        <v>2.4151732582382035</v>
      </c>
      <c r="P16" s="263">
        <f t="shared" si="0"/>
        <v>2.4054571833984211</v>
      </c>
      <c r="Q16" s="263">
        <f t="shared" si="0"/>
        <v>2.4655261506091595</v>
      </c>
      <c r="R16" s="263">
        <f t="shared" si="0"/>
        <v>2.8090973815285993</v>
      </c>
      <c r="S16" s="263">
        <f t="shared" si="0"/>
        <v>3.4698255283823176</v>
      </c>
      <c r="T16" s="263">
        <f t="shared" si="0"/>
        <v>3.3292873667303642</v>
      </c>
      <c r="U16" s="263">
        <f t="shared" si="0"/>
        <v>4.0793098065313824</v>
      </c>
      <c r="V16" s="263">
        <f t="shared" si="0"/>
        <v>3.1857201412808842</v>
      </c>
      <c r="W16" s="263">
        <f t="shared" si="0"/>
        <v>3.6276815306840824</v>
      </c>
      <c r="DA16" s="70"/>
    </row>
    <row r="17" spans="1:105" ht="12" customHeight="1" x14ac:dyDescent="0.25">
      <c r="A17" s="169" t="s">
        <v>2558</v>
      </c>
      <c r="B17" s="353">
        <v>3.3421227534227009</v>
      </c>
      <c r="C17" s="353">
        <v>2.8280403761711819</v>
      </c>
      <c r="D17" s="353">
        <v>3.1269613822384401</v>
      </c>
      <c r="E17" s="353">
        <v>3.3876169296714531</v>
      </c>
      <c r="F17" s="353">
        <v>4.0736281488768169</v>
      </c>
      <c r="G17" s="353">
        <v>4.0778610390817303</v>
      </c>
      <c r="H17" s="353">
        <v>2.025870024217165</v>
      </c>
      <c r="I17" s="353">
        <v>1.099486202733962</v>
      </c>
      <c r="J17" s="353">
        <v>1.023146897354489</v>
      </c>
      <c r="K17" s="353">
        <v>0.55803792799615592</v>
      </c>
      <c r="L17" s="353">
        <v>0.83727466063181322</v>
      </c>
      <c r="M17" s="353">
        <v>0.82440868414441271</v>
      </c>
      <c r="N17" s="353">
        <v>0.78292401366648878</v>
      </c>
      <c r="O17" s="353">
        <v>0.50801211524251444</v>
      </c>
      <c r="P17" s="353">
        <v>0.5666027791050281</v>
      </c>
      <c r="Q17" s="353">
        <v>0.57441364828401953</v>
      </c>
      <c r="R17" s="353">
        <v>0.87982120690764343</v>
      </c>
      <c r="S17" s="353">
        <v>0.88528792479371687</v>
      </c>
      <c r="T17" s="353">
        <v>1.160394990008349</v>
      </c>
      <c r="U17" s="353">
        <v>0.92509014927408573</v>
      </c>
      <c r="V17" s="353">
        <v>0.88686432543009619</v>
      </c>
      <c r="W17" s="353">
        <v>0.9163219927034012</v>
      </c>
      <c r="DA17" s="170" t="s">
        <v>2609</v>
      </c>
    </row>
    <row r="18" spans="1:105" ht="12" customHeight="1" x14ac:dyDescent="0.25">
      <c r="A18" s="59" t="s">
        <v>30</v>
      </c>
      <c r="B18" s="232">
        <v>0.28354454240589938</v>
      </c>
      <c r="C18" s="232">
        <v>9.6835567534197434E-2</v>
      </c>
      <c r="D18" s="232">
        <v>9.8614881726763651E-2</v>
      </c>
      <c r="E18" s="232">
        <v>9.6416626181966406E-2</v>
      </c>
      <c r="F18" s="232">
        <v>3.9117342111754778E-2</v>
      </c>
      <c r="G18" s="232">
        <v>0.2010386953866031</v>
      </c>
      <c r="H18" s="232">
        <v>0.20690570462331551</v>
      </c>
      <c r="I18" s="232">
        <v>0.25863858473488688</v>
      </c>
      <c r="J18" s="232">
        <v>0.25142563333033019</v>
      </c>
      <c r="K18" s="232">
        <v>8.7253990535473433E-2</v>
      </c>
      <c r="L18" s="232">
        <v>8.8653789462569632E-2</v>
      </c>
      <c r="M18" s="232">
        <v>8.2657193401702328E-2</v>
      </c>
      <c r="N18" s="232">
        <v>0.12216087145823031</v>
      </c>
      <c r="O18" s="232">
        <v>7.6170324937562303E-2</v>
      </c>
      <c r="P18" s="232">
        <v>7.0577999974783631E-2</v>
      </c>
      <c r="Q18" s="232">
        <v>6.9758190705355383E-2</v>
      </c>
      <c r="R18" s="232">
        <v>7.9445389840219233E-2</v>
      </c>
      <c r="S18" s="232">
        <v>7.6620292123491474E-2</v>
      </c>
      <c r="T18" s="232">
        <v>7.1919764076072853E-2</v>
      </c>
      <c r="U18" s="232">
        <v>4.3687531612995337E-2</v>
      </c>
      <c r="V18" s="232">
        <v>6.0298540751336149E-3</v>
      </c>
      <c r="W18" s="232">
        <v>6.27032404931989E-3</v>
      </c>
      <c r="DA18" s="71" t="s">
        <v>2610</v>
      </c>
    </row>
    <row r="19" spans="1:105" ht="12" customHeight="1" x14ac:dyDescent="0.25">
      <c r="A19" s="59" t="s">
        <v>33</v>
      </c>
      <c r="B19" s="232">
        <v>0.17394920717127069</v>
      </c>
      <c r="C19" s="232">
        <v>0.17822036060677021</v>
      </c>
      <c r="D19" s="232">
        <v>0.18149508729146591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2.5761389335786831E-2</v>
      </c>
      <c r="T19" s="232">
        <v>4.3087248743364628E-2</v>
      </c>
      <c r="U19" s="232">
        <v>4.6810492838699189E-2</v>
      </c>
      <c r="V19" s="232">
        <v>2.5507640652780491E-2</v>
      </c>
      <c r="W19" s="232">
        <v>2.6524882797100701E-2</v>
      </c>
      <c r="DA19" s="71" t="s">
        <v>2611</v>
      </c>
    </row>
    <row r="20" spans="1:105" ht="12" customHeight="1" x14ac:dyDescent="0.25">
      <c r="A20" s="59" t="s">
        <v>160</v>
      </c>
      <c r="B20" s="232">
        <v>0</v>
      </c>
      <c r="C20" s="232">
        <v>0.1489135963835502</v>
      </c>
      <c r="D20" s="232">
        <v>0</v>
      </c>
      <c r="E20" s="232">
        <v>0</v>
      </c>
      <c r="F20" s="232">
        <v>0.15060180173950111</v>
      </c>
      <c r="G20" s="232">
        <v>0.15440428620136459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1.2338406840069359E-2</v>
      </c>
      <c r="U20" s="232">
        <v>3.0401131229933341E-2</v>
      </c>
      <c r="V20" s="232">
        <v>3.3060211213182748E-2</v>
      </c>
      <c r="W20" s="232">
        <v>5.7254706713193083E-2</v>
      </c>
      <c r="DA20" s="71" t="s">
        <v>2612</v>
      </c>
    </row>
    <row r="21" spans="1:105" ht="12" customHeight="1" x14ac:dyDescent="0.25">
      <c r="A21" s="59" t="s">
        <v>70</v>
      </c>
      <c r="B21" s="232">
        <v>0.13338696697389149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2.751242036871639</v>
      </c>
      <c r="C22" s="232">
        <v>2.4040708516466638</v>
      </c>
      <c r="D22" s="232">
        <v>2.8468514132202101</v>
      </c>
      <c r="E22" s="232">
        <v>3.2912003034894859</v>
      </c>
      <c r="F22" s="232">
        <v>3.8839090050255609</v>
      </c>
      <c r="G22" s="232">
        <v>3.7224180574937629</v>
      </c>
      <c r="H22" s="232">
        <v>1.8189643195938501</v>
      </c>
      <c r="I22" s="232">
        <v>0.84084761799907559</v>
      </c>
      <c r="J22" s="232">
        <v>0.77172126402415842</v>
      </c>
      <c r="K22" s="232">
        <v>0.47078393746068248</v>
      </c>
      <c r="L22" s="232">
        <v>0.74862087116924358</v>
      </c>
      <c r="M22" s="232">
        <v>0.74175149074271041</v>
      </c>
      <c r="N22" s="232">
        <v>0.66076314220825849</v>
      </c>
      <c r="O22" s="232">
        <v>0.43184179030495218</v>
      </c>
      <c r="P22" s="232">
        <v>0.49602477913024451</v>
      </c>
      <c r="Q22" s="232">
        <v>0.50465545757866415</v>
      </c>
      <c r="R22" s="232">
        <v>0.80037581706742422</v>
      </c>
      <c r="S22" s="232">
        <v>0.78290624333443859</v>
      </c>
      <c r="T22" s="232">
        <v>1.033049570348842</v>
      </c>
      <c r="U22" s="232">
        <v>0.80419099359245783</v>
      </c>
      <c r="V22" s="232">
        <v>0.82226661948899937</v>
      </c>
      <c r="W22" s="232">
        <v>0.82627207914378753</v>
      </c>
      <c r="DA22" s="71" t="s">
        <v>2614</v>
      </c>
    </row>
    <row r="23" spans="1:105" ht="12" customHeight="1" x14ac:dyDescent="0.25">
      <c r="A23" s="60" t="s">
        <v>2565</v>
      </c>
      <c r="B23" s="331">
        <v>2.6012582490339282</v>
      </c>
      <c r="C23" s="331">
        <v>3.004594854774207</v>
      </c>
      <c r="D23" s="331">
        <v>2.9350740562811719</v>
      </c>
      <c r="E23" s="331">
        <v>2.898875508325498</v>
      </c>
      <c r="F23" s="331">
        <v>3.073980819393249</v>
      </c>
      <c r="G23" s="331">
        <v>2.6261216722048881</v>
      </c>
      <c r="H23" s="331">
        <v>2.15082637891547</v>
      </c>
      <c r="I23" s="331">
        <v>1.903531799540426</v>
      </c>
      <c r="J23" s="331">
        <v>1.325230430936547</v>
      </c>
      <c r="K23" s="331">
        <v>1.0541163494557919</v>
      </c>
      <c r="L23" s="331">
        <v>1.0937042538440029</v>
      </c>
      <c r="M23" s="331">
        <v>1.303118177454851</v>
      </c>
      <c r="N23" s="331">
        <v>1.8939379178549069</v>
      </c>
      <c r="O23" s="331">
        <v>1.907161142995689</v>
      </c>
      <c r="P23" s="331">
        <v>1.838854404293393</v>
      </c>
      <c r="Q23" s="331">
        <v>1.8911125023251401</v>
      </c>
      <c r="R23" s="331">
        <v>1.9292761746209559</v>
      </c>
      <c r="S23" s="331">
        <v>2.584537603588601</v>
      </c>
      <c r="T23" s="331">
        <v>2.168892376722015</v>
      </c>
      <c r="U23" s="331">
        <v>3.1542196572572969</v>
      </c>
      <c r="V23" s="331">
        <v>2.2988558158507879</v>
      </c>
      <c r="W23" s="331">
        <v>2.7113595379806812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2.5308267259570263</v>
      </c>
      <c r="C24" s="263">
        <f t="shared" si="1"/>
        <v>2.4536146096065181</v>
      </c>
      <c r="D24" s="263">
        <f t="shared" si="1"/>
        <v>2.5726666497538337</v>
      </c>
      <c r="E24" s="263">
        <f t="shared" si="1"/>
        <v>2.6798896036667994</v>
      </c>
      <c r="F24" s="263">
        <f t="shared" si="1"/>
        <v>3.0562122633438249</v>
      </c>
      <c r="G24" s="263">
        <f t="shared" si="1"/>
        <v>2.883554478339879</v>
      </c>
      <c r="H24" s="263">
        <f t="shared" si="1"/>
        <v>1.7795263719636973</v>
      </c>
      <c r="I24" s="263">
        <f t="shared" si="1"/>
        <v>1.2263592325040289</v>
      </c>
      <c r="J24" s="263">
        <f t="shared" si="1"/>
        <v>0.97676957817971344</v>
      </c>
      <c r="K24" s="263">
        <f t="shared" si="1"/>
        <v>0.65179282248354775</v>
      </c>
      <c r="L24" s="263">
        <f t="shared" si="1"/>
        <v>0.80280084222297188</v>
      </c>
      <c r="M24" s="263">
        <f t="shared" si="1"/>
        <v>0.86798328619870602</v>
      </c>
      <c r="N24" s="263">
        <f t="shared" si="1"/>
        <v>1.0557723697431318</v>
      </c>
      <c r="O24" s="263">
        <f t="shared" si="1"/>
        <v>0.90346668777111594</v>
      </c>
      <c r="P24" s="263">
        <f t="shared" si="1"/>
        <v>0.90677597371293894</v>
      </c>
      <c r="Q24" s="263">
        <f t="shared" si="1"/>
        <v>0.92701420857637529</v>
      </c>
      <c r="R24" s="263">
        <f t="shared" si="1"/>
        <v>1.1130702035535487</v>
      </c>
      <c r="S24" s="263">
        <f t="shared" si="1"/>
        <v>1.3212301464358738</v>
      </c>
      <c r="T24" s="263">
        <f t="shared" si="1"/>
        <v>1.332428529851819</v>
      </c>
      <c r="U24" s="263">
        <f t="shared" si="1"/>
        <v>1.5106746564986455</v>
      </c>
      <c r="V24" s="263">
        <f t="shared" si="1"/>
        <v>1.2250836761653723</v>
      </c>
      <c r="W24" s="263">
        <f t="shared" si="1"/>
        <v>1.3823955150223763</v>
      </c>
      <c r="DA24" s="70"/>
    </row>
    <row r="25" spans="1:105" ht="12" customHeight="1" x14ac:dyDescent="0.25">
      <c r="A25" s="169" t="s">
        <v>2568</v>
      </c>
      <c r="B25" s="354">
        <v>1.8062829983787521</v>
      </c>
      <c r="C25" s="354">
        <v>1.7289871713363441</v>
      </c>
      <c r="D25" s="354">
        <v>1.830232572000972</v>
      </c>
      <c r="E25" s="354">
        <v>1.9142331226451219</v>
      </c>
      <c r="F25" s="354">
        <v>2.1986632542673572</v>
      </c>
      <c r="G25" s="354">
        <v>2.0946378813833659</v>
      </c>
      <c r="H25" s="354">
        <v>1.2637703357185699</v>
      </c>
      <c r="I25" s="354">
        <v>0.83794271014620747</v>
      </c>
      <c r="J25" s="354">
        <v>0.67515990186734542</v>
      </c>
      <c r="K25" s="354">
        <v>0.44207986507685959</v>
      </c>
      <c r="L25" s="354">
        <v>0.55613718875909746</v>
      </c>
      <c r="M25" s="354">
        <v>0.59165999386020895</v>
      </c>
      <c r="N25" s="354">
        <v>0.70479952333676565</v>
      </c>
      <c r="O25" s="354">
        <v>0.58421982950423268</v>
      </c>
      <c r="P25" s="354">
        <v>0.58652599439200637</v>
      </c>
      <c r="Q25" s="354">
        <v>0.59849645466351176</v>
      </c>
      <c r="R25" s="354">
        <v>0.74411871443973476</v>
      </c>
      <c r="S25" s="354">
        <v>0.85985511204545884</v>
      </c>
      <c r="T25" s="354">
        <v>0.8966513641452829</v>
      </c>
      <c r="U25" s="354">
        <v>0.9646419417761215</v>
      </c>
      <c r="V25" s="354">
        <v>0.80208983137675927</v>
      </c>
      <c r="W25" s="354">
        <v>0.90253477937125015</v>
      </c>
      <c r="DA25" s="170" t="s">
        <v>2616</v>
      </c>
    </row>
    <row r="26" spans="1:105" ht="12" customHeight="1" x14ac:dyDescent="0.25">
      <c r="A26" s="61" t="s">
        <v>2570</v>
      </c>
      <c r="B26" s="265">
        <v>0.72454372757827445</v>
      </c>
      <c r="C26" s="265">
        <v>0.72462743827017384</v>
      </c>
      <c r="D26" s="265">
        <v>0.74243407775286152</v>
      </c>
      <c r="E26" s="265">
        <v>0.76565648102167738</v>
      </c>
      <c r="F26" s="265">
        <v>0.85754900907646781</v>
      </c>
      <c r="G26" s="265">
        <v>0.78891659695651295</v>
      </c>
      <c r="H26" s="265">
        <v>0.51575603624512734</v>
      </c>
      <c r="I26" s="265">
        <v>0.38841652235782131</v>
      </c>
      <c r="J26" s="265">
        <v>0.30160967631236801</v>
      </c>
      <c r="K26" s="265">
        <v>0.20971295740668819</v>
      </c>
      <c r="L26" s="265">
        <v>0.24666365346387439</v>
      </c>
      <c r="M26" s="265">
        <v>0.27632329233849712</v>
      </c>
      <c r="N26" s="265">
        <v>0.35097284640636611</v>
      </c>
      <c r="O26" s="265">
        <v>0.31924685826688332</v>
      </c>
      <c r="P26" s="265">
        <v>0.32024997932093258</v>
      </c>
      <c r="Q26" s="265">
        <v>0.32851775391286359</v>
      </c>
      <c r="R26" s="265">
        <v>0.36895148911381398</v>
      </c>
      <c r="S26" s="265">
        <v>0.461375034390415</v>
      </c>
      <c r="T26" s="265">
        <v>0.43577716570653602</v>
      </c>
      <c r="U26" s="265">
        <v>0.54603271472252413</v>
      </c>
      <c r="V26" s="265">
        <v>0.42299384478861313</v>
      </c>
      <c r="W26" s="265">
        <v>0.47986073565112619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7.2776093907632191</v>
      </c>
      <c r="C27" s="263">
        <f t="shared" si="2"/>
        <v>7.142002323606599</v>
      </c>
      <c r="D27" s="263">
        <f t="shared" si="2"/>
        <v>7.4229005369627892</v>
      </c>
      <c r="E27" s="263">
        <f t="shared" si="2"/>
        <v>7.6977458424452463</v>
      </c>
      <c r="F27" s="263">
        <f t="shared" si="2"/>
        <v>8.7521742468613031</v>
      </c>
      <c r="G27" s="263">
        <f t="shared" si="2"/>
        <v>8.2089584219836134</v>
      </c>
      <c r="H27" s="263">
        <f t="shared" si="2"/>
        <v>5.1143221262848595</v>
      </c>
      <c r="I27" s="263">
        <f t="shared" si="2"/>
        <v>3.677164900744148</v>
      </c>
      <c r="J27" s="263">
        <f t="shared" si="2"/>
        <v>2.8755640754584109</v>
      </c>
      <c r="K27" s="263">
        <f t="shared" si="2"/>
        <v>1.9740664621860584</v>
      </c>
      <c r="L27" s="263">
        <f t="shared" si="2"/>
        <v>2.3644639769091622</v>
      </c>
      <c r="M27" s="263">
        <f t="shared" si="2"/>
        <v>2.6051349325705271</v>
      </c>
      <c r="N27" s="263">
        <f t="shared" si="2"/>
        <v>3.2777901202302795</v>
      </c>
      <c r="O27" s="263">
        <f t="shared" si="2"/>
        <v>2.957355010087598</v>
      </c>
      <c r="P27" s="263">
        <f t="shared" si="2"/>
        <v>2.9454577755899036</v>
      </c>
      <c r="Q27" s="263">
        <f t="shared" si="2"/>
        <v>3.0190116129908082</v>
      </c>
      <c r="R27" s="263">
        <f t="shared" si="2"/>
        <v>3.4397110794227741</v>
      </c>
      <c r="S27" s="263">
        <f t="shared" si="2"/>
        <v>4.2487659531212056</v>
      </c>
      <c r="T27" s="263">
        <f t="shared" si="2"/>
        <v>4.0766784082412633</v>
      </c>
      <c r="U27" s="263">
        <f t="shared" si="2"/>
        <v>4.9950732324874076</v>
      </c>
      <c r="V27" s="263">
        <f t="shared" si="2"/>
        <v>3.9008818056500631</v>
      </c>
      <c r="W27" s="263">
        <f t="shared" si="2"/>
        <v>4.4420590171641834</v>
      </c>
      <c r="DA27" s="70"/>
    </row>
    <row r="28" spans="1:105" ht="12" customHeight="1" x14ac:dyDescent="0.25">
      <c r="A28" s="169" t="s">
        <v>2573</v>
      </c>
      <c r="B28" s="353">
        <v>4.0923952082726949</v>
      </c>
      <c r="C28" s="353">
        <v>3.462906583066752</v>
      </c>
      <c r="D28" s="353">
        <v>3.8289323047817612</v>
      </c>
      <c r="E28" s="353">
        <v>4.1481023628630034</v>
      </c>
      <c r="F28" s="353">
        <v>4.9881161006654882</v>
      </c>
      <c r="G28" s="353">
        <v>4.9932992315286491</v>
      </c>
      <c r="H28" s="353">
        <v>2.480657172510814</v>
      </c>
      <c r="I28" s="353">
        <v>1.34630963600077</v>
      </c>
      <c r="J28" s="353">
        <v>1.2528329355361081</v>
      </c>
      <c r="K28" s="353">
        <v>0.6833117485667215</v>
      </c>
      <c r="L28" s="353">
        <v>1.0252342783246691</v>
      </c>
      <c r="M28" s="353">
        <v>1.009480021401322</v>
      </c>
      <c r="N28" s="353">
        <v>0.95868246571406723</v>
      </c>
      <c r="O28" s="353">
        <v>0.62205565131736473</v>
      </c>
      <c r="P28" s="353">
        <v>0.69379932135309563</v>
      </c>
      <c r="Q28" s="353">
        <v>0.70336365096002385</v>
      </c>
      <c r="R28" s="353">
        <v>1.077332090090992</v>
      </c>
      <c r="S28" s="353">
        <v>1.0840260303596529</v>
      </c>
      <c r="T28" s="353">
        <v>1.4208918245000191</v>
      </c>
      <c r="U28" s="353">
        <v>1.1327634480907169</v>
      </c>
      <c r="V28" s="353">
        <v>1.0859563168531789</v>
      </c>
      <c r="W28" s="353">
        <v>1.1220269298408989</v>
      </c>
      <c r="DA28" s="170" t="s">
        <v>2618</v>
      </c>
    </row>
    <row r="29" spans="1:105" ht="12" customHeight="1" x14ac:dyDescent="0.25">
      <c r="A29" s="59" t="s">
        <v>30</v>
      </c>
      <c r="B29" s="232">
        <v>0.34719739886436662</v>
      </c>
      <c r="C29" s="232">
        <v>0.1185741643275887</v>
      </c>
      <c r="D29" s="232">
        <v>0.1207529164001187</v>
      </c>
      <c r="E29" s="232">
        <v>0.1180611749166935</v>
      </c>
      <c r="F29" s="232">
        <v>4.7898786259291552E-2</v>
      </c>
      <c r="G29" s="232">
        <v>0.24616983108563639</v>
      </c>
      <c r="H29" s="232">
        <v>0.2533539240285495</v>
      </c>
      <c r="I29" s="232">
        <v>0.31670030783863712</v>
      </c>
      <c r="J29" s="232">
        <v>0.30786812244530232</v>
      </c>
      <c r="K29" s="232">
        <v>0.106841621063845</v>
      </c>
      <c r="L29" s="232">
        <v>0.1085556605664118</v>
      </c>
      <c r="M29" s="232">
        <v>0.1012128898796355</v>
      </c>
      <c r="N29" s="232">
        <v>0.14958474056109819</v>
      </c>
      <c r="O29" s="232">
        <v>9.3269785637831407E-2</v>
      </c>
      <c r="P29" s="232">
        <v>8.6422040785449336E-2</v>
      </c>
      <c r="Q29" s="232">
        <v>8.5418192700435172E-2</v>
      </c>
      <c r="R29" s="232">
        <v>9.7280069192105176E-2</v>
      </c>
      <c r="S29" s="232">
        <v>9.3820765865499783E-2</v>
      </c>
      <c r="T29" s="232">
        <v>8.8065017236007556E-2</v>
      </c>
      <c r="U29" s="232">
        <v>5.3494936668973897E-2</v>
      </c>
      <c r="V29" s="232">
        <v>7.3834947858778966E-3</v>
      </c>
      <c r="W29" s="232">
        <v>7.6779478154937429E-3</v>
      </c>
      <c r="DA29" s="71" t="s">
        <v>2619</v>
      </c>
    </row>
    <row r="30" spans="1:105" ht="12" customHeight="1" x14ac:dyDescent="0.25">
      <c r="A30" s="59" t="s">
        <v>33</v>
      </c>
      <c r="B30" s="232">
        <v>0.21299902918931099</v>
      </c>
      <c r="C30" s="232">
        <v>0.21822901298788189</v>
      </c>
      <c r="D30" s="232">
        <v>0.22223888239771339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3.1544558370351243E-2</v>
      </c>
      <c r="T30" s="232">
        <v>5.2759896420446477E-2</v>
      </c>
      <c r="U30" s="232">
        <v>5.7318970822896977E-2</v>
      </c>
      <c r="V30" s="232">
        <v>3.1233845697282221E-2</v>
      </c>
      <c r="W30" s="232">
        <v>3.2479448322980449E-2</v>
      </c>
      <c r="DA30" s="71" t="s">
        <v>2620</v>
      </c>
    </row>
    <row r="31" spans="1:105" ht="12" customHeight="1" x14ac:dyDescent="0.25">
      <c r="A31" s="59" t="s">
        <v>160</v>
      </c>
      <c r="B31" s="232">
        <v>0</v>
      </c>
      <c r="C31" s="232">
        <v>0.18234317924516349</v>
      </c>
      <c r="D31" s="232">
        <v>0</v>
      </c>
      <c r="E31" s="232">
        <v>0</v>
      </c>
      <c r="F31" s="232">
        <v>0.18441036947694009</v>
      </c>
      <c r="G31" s="232">
        <v>0.18906647289963011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1.510825327355432E-2</v>
      </c>
      <c r="U31" s="232">
        <v>3.7225874975428577E-2</v>
      </c>
      <c r="V31" s="232">
        <v>4.048189128144826E-2</v>
      </c>
      <c r="W31" s="232">
        <v>7.0107804138603777E-2</v>
      </c>
      <c r="DA31" s="71" t="s">
        <v>2621</v>
      </c>
    </row>
    <row r="32" spans="1:105" ht="12" customHeight="1" x14ac:dyDescent="0.25">
      <c r="A32" s="59" t="s">
        <v>70</v>
      </c>
      <c r="B32" s="232">
        <v>0.1633309799680305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3.3688678002509871</v>
      </c>
      <c r="C33" s="232">
        <v>2.943760226506118</v>
      </c>
      <c r="D33" s="232">
        <v>3.4859405059839288</v>
      </c>
      <c r="E33" s="232">
        <v>4.0300411879463098</v>
      </c>
      <c r="F33" s="232">
        <v>4.7558069449292564</v>
      </c>
      <c r="G33" s="232">
        <v>4.5580629275433822</v>
      </c>
      <c r="H33" s="232">
        <v>2.2273032484822641</v>
      </c>
      <c r="I33" s="232">
        <v>1.029609328162133</v>
      </c>
      <c r="J33" s="232">
        <v>0.94496481309080593</v>
      </c>
      <c r="K33" s="232">
        <v>0.57647012750287652</v>
      </c>
      <c r="L33" s="232">
        <v>0.9166786177582571</v>
      </c>
      <c r="M33" s="232">
        <v>0.90826713152168637</v>
      </c>
      <c r="N33" s="232">
        <v>0.80909772515296907</v>
      </c>
      <c r="O33" s="232">
        <v>0.52878586567953334</v>
      </c>
      <c r="P33" s="232">
        <v>0.60737728056764628</v>
      </c>
      <c r="Q33" s="232">
        <v>0.61794545825958869</v>
      </c>
      <c r="R33" s="232">
        <v>0.98005202089888666</v>
      </c>
      <c r="S33" s="232">
        <v>0.95866070612380228</v>
      </c>
      <c r="T33" s="232">
        <v>1.2649586575700109</v>
      </c>
      <c r="U33" s="232">
        <v>0.98472366562341784</v>
      </c>
      <c r="V33" s="232">
        <v>1.006857085088571</v>
      </c>
      <c r="W33" s="232">
        <v>1.011761729563821</v>
      </c>
      <c r="DA33" s="71" t="s">
        <v>2623</v>
      </c>
    </row>
    <row r="34" spans="1:105" ht="12" customHeight="1" x14ac:dyDescent="0.25">
      <c r="A34" s="60" t="s">
        <v>2580</v>
      </c>
      <c r="B34" s="331">
        <v>3.1852141824905238</v>
      </c>
      <c r="C34" s="331">
        <v>3.679095740539847</v>
      </c>
      <c r="D34" s="331">
        <v>3.593968232181028</v>
      </c>
      <c r="E34" s="331">
        <v>3.5496434795822429</v>
      </c>
      <c r="F34" s="331">
        <v>3.7640581461958149</v>
      </c>
      <c r="G34" s="331">
        <v>3.2156591904549652</v>
      </c>
      <c r="H34" s="331">
        <v>2.6336649537740451</v>
      </c>
      <c r="I34" s="331">
        <v>2.330855264743378</v>
      </c>
      <c r="J34" s="331">
        <v>1.622731139922303</v>
      </c>
      <c r="K34" s="331">
        <v>1.2907547136193369</v>
      </c>
      <c r="L34" s="331">
        <v>1.3392296985844929</v>
      </c>
      <c r="M34" s="331">
        <v>1.5956549111692051</v>
      </c>
      <c r="N34" s="331">
        <v>2.3191076545162121</v>
      </c>
      <c r="O34" s="331">
        <v>2.3352993587702331</v>
      </c>
      <c r="P34" s="331">
        <v>2.2516584542368081</v>
      </c>
      <c r="Q34" s="331">
        <v>2.3156479620307842</v>
      </c>
      <c r="R34" s="331">
        <v>2.3623789893317819</v>
      </c>
      <c r="S34" s="331">
        <v>3.1647399227615529</v>
      </c>
      <c r="T34" s="331">
        <v>2.6557865837412442</v>
      </c>
      <c r="U34" s="331">
        <v>3.8623097843966909</v>
      </c>
      <c r="V34" s="331">
        <v>2.814925488796884</v>
      </c>
      <c r="W34" s="331">
        <v>3.320032087323284</v>
      </c>
      <c r="DA34" s="72" t="s">
        <v>2624</v>
      </c>
    </row>
    <row r="35" spans="1:105" ht="12" customHeight="1" x14ac:dyDescent="0.25">
      <c r="A35" s="39" t="s">
        <v>2582</v>
      </c>
      <c r="B35" s="230">
        <v>9.8996326842714293</v>
      </c>
      <c r="C35" s="230">
        <v>10.71901152389508</v>
      </c>
      <c r="D35" s="230">
        <v>11.47649341795449</v>
      </c>
      <c r="E35" s="230">
        <v>11.123609832295591</v>
      </c>
      <c r="F35" s="230">
        <v>12.913541979275671</v>
      </c>
      <c r="G35" s="230">
        <v>12.93028127045419</v>
      </c>
      <c r="H35" s="230">
        <v>9.1600476688569668</v>
      </c>
      <c r="I35" s="230">
        <v>4.8044263659073376</v>
      </c>
      <c r="J35" s="230">
        <v>3.4658546723503871</v>
      </c>
      <c r="K35" s="230">
        <v>2.346096664033464</v>
      </c>
      <c r="L35" s="230">
        <v>2.8162320694739571</v>
      </c>
      <c r="M35" s="230">
        <v>2.6976948985623812</v>
      </c>
      <c r="N35" s="230">
        <v>3.542143596889257</v>
      </c>
      <c r="O35" s="230">
        <v>2.911260815609428</v>
      </c>
      <c r="P35" s="230">
        <v>2.6009974317004319</v>
      </c>
      <c r="Q35" s="230">
        <v>2.6217320969576861</v>
      </c>
      <c r="R35" s="230">
        <v>3.567055437693242</v>
      </c>
      <c r="S35" s="230">
        <v>3.782427196515862</v>
      </c>
      <c r="T35" s="230">
        <v>4.0694190733893194</v>
      </c>
      <c r="U35" s="230">
        <v>3.9008341222236158</v>
      </c>
      <c r="V35" s="230">
        <v>3.3546814011438748</v>
      </c>
      <c r="W35" s="230">
        <v>4.112491077537948</v>
      </c>
      <c r="DA35" s="92" t="s">
        <v>2625</v>
      </c>
    </row>
    <row r="36" spans="1:105" ht="12" customHeight="1" x14ac:dyDescent="0.25">
      <c r="A36" s="64" t="s">
        <v>30</v>
      </c>
      <c r="B36" s="231">
        <v>0.25461831192658119</v>
      </c>
      <c r="C36" s="231">
        <v>7.7373146980938765E-2</v>
      </c>
      <c r="D36" s="231">
        <v>7.1623126968527212E-2</v>
      </c>
      <c r="E36" s="231">
        <v>7.8726995092021981E-2</v>
      </c>
      <c r="F36" s="231">
        <v>2.9730368595991891E-2</v>
      </c>
      <c r="G36" s="231">
        <v>0.13093733461611001</v>
      </c>
      <c r="H36" s="231">
        <v>0.1119775462597338</v>
      </c>
      <c r="I36" s="231">
        <v>0.247250549169341</v>
      </c>
      <c r="J36" s="231">
        <v>0.27055987536352932</v>
      </c>
      <c r="K36" s="231">
        <v>0.1083369080272151</v>
      </c>
      <c r="L36" s="231">
        <v>0.1038133270435473</v>
      </c>
      <c r="M36" s="231">
        <v>0.1231918873361629</v>
      </c>
      <c r="N36" s="231">
        <v>0.1726780966373393</v>
      </c>
      <c r="O36" s="231">
        <v>0.14415480868979</v>
      </c>
      <c r="P36" s="231">
        <v>0.1622269291561429</v>
      </c>
      <c r="Q36" s="231">
        <v>0.16487621938994551</v>
      </c>
      <c r="R36" s="231">
        <v>0.13357113054242681</v>
      </c>
      <c r="S36" s="231">
        <v>0.1735358087972626</v>
      </c>
      <c r="T36" s="231">
        <v>0.1218286792345057</v>
      </c>
      <c r="U36" s="231">
        <v>0.1228602856523124</v>
      </c>
      <c r="V36" s="231">
        <v>1.3986603371668941E-2</v>
      </c>
      <c r="W36" s="231">
        <v>1.320950218913621E-2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0.1577604885197203</v>
      </c>
      <c r="C38" s="231">
        <v>0.14382027797208161</v>
      </c>
      <c r="D38" s="231">
        <v>0.1331322097107015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5.8928044408316303E-2</v>
      </c>
      <c r="T38" s="231">
        <v>7.3715275428871727E-2</v>
      </c>
      <c r="U38" s="231">
        <v>0.13295499980170619</v>
      </c>
      <c r="V38" s="231">
        <v>5.9756230545045981E-2</v>
      </c>
      <c r="W38" s="231">
        <v>5.6436150881221732E-2</v>
      </c>
      <c r="DA38" s="73" t="s">
        <v>2628</v>
      </c>
    </row>
    <row r="39" spans="1:105" ht="12" customHeight="1" x14ac:dyDescent="0.25">
      <c r="A39" s="64" t="s">
        <v>160</v>
      </c>
      <c r="B39" s="231">
        <v>0</v>
      </c>
      <c r="C39" s="231">
        <v>0.12245556350185879</v>
      </c>
      <c r="D39" s="231">
        <v>0</v>
      </c>
      <c r="E39" s="231">
        <v>0</v>
      </c>
      <c r="F39" s="231">
        <v>0.1178012592088111</v>
      </c>
      <c r="G39" s="231">
        <v>0.10349801027344679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2.151043425614221E-2</v>
      </c>
      <c r="U39" s="231">
        <v>8.7989847962458262E-2</v>
      </c>
      <c r="V39" s="231">
        <v>7.8922328665209707E-2</v>
      </c>
      <c r="W39" s="231">
        <v>0.12413563486699419</v>
      </c>
      <c r="DA39" s="73" t="s">
        <v>2629</v>
      </c>
    </row>
    <row r="40" spans="1:105" ht="12" customHeight="1" x14ac:dyDescent="0.25">
      <c r="A40" s="64" t="s">
        <v>70</v>
      </c>
      <c r="B40" s="231">
        <v>0.11951101616212891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0.61392896632809546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2.489201161075183</v>
      </c>
      <c r="C42" s="231">
        <v>1.935376556781377</v>
      </c>
      <c r="D42" s="231">
        <v>2.0832360118363091</v>
      </c>
      <c r="E42" s="231">
        <v>2.7076274820325228</v>
      </c>
      <c r="F42" s="231">
        <v>2.9741499165971939</v>
      </c>
      <c r="G42" s="231">
        <v>2.4427096011814342</v>
      </c>
      <c r="H42" s="231">
        <v>0.99184890063532527</v>
      </c>
      <c r="I42" s="231">
        <v>0.80988639278196894</v>
      </c>
      <c r="J42" s="231">
        <v>0.8367142369839996</v>
      </c>
      <c r="K42" s="231">
        <v>0.58894620720145452</v>
      </c>
      <c r="L42" s="231">
        <v>0.88324378631222478</v>
      </c>
      <c r="M42" s="231">
        <v>1.1138398100543341</v>
      </c>
      <c r="N42" s="231">
        <v>0.94105237448720425</v>
      </c>
      <c r="O42" s="231">
        <v>0.82343789172028992</v>
      </c>
      <c r="P42" s="231">
        <v>1.148734929538201</v>
      </c>
      <c r="Q42" s="231">
        <v>1.20176801526405</v>
      </c>
      <c r="R42" s="231">
        <v>1.355815872515183</v>
      </c>
      <c r="S42" s="231">
        <v>1.786561256092251</v>
      </c>
      <c r="T42" s="231">
        <v>1.763133907666808</v>
      </c>
      <c r="U42" s="231">
        <v>2.2786418669254749</v>
      </c>
      <c r="V42" s="231">
        <v>1.921679564177228</v>
      </c>
      <c r="W42" s="231">
        <v>1.7538094160332971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1.954874393273047</v>
      </c>
      <c r="C44" s="231">
        <v>2.53859988709377</v>
      </c>
      <c r="D44" s="231">
        <v>3.583920096969281</v>
      </c>
      <c r="E44" s="231">
        <v>2.5929453952173618</v>
      </c>
      <c r="F44" s="231">
        <v>3.7332725006205938</v>
      </c>
      <c r="G44" s="231">
        <v>5.0500758919275173</v>
      </c>
      <c r="H44" s="231">
        <v>4.4391776438711874</v>
      </c>
      <c r="I44" s="231">
        <v>2.5250623817205851</v>
      </c>
      <c r="J44" s="231">
        <v>1.3982727815652669</v>
      </c>
      <c r="K44" s="231">
        <v>0.58372549376858929</v>
      </c>
      <c r="L44" s="231">
        <v>0.62448462486957412</v>
      </c>
      <c r="M44" s="231">
        <v>0.57018798862864506</v>
      </c>
      <c r="N44" s="231">
        <v>1.3982727814848199</v>
      </c>
      <c r="O44" s="231">
        <v>0.65160850707692997</v>
      </c>
      <c r="P44" s="231">
        <v>0.19006266285856929</v>
      </c>
      <c r="Q44" s="231">
        <v>0.19006266286505979</v>
      </c>
      <c r="R44" s="231">
        <v>0.24435929913184801</v>
      </c>
      <c r="S44" s="231">
        <v>0.1221796495703418</v>
      </c>
      <c r="T44" s="231">
        <v>0.44800833906828269</v>
      </c>
      <c r="U44" s="231">
        <v>0.2307729221223164</v>
      </c>
      <c r="V44" s="231">
        <v>0.16288990880471699</v>
      </c>
      <c r="W44" s="231">
        <v>0.36653894871675791</v>
      </c>
      <c r="DA44" s="73" t="s">
        <v>2634</v>
      </c>
    </row>
    <row r="45" spans="1:105" ht="12" customHeight="1" x14ac:dyDescent="0.25">
      <c r="A45" s="64" t="s">
        <v>79</v>
      </c>
      <c r="B45" s="231">
        <v>4.9236673133147697</v>
      </c>
      <c r="C45" s="231">
        <v>5.9013860915650538</v>
      </c>
      <c r="D45" s="231">
        <v>5.6045819724696679</v>
      </c>
      <c r="E45" s="231">
        <v>5.7443099599536778</v>
      </c>
      <c r="F45" s="231">
        <v>6.0585879342530742</v>
      </c>
      <c r="G45" s="231">
        <v>5.2030604324556879</v>
      </c>
      <c r="H45" s="231">
        <v>3.0031146117626251</v>
      </c>
      <c r="I45" s="231">
        <v>1.2222270422354431</v>
      </c>
      <c r="J45" s="231">
        <v>0.96030777843759163</v>
      </c>
      <c r="K45" s="231">
        <v>1.065088055036205</v>
      </c>
      <c r="L45" s="231">
        <v>1.2046903312486099</v>
      </c>
      <c r="M45" s="231">
        <v>0.89047521254323891</v>
      </c>
      <c r="N45" s="231">
        <v>1.0301403442798931</v>
      </c>
      <c r="O45" s="231">
        <v>1.292059608122418</v>
      </c>
      <c r="P45" s="231">
        <v>1.0999729101475191</v>
      </c>
      <c r="Q45" s="231">
        <v>1.0650251994386299</v>
      </c>
      <c r="R45" s="231">
        <v>1.833309135503784</v>
      </c>
      <c r="S45" s="231">
        <v>1.6412224376476909</v>
      </c>
      <c r="T45" s="231">
        <v>1.641222437734708</v>
      </c>
      <c r="U45" s="231">
        <v>1.0476141997593471</v>
      </c>
      <c r="V45" s="231">
        <v>1.1174467655800051</v>
      </c>
      <c r="W45" s="231">
        <v>1.79836142485054</v>
      </c>
      <c r="DA45" s="73" t="s">
        <v>2635</v>
      </c>
    </row>
    <row r="46" spans="1:105" ht="12" customHeight="1" x14ac:dyDescent="0.25">
      <c r="A46" s="39" t="s">
        <v>2594</v>
      </c>
      <c r="B46" s="230">
        <v>3.9436205510827</v>
      </c>
      <c r="C46" s="230">
        <v>3.9440761801805091</v>
      </c>
      <c r="D46" s="230">
        <v>4.0409959749931144</v>
      </c>
      <c r="E46" s="230">
        <v>4.1673932417012676</v>
      </c>
      <c r="F46" s="230">
        <v>4.6675552724168901</v>
      </c>
      <c r="G46" s="230">
        <v>4.2939957747571844</v>
      </c>
      <c r="H46" s="230">
        <v>2.8072095947604558</v>
      </c>
      <c r="I46" s="230">
        <v>2.1141130916558728</v>
      </c>
      <c r="J46" s="230">
        <v>1.641631930051257</v>
      </c>
      <c r="K46" s="230">
        <v>1.1414470889446771</v>
      </c>
      <c r="L46" s="230">
        <v>1.3425661088207921</v>
      </c>
      <c r="M46" s="230">
        <v>1.504000618501254</v>
      </c>
      <c r="N46" s="230">
        <v>1.910310830495193</v>
      </c>
      <c r="O46" s="230">
        <v>1.7376293841338299</v>
      </c>
      <c r="P46" s="230">
        <v>1.7430892737904491</v>
      </c>
      <c r="Q46" s="230">
        <v>1.7880899611905561</v>
      </c>
      <c r="R46" s="230">
        <v>2.0081668220150499</v>
      </c>
      <c r="S46" s="230">
        <v>2.51121912746386</v>
      </c>
      <c r="T46" s="230">
        <v>2.3718924351425121</v>
      </c>
      <c r="U46" s="230">
        <v>2.9720025905690979</v>
      </c>
      <c r="V46" s="230">
        <v>2.3023140713196608</v>
      </c>
      <c r="W46" s="230">
        <v>2.611834989030394</v>
      </c>
      <c r="DA46" s="92" t="s">
        <v>2636</v>
      </c>
    </row>
    <row r="47" spans="1:105" ht="12" customHeight="1" x14ac:dyDescent="0.25">
      <c r="A47" s="39" t="s">
        <v>2596</v>
      </c>
      <c r="B47" s="230">
        <v>2.469970930832845</v>
      </c>
      <c r="C47" s="230">
        <v>2.470256300739067</v>
      </c>
      <c r="D47" s="230">
        <v>2.5309591682458552</v>
      </c>
      <c r="E47" s="230">
        <v>2.6101243846914781</v>
      </c>
      <c r="F47" s="230">
        <v>2.9233861857627659</v>
      </c>
      <c r="G47" s="230">
        <v>2.6894181636865349</v>
      </c>
      <c r="H47" s="230">
        <v>1.7582132981606871</v>
      </c>
      <c r="I47" s="230">
        <v>1.324112655678688</v>
      </c>
      <c r="J47" s="230">
        <v>1.0281879541479739</v>
      </c>
      <c r="K47" s="230">
        <v>0.71491186645811844</v>
      </c>
      <c r="L47" s="230">
        <v>0.8408768588545642</v>
      </c>
      <c r="M47" s="230">
        <v>0.94198662359461349</v>
      </c>
      <c r="N47" s="230">
        <v>1.19646709389494</v>
      </c>
      <c r="O47" s="230">
        <v>1.088313140622321</v>
      </c>
      <c r="P47" s="230">
        <v>1.0917327821833489</v>
      </c>
      <c r="Q47" s="230">
        <v>1.119917641326363</v>
      </c>
      <c r="R47" s="230">
        <v>1.25775632071863</v>
      </c>
      <c r="S47" s="230">
        <v>1.5728283604983899</v>
      </c>
      <c r="T47" s="230">
        <v>1.4855651779824299</v>
      </c>
      <c r="U47" s="230">
        <v>1.8614265520677999</v>
      </c>
      <c r="V47" s="230">
        <v>1.4419868129163049</v>
      </c>
      <c r="W47" s="230">
        <v>1.6358461508843869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0.99999999999999989</v>
      </c>
      <c r="H51" s="234">
        <f t="shared" si="3"/>
        <v>1.0000000000000004</v>
      </c>
      <c r="I51" s="234">
        <f t="shared" si="3"/>
        <v>1</v>
      </c>
      <c r="J51" s="234">
        <f t="shared" si="3"/>
        <v>0.99999999999999956</v>
      </c>
      <c r="K51" s="234">
        <f t="shared" si="3"/>
        <v>1.0000000000000002</v>
      </c>
      <c r="L51" s="234">
        <f t="shared" si="3"/>
        <v>1</v>
      </c>
      <c r="M51" s="234">
        <f t="shared" si="3"/>
        <v>0.99999999999999989</v>
      </c>
      <c r="N51" s="234">
        <f t="shared" si="3"/>
        <v>1.0000000000000002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0.99999999999999989</v>
      </c>
      <c r="S51" s="234">
        <f t="shared" si="3"/>
        <v>1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1.7347403981029692E-2</v>
      </c>
      <c r="C52" s="235">
        <f t="shared" si="4"/>
        <v>1.7126276774439338E-2</v>
      </c>
      <c r="D52" s="235">
        <f t="shared" si="4"/>
        <v>1.6786249879707772E-2</v>
      </c>
      <c r="E52" s="235">
        <f t="shared" si="4"/>
        <v>1.7043192022157705E-2</v>
      </c>
      <c r="F52" s="235">
        <f t="shared" si="4"/>
        <v>1.6749071859180838E-2</v>
      </c>
      <c r="G52" s="235">
        <f t="shared" si="4"/>
        <v>1.6181194802630292E-2</v>
      </c>
      <c r="H52" s="235">
        <f t="shared" si="4"/>
        <v>1.6121477284132379E-2</v>
      </c>
      <c r="I52" s="235">
        <f t="shared" si="4"/>
        <v>1.8360160284148989E-2</v>
      </c>
      <c r="J52" s="235">
        <f t="shared" si="4"/>
        <v>1.8621346630113444E-2</v>
      </c>
      <c r="K52" s="235">
        <f t="shared" si="4"/>
        <v>1.8896042232651591E-2</v>
      </c>
      <c r="L52" s="235">
        <f t="shared" si="4"/>
        <v>1.8606376116156224E-2</v>
      </c>
      <c r="M52" s="235">
        <f t="shared" si="4"/>
        <v>1.9474763018642566E-2</v>
      </c>
      <c r="N52" s="235">
        <f t="shared" si="4"/>
        <v>1.9464221521761575E-2</v>
      </c>
      <c r="O52" s="235">
        <f t="shared" si="4"/>
        <v>2.0049164426348052E-2</v>
      </c>
      <c r="P52" s="235">
        <f t="shared" si="4"/>
        <v>2.0585171472355428E-2</v>
      </c>
      <c r="Q52" s="235">
        <f t="shared" si="4"/>
        <v>2.0666579684086347E-2</v>
      </c>
      <c r="R52" s="235">
        <f t="shared" si="4"/>
        <v>1.9663353903243318E-2</v>
      </c>
      <c r="S52" s="235">
        <f t="shared" si="4"/>
        <v>2.0522383459645369E-2</v>
      </c>
      <c r="T52" s="235">
        <f t="shared" si="4"/>
        <v>1.9750980923718204E-2</v>
      </c>
      <c r="U52" s="235">
        <f t="shared" si="4"/>
        <v>2.1143222595671515E-2</v>
      </c>
      <c r="V52" s="235">
        <f t="shared" si="4"/>
        <v>2.060961559198839E-2</v>
      </c>
      <c r="W52" s="235">
        <f t="shared" si="4"/>
        <v>2.0258735618297757E-2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6.1260112592302048E-3</v>
      </c>
      <c r="C53" s="235">
        <f t="shared" si="5"/>
        <v>6.04792304737003E-3</v>
      </c>
      <c r="D53" s="235">
        <f t="shared" si="5"/>
        <v>5.9278469490763276E-3</v>
      </c>
      <c r="E53" s="235">
        <f t="shared" si="5"/>
        <v>6.0185827421287245E-3</v>
      </c>
      <c r="F53" s="235">
        <f t="shared" si="5"/>
        <v>5.9147180121706744E-3</v>
      </c>
      <c r="G53" s="235">
        <f t="shared" si="5"/>
        <v>5.71417957736559E-3</v>
      </c>
      <c r="H53" s="235">
        <f t="shared" si="5"/>
        <v>5.6930911083882402E-3</v>
      </c>
      <c r="I53" s="235">
        <f t="shared" si="5"/>
        <v>6.483653043704107E-3</v>
      </c>
      <c r="J53" s="235">
        <f t="shared" si="5"/>
        <v>6.5758876223122468E-3</v>
      </c>
      <c r="K53" s="235">
        <f t="shared" si="5"/>
        <v>6.6728928200841947E-3</v>
      </c>
      <c r="L53" s="235">
        <f t="shared" si="5"/>
        <v>6.5706009790105335E-3</v>
      </c>
      <c r="M53" s="235">
        <f t="shared" si="5"/>
        <v>6.8772605776350228E-3</v>
      </c>
      <c r="N53" s="235">
        <f t="shared" si="5"/>
        <v>6.8735379844070818E-3</v>
      </c>
      <c r="O53" s="235">
        <f t="shared" si="5"/>
        <v>7.0801030026324107E-3</v>
      </c>
      <c r="P53" s="235">
        <f t="shared" si="5"/>
        <v>7.2693869555776926E-3</v>
      </c>
      <c r="Q53" s="235">
        <f t="shared" si="5"/>
        <v>7.29813521221613E-3</v>
      </c>
      <c r="R53" s="235">
        <f t="shared" si="5"/>
        <v>6.9438590083694242E-3</v>
      </c>
      <c r="S53" s="235">
        <f t="shared" si="5"/>
        <v>7.247214181298197E-3</v>
      </c>
      <c r="T53" s="235">
        <f t="shared" si="5"/>
        <v>6.9748033568511345E-3</v>
      </c>
      <c r="U53" s="235">
        <f t="shared" si="5"/>
        <v>7.4664554891979863E-3</v>
      </c>
      <c r="V53" s="235">
        <f t="shared" si="5"/>
        <v>7.2780190801455631E-3</v>
      </c>
      <c r="W53" s="235">
        <f t="shared" si="5"/>
        <v>7.1541103574445835E-3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4.055045414166001E-2</v>
      </c>
      <c r="C54" s="235">
        <f t="shared" si="6"/>
        <v>4.0033557857920864E-2</v>
      </c>
      <c r="D54" s="235">
        <f t="shared" si="6"/>
        <v>3.9238727402780629E-2</v>
      </c>
      <c r="E54" s="235">
        <f t="shared" si="6"/>
        <v>3.9839342951704833E-2</v>
      </c>
      <c r="F54" s="235">
        <f t="shared" si="6"/>
        <v>3.9151821856676809E-2</v>
      </c>
      <c r="G54" s="235">
        <f t="shared" si="6"/>
        <v>3.7824379862189596E-2</v>
      </c>
      <c r="H54" s="235">
        <f t="shared" si="6"/>
        <v>3.7684787073669089E-2</v>
      </c>
      <c r="I54" s="235">
        <f t="shared" si="6"/>
        <v>4.291782438744584E-2</v>
      </c>
      <c r="J54" s="235">
        <f t="shared" si="6"/>
        <v>4.3528360981626803E-2</v>
      </c>
      <c r="K54" s="235">
        <f t="shared" si="6"/>
        <v>4.4170476161847383E-2</v>
      </c>
      <c r="L54" s="235">
        <f t="shared" si="6"/>
        <v>4.3493366630866115E-2</v>
      </c>
      <c r="M54" s="235">
        <f t="shared" si="6"/>
        <v>4.5523265934819548E-2</v>
      </c>
      <c r="N54" s="235">
        <f t="shared" si="6"/>
        <v>4.5498624640576045E-2</v>
      </c>
      <c r="O54" s="235">
        <f t="shared" si="6"/>
        <v>4.6865958937619086E-2</v>
      </c>
      <c r="P54" s="235">
        <f t="shared" si="6"/>
        <v>4.8118903133909097E-2</v>
      </c>
      <c r="Q54" s="235">
        <f t="shared" si="6"/>
        <v>4.8309199039864754E-2</v>
      </c>
      <c r="R54" s="235">
        <f t="shared" si="6"/>
        <v>4.5964106882888794E-2</v>
      </c>
      <c r="S54" s="235">
        <f t="shared" si="6"/>
        <v>4.7972132906339039E-2</v>
      </c>
      <c r="T54" s="235">
        <f t="shared" si="6"/>
        <v>4.6168939575966281E-2</v>
      </c>
      <c r="U54" s="235">
        <f t="shared" si="6"/>
        <v>4.9423376501190865E-2</v>
      </c>
      <c r="V54" s="235">
        <f t="shared" si="6"/>
        <v>4.817604252798173E-2</v>
      </c>
      <c r="W54" s="235">
        <f t="shared" si="6"/>
        <v>4.7355842439373179E-2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1.7784175053400519E-2</v>
      </c>
      <c r="C55" s="235">
        <f t="shared" si="7"/>
        <v>1.7557480329776567E-2</v>
      </c>
      <c r="D55" s="235">
        <f t="shared" si="7"/>
        <v>1.7208892274446604E-2</v>
      </c>
      <c r="E55" s="235">
        <f t="shared" si="7"/>
        <v>1.747230367853464E-2</v>
      </c>
      <c r="F55" s="235">
        <f t="shared" si="7"/>
        <v>1.7170778189715952E-2</v>
      </c>
      <c r="G55" s="235">
        <f t="shared" si="7"/>
        <v>1.6588603185689488E-2</v>
      </c>
      <c r="H55" s="235">
        <f t="shared" si="7"/>
        <v>1.6527382105931215E-2</v>
      </c>
      <c r="I55" s="235">
        <f t="shared" si="7"/>
        <v>1.8822430425835743E-2</v>
      </c>
      <c r="J55" s="235">
        <f t="shared" si="7"/>
        <v>1.9090192893538079E-2</v>
      </c>
      <c r="K55" s="235">
        <f t="shared" si="7"/>
        <v>1.9371804752423699E-2</v>
      </c>
      <c r="L55" s="235">
        <f t="shared" si="7"/>
        <v>1.9074845453589957E-2</v>
      </c>
      <c r="M55" s="235">
        <f t="shared" si="7"/>
        <v>1.9965096508144625E-2</v>
      </c>
      <c r="N55" s="235">
        <f t="shared" si="7"/>
        <v>1.9954289598588498E-2</v>
      </c>
      <c r="O55" s="235">
        <f t="shared" si="7"/>
        <v>2.0553960132737949E-2</v>
      </c>
      <c r="P55" s="235">
        <f t="shared" si="7"/>
        <v>2.1103462706522226E-2</v>
      </c>
      <c r="Q55" s="235">
        <f t="shared" si="7"/>
        <v>2.1186920605455697E-2</v>
      </c>
      <c r="R55" s="235">
        <f t="shared" si="7"/>
        <v>2.0158435713761958E-2</v>
      </c>
      <c r="S55" s="235">
        <f t="shared" si="7"/>
        <v>2.1039093823978647E-2</v>
      </c>
      <c r="T55" s="235">
        <f t="shared" si="7"/>
        <v>2.0248268997937361E-2</v>
      </c>
      <c r="U55" s="235">
        <f t="shared" si="7"/>
        <v>2.1675564381023669E-2</v>
      </c>
      <c r="V55" s="235">
        <f t="shared" si="7"/>
        <v>2.1128522277571248E-2</v>
      </c>
      <c r="W55" s="235">
        <f t="shared" si="7"/>
        <v>2.0768807885627034E-2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3.3732849559677688E-2</v>
      </c>
      <c r="C56" s="235">
        <f t="shared" si="8"/>
        <v>3.2630259735609228E-2</v>
      </c>
      <c r="D56" s="235">
        <f t="shared" si="8"/>
        <v>3.2449046455749836E-2</v>
      </c>
      <c r="E56" s="235">
        <f t="shared" si="8"/>
        <v>3.3220334853570815E-2</v>
      </c>
      <c r="F56" s="235">
        <f t="shared" si="8"/>
        <v>3.3101025967172737E-2</v>
      </c>
      <c r="G56" s="235">
        <f t="shared" si="8"/>
        <v>3.2616586550986738E-2</v>
      </c>
      <c r="H56" s="235">
        <f t="shared" si="8"/>
        <v>3.1041076268033433E-2</v>
      </c>
      <c r="I56" s="235">
        <f t="shared" si="8"/>
        <v>3.3976986583918171E-2</v>
      </c>
      <c r="J56" s="235">
        <f t="shared" si="8"/>
        <v>3.4719196011364785E-2</v>
      </c>
      <c r="K56" s="235">
        <f t="shared" si="8"/>
        <v>3.4719069152483469E-2</v>
      </c>
      <c r="L56" s="235">
        <f t="shared" si="8"/>
        <v>3.4719559008289054E-2</v>
      </c>
      <c r="M56" s="235">
        <f t="shared" si="8"/>
        <v>3.5771025240253759E-2</v>
      </c>
      <c r="N56" s="235">
        <f t="shared" si="8"/>
        <v>3.5500259369785618E-2</v>
      </c>
      <c r="O56" s="235">
        <f t="shared" si="8"/>
        <v>3.6281561234769902E-2</v>
      </c>
      <c r="P56" s="235">
        <f t="shared" si="8"/>
        <v>3.6985972364921821E-2</v>
      </c>
      <c r="Q56" s="235">
        <f t="shared" si="8"/>
        <v>3.7098832313420531E-2</v>
      </c>
      <c r="R56" s="235">
        <f t="shared" si="8"/>
        <v>3.5713996813125565E-2</v>
      </c>
      <c r="S56" s="235">
        <f t="shared" si="8"/>
        <v>3.6859466216675449E-2</v>
      </c>
      <c r="T56" s="235">
        <f t="shared" si="8"/>
        <v>3.6669903597201556E-2</v>
      </c>
      <c r="U56" s="235">
        <f t="shared" si="8"/>
        <v>3.8463699962749114E-2</v>
      </c>
      <c r="V56" s="235">
        <f t="shared" si="8"/>
        <v>3.7773420710256217E-2</v>
      </c>
      <c r="W56" s="235">
        <f t="shared" si="8"/>
        <v>3.8112488777810857E-2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0.16393795976427833</v>
      </c>
      <c r="C57" s="236">
        <f t="shared" si="9"/>
        <v>0.15881410201549442</v>
      </c>
      <c r="D57" s="236">
        <f t="shared" si="9"/>
        <v>0.15790297764720398</v>
      </c>
      <c r="E57" s="236">
        <f t="shared" si="9"/>
        <v>0.16121351030322395</v>
      </c>
      <c r="F57" s="236">
        <f t="shared" si="9"/>
        <v>0.16083058603474532</v>
      </c>
      <c r="G57" s="236">
        <f t="shared" si="9"/>
        <v>0.1584121331673492</v>
      </c>
      <c r="H57" s="236">
        <f t="shared" si="9"/>
        <v>0.15040749816099713</v>
      </c>
      <c r="I57" s="236">
        <f t="shared" si="9"/>
        <v>0.16353577422377719</v>
      </c>
      <c r="J57" s="236">
        <f t="shared" si="9"/>
        <v>0.16703587474542478</v>
      </c>
      <c r="K57" s="236">
        <f t="shared" si="9"/>
        <v>0.16735097578518329</v>
      </c>
      <c r="L57" s="236">
        <f t="shared" si="9"/>
        <v>0.16780706068516868</v>
      </c>
      <c r="M57" s="236">
        <f t="shared" si="9"/>
        <v>0.17274512569044595</v>
      </c>
      <c r="N57" s="236">
        <f t="shared" si="9"/>
        <v>0.17102734554237631</v>
      </c>
      <c r="O57" s="236">
        <f t="shared" si="9"/>
        <v>0.17474067131428475</v>
      </c>
      <c r="P57" s="236">
        <f t="shared" si="9"/>
        <v>0.17813082220674981</v>
      </c>
      <c r="Q57" s="236">
        <f t="shared" si="9"/>
        <v>0.17868802067923933</v>
      </c>
      <c r="R57" s="236">
        <f t="shared" si="9"/>
        <v>0.17247699860335103</v>
      </c>
      <c r="S57" s="236">
        <f t="shared" si="9"/>
        <v>0.17781050213061153</v>
      </c>
      <c r="T57" s="236">
        <f t="shared" si="9"/>
        <v>0.17384073334546948</v>
      </c>
      <c r="U57" s="236">
        <f t="shared" si="9"/>
        <v>0.1819764844810029</v>
      </c>
      <c r="V57" s="236">
        <f t="shared" si="9"/>
        <v>0.17882141533605875</v>
      </c>
      <c r="W57" s="236">
        <f t="shared" si="9"/>
        <v>0.17644214880955081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9.2186717501607465E-2</v>
      </c>
      <c r="C58" s="304">
        <f t="shared" si="10"/>
        <v>7.7003391266830368E-2</v>
      </c>
      <c r="D58" s="304">
        <f t="shared" si="10"/>
        <v>8.1450614773021679E-2</v>
      </c>
      <c r="E58" s="304">
        <f t="shared" si="10"/>
        <v>8.6873502542377426E-2</v>
      </c>
      <c r="F58" s="304">
        <f t="shared" si="10"/>
        <v>9.1661981703241149E-2</v>
      </c>
      <c r="G58" s="304">
        <f t="shared" si="10"/>
        <v>9.6358044729650566E-2</v>
      </c>
      <c r="H58" s="304">
        <f t="shared" si="10"/>
        <v>7.2953840196123609E-2</v>
      </c>
      <c r="I58" s="304">
        <f t="shared" si="10"/>
        <v>5.9874874967875864E-2</v>
      </c>
      <c r="J58" s="304">
        <f t="shared" si="10"/>
        <v>7.2774606931264987E-2</v>
      </c>
      <c r="K58" s="304">
        <f t="shared" si="10"/>
        <v>5.7927577454250243E-2</v>
      </c>
      <c r="L58" s="304">
        <f t="shared" si="10"/>
        <v>7.2761332986868474E-2</v>
      </c>
      <c r="M58" s="304">
        <f t="shared" si="10"/>
        <v>6.6938088695044765E-2</v>
      </c>
      <c r="N58" s="304">
        <f t="shared" si="10"/>
        <v>5.0021786421632811E-2</v>
      </c>
      <c r="O58" s="304">
        <f t="shared" si="10"/>
        <v>3.6755283601484598E-2</v>
      </c>
      <c r="P58" s="304">
        <f t="shared" si="10"/>
        <v>4.1958518157457027E-2</v>
      </c>
      <c r="Q58" s="304">
        <f t="shared" si="10"/>
        <v>4.1630399189906235E-2</v>
      </c>
      <c r="R58" s="304">
        <f t="shared" si="10"/>
        <v>5.4020527046460917E-2</v>
      </c>
      <c r="S58" s="304">
        <f t="shared" si="10"/>
        <v>4.5366399304557048E-2</v>
      </c>
      <c r="T58" s="304">
        <f t="shared" si="10"/>
        <v>6.0590719217959763E-2</v>
      </c>
      <c r="U58" s="304">
        <f t="shared" si="10"/>
        <v>4.1267925501359992E-2</v>
      </c>
      <c r="V58" s="304">
        <f t="shared" si="10"/>
        <v>4.9781627654431788E-2</v>
      </c>
      <c r="W58" s="304">
        <f t="shared" si="10"/>
        <v>4.4567810053477763E-2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7.1751242262670864E-2</v>
      </c>
      <c r="C59" s="304">
        <f t="shared" si="11"/>
        <v>8.1810710748664042E-2</v>
      </c>
      <c r="D59" s="304">
        <f t="shared" si="11"/>
        <v>7.6452362874182306E-2</v>
      </c>
      <c r="E59" s="304">
        <f t="shared" si="11"/>
        <v>7.4340007760846497E-2</v>
      </c>
      <c r="F59" s="304">
        <f t="shared" si="11"/>
        <v>6.9168604331504152E-2</v>
      </c>
      <c r="G59" s="304">
        <f t="shared" si="11"/>
        <v>6.2054088437698635E-2</v>
      </c>
      <c r="H59" s="304">
        <f t="shared" si="11"/>
        <v>7.7453657964873551E-2</v>
      </c>
      <c r="I59" s="304">
        <f t="shared" si="11"/>
        <v>0.10366089925590134</v>
      </c>
      <c r="J59" s="304">
        <f t="shared" si="11"/>
        <v>9.4261267814159763E-2</v>
      </c>
      <c r="K59" s="304">
        <f t="shared" si="11"/>
        <v>0.10942339833093304</v>
      </c>
      <c r="L59" s="304">
        <f t="shared" si="11"/>
        <v>9.5045727698300192E-2</v>
      </c>
      <c r="M59" s="304">
        <f t="shared" si="11"/>
        <v>0.10580703699540121</v>
      </c>
      <c r="N59" s="304">
        <f t="shared" si="11"/>
        <v>0.12100555912074351</v>
      </c>
      <c r="O59" s="304">
        <f t="shared" si="11"/>
        <v>0.13798538771280014</v>
      </c>
      <c r="P59" s="304">
        <f t="shared" si="11"/>
        <v>0.13617230404929279</v>
      </c>
      <c r="Q59" s="304">
        <f t="shared" si="11"/>
        <v>0.13705762148933309</v>
      </c>
      <c r="R59" s="304">
        <f t="shared" si="11"/>
        <v>0.11845647155689012</v>
      </c>
      <c r="S59" s="304">
        <f t="shared" si="11"/>
        <v>0.13244410282605451</v>
      </c>
      <c r="T59" s="304">
        <f t="shared" si="11"/>
        <v>0.11325001412750972</v>
      </c>
      <c r="U59" s="304">
        <f t="shared" si="11"/>
        <v>0.14070855897964293</v>
      </c>
      <c r="V59" s="304">
        <f t="shared" si="11"/>
        <v>0.12903978768162697</v>
      </c>
      <c r="W59" s="304">
        <f t="shared" si="11"/>
        <v>0.13187433875607305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6.9808509634298993E-2</v>
      </c>
      <c r="C60" s="303">
        <f t="shared" si="12"/>
        <v>6.6808326851874336E-2</v>
      </c>
      <c r="D60" s="303">
        <f t="shared" si="12"/>
        <v>6.7012429836436446E-2</v>
      </c>
      <c r="E60" s="303">
        <f t="shared" si="12"/>
        <v>6.872423923091496E-2</v>
      </c>
      <c r="F60" s="303">
        <f t="shared" si="12"/>
        <v>6.8768788491674879E-2</v>
      </c>
      <c r="G60" s="303">
        <f t="shared" si="12"/>
        <v>6.813711127999264E-2</v>
      </c>
      <c r="H60" s="303">
        <f t="shared" si="12"/>
        <v>6.4082730388981102E-2</v>
      </c>
      <c r="I60" s="303">
        <f t="shared" si="12"/>
        <v>6.6784017415856586E-2</v>
      </c>
      <c r="J60" s="303">
        <f t="shared" si="12"/>
        <v>6.947587125391802E-2</v>
      </c>
      <c r="K60" s="303">
        <f t="shared" si="12"/>
        <v>6.7659879937050055E-2</v>
      </c>
      <c r="L60" s="303">
        <f t="shared" si="12"/>
        <v>6.9765469026669663E-2</v>
      </c>
      <c r="M60" s="303">
        <f t="shared" si="12"/>
        <v>7.0476140432319562E-2</v>
      </c>
      <c r="N60" s="303">
        <f t="shared" si="12"/>
        <v>6.7454336649902358E-2</v>
      </c>
      <c r="O60" s="303">
        <f t="shared" si="12"/>
        <v>6.5366894483744525E-2</v>
      </c>
      <c r="P60" s="303">
        <f t="shared" si="12"/>
        <v>6.7149293227747417E-2</v>
      </c>
      <c r="Q60" s="303">
        <f t="shared" si="12"/>
        <v>6.7184983631634831E-2</v>
      </c>
      <c r="R60" s="303">
        <f t="shared" si="12"/>
        <v>6.8341884196008076E-2</v>
      </c>
      <c r="S60" s="303">
        <f t="shared" si="12"/>
        <v>6.7706169617522877E-2</v>
      </c>
      <c r="T60" s="303">
        <f t="shared" si="12"/>
        <v>6.9573553510145381E-2</v>
      </c>
      <c r="U60" s="303">
        <f t="shared" si="12"/>
        <v>6.739063131317366E-2</v>
      </c>
      <c r="V60" s="303">
        <f t="shared" si="12"/>
        <v>6.876661701643122E-2</v>
      </c>
      <c r="W60" s="303">
        <f t="shared" si="12"/>
        <v>6.7236562281485168E-2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4.9823214999798721E-2</v>
      </c>
      <c r="C61" s="304">
        <f t="shared" si="13"/>
        <v>4.707778459301739E-2</v>
      </c>
      <c r="D61" s="304">
        <f t="shared" si="13"/>
        <v>4.7673619832290126E-2</v>
      </c>
      <c r="E61" s="304">
        <f t="shared" si="13"/>
        <v>4.9089415804443468E-2</v>
      </c>
      <c r="F61" s="304">
        <f t="shared" si="13"/>
        <v>4.947280989302133E-2</v>
      </c>
      <c r="G61" s="304">
        <f t="shared" si="13"/>
        <v>4.9495362576702458E-2</v>
      </c>
      <c r="H61" s="304">
        <f t="shared" si="13"/>
        <v>4.5509780002910442E-2</v>
      </c>
      <c r="I61" s="304">
        <f t="shared" si="13"/>
        <v>4.5631964162434382E-2</v>
      </c>
      <c r="J61" s="304">
        <f t="shared" si="13"/>
        <v>4.8022914990205862E-2</v>
      </c>
      <c r="K61" s="304">
        <f t="shared" si="13"/>
        <v>4.5890457154340029E-2</v>
      </c>
      <c r="L61" s="304">
        <f t="shared" si="13"/>
        <v>4.8329759731587048E-2</v>
      </c>
      <c r="M61" s="304">
        <f t="shared" si="13"/>
        <v>4.8039995099550314E-2</v>
      </c>
      <c r="N61" s="304">
        <f t="shared" si="13"/>
        <v>4.5030335781012877E-2</v>
      </c>
      <c r="O61" s="304">
        <f t="shared" si="13"/>
        <v>4.226900279491997E-2</v>
      </c>
      <c r="P61" s="304">
        <f t="shared" si="13"/>
        <v>4.3433887889483436E-2</v>
      </c>
      <c r="Q61" s="304">
        <f t="shared" si="13"/>
        <v>4.3375790940583712E-2</v>
      </c>
      <c r="R61" s="304">
        <f t="shared" si="13"/>
        <v>4.5688470365989997E-2</v>
      </c>
      <c r="S61" s="304">
        <f t="shared" si="13"/>
        <v>4.4063099997900007E-2</v>
      </c>
      <c r="T61" s="304">
        <f t="shared" si="13"/>
        <v>4.6819187870620275E-2</v>
      </c>
      <c r="U61" s="304">
        <f t="shared" si="13"/>
        <v>4.3032316169339814E-2</v>
      </c>
      <c r="V61" s="304">
        <f t="shared" si="13"/>
        <v>4.5023050523133358E-2</v>
      </c>
      <c r="W61" s="304">
        <f t="shared" si="13"/>
        <v>4.3897231468824086E-2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1.9985294634500286E-2</v>
      </c>
      <c r="C62" s="304">
        <f t="shared" si="14"/>
        <v>1.9730542258856933E-2</v>
      </c>
      <c r="D62" s="304">
        <f t="shared" si="14"/>
        <v>1.933881000414632E-2</v>
      </c>
      <c r="E62" s="304">
        <f t="shared" si="14"/>
        <v>1.9634823426471482E-2</v>
      </c>
      <c r="F62" s="304">
        <f t="shared" si="14"/>
        <v>1.9295978598653559E-2</v>
      </c>
      <c r="G62" s="304">
        <f t="shared" si="14"/>
        <v>1.8641748703290179E-2</v>
      </c>
      <c r="H62" s="304">
        <f t="shared" si="14"/>
        <v>1.8572950386070649E-2</v>
      </c>
      <c r="I62" s="304">
        <f t="shared" si="14"/>
        <v>2.115205325342219E-2</v>
      </c>
      <c r="J62" s="304">
        <f t="shared" si="14"/>
        <v>2.1452956263712158E-2</v>
      </c>
      <c r="K62" s="304">
        <f t="shared" si="14"/>
        <v>2.1769422782710022E-2</v>
      </c>
      <c r="L62" s="304">
        <f t="shared" si="14"/>
        <v>2.1435709295082615E-2</v>
      </c>
      <c r="M62" s="304">
        <f t="shared" si="14"/>
        <v>2.2436145332769251E-2</v>
      </c>
      <c r="N62" s="304">
        <f t="shared" si="14"/>
        <v>2.2424000868889481E-2</v>
      </c>
      <c r="O62" s="304">
        <f t="shared" si="14"/>
        <v>2.3097891688824548E-2</v>
      </c>
      <c r="P62" s="304">
        <f t="shared" si="14"/>
        <v>2.3715405338263974E-2</v>
      </c>
      <c r="Q62" s="304">
        <f t="shared" si="14"/>
        <v>2.3809192691051129E-2</v>
      </c>
      <c r="R62" s="304">
        <f t="shared" si="14"/>
        <v>2.265341383001809E-2</v>
      </c>
      <c r="S62" s="304">
        <f t="shared" si="14"/>
        <v>2.3643069619622873E-2</v>
      </c>
      <c r="T62" s="304">
        <f t="shared" si="14"/>
        <v>2.2754365639525102E-2</v>
      </c>
      <c r="U62" s="304">
        <f t="shared" si="14"/>
        <v>2.435831514383385E-2</v>
      </c>
      <c r="V62" s="304">
        <f t="shared" si="14"/>
        <v>2.3743566493297869E-2</v>
      </c>
      <c r="W62" s="304">
        <f t="shared" si="14"/>
        <v>2.3339330812661083E-2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0.20074035889503469</v>
      </c>
      <c r="C63" s="303">
        <f t="shared" si="15"/>
        <v>0.19446624736591153</v>
      </c>
      <c r="D63" s="303">
        <f t="shared" si="15"/>
        <v>0.19335058487412729</v>
      </c>
      <c r="E63" s="303">
        <f t="shared" si="15"/>
        <v>0.19740429833047829</v>
      </c>
      <c r="F63" s="303">
        <f t="shared" si="15"/>
        <v>0.19693541147111665</v>
      </c>
      <c r="G63" s="303">
        <f t="shared" si="15"/>
        <v>0.19397404061308063</v>
      </c>
      <c r="H63" s="303">
        <f t="shared" si="15"/>
        <v>0.18417244672775163</v>
      </c>
      <c r="I63" s="303">
        <f t="shared" si="15"/>
        <v>0.20024788680462513</v>
      </c>
      <c r="J63" s="303">
        <f t="shared" si="15"/>
        <v>0.20453372417807109</v>
      </c>
      <c r="K63" s="303">
        <f t="shared" si="15"/>
        <v>0.20491956218593871</v>
      </c>
      <c r="L63" s="303">
        <f t="shared" si="15"/>
        <v>0.20547803349204324</v>
      </c>
      <c r="M63" s="303">
        <f t="shared" si="15"/>
        <v>0.21152464370258692</v>
      </c>
      <c r="N63" s="303">
        <f t="shared" si="15"/>
        <v>0.20942123943964441</v>
      </c>
      <c r="O63" s="303">
        <f t="shared" si="15"/>
        <v>0.21396816895626719</v>
      </c>
      <c r="P63" s="303">
        <f t="shared" si="15"/>
        <v>0.21811937413071406</v>
      </c>
      <c r="Q63" s="303">
        <f t="shared" si="15"/>
        <v>0.21880165797457882</v>
      </c>
      <c r="R63" s="303">
        <f t="shared" si="15"/>
        <v>0.2111963248204298</v>
      </c>
      <c r="S63" s="303">
        <f t="shared" si="15"/>
        <v>0.21772714546605496</v>
      </c>
      <c r="T63" s="303">
        <f t="shared" si="15"/>
        <v>0.21286620409649332</v>
      </c>
      <c r="U63" s="303">
        <f t="shared" si="15"/>
        <v>0.22282834834408521</v>
      </c>
      <c r="V63" s="303">
        <f t="shared" si="15"/>
        <v>0.21896499837068423</v>
      </c>
      <c r="W63" s="303">
        <f t="shared" si="15"/>
        <v>0.21605161078720511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0.1128816948999275</v>
      </c>
      <c r="C64" s="304">
        <f t="shared" si="16"/>
        <v>9.4289866857343266E-2</v>
      </c>
      <c r="D64" s="304">
        <f t="shared" si="16"/>
        <v>9.9735446660842816E-2</v>
      </c>
      <c r="E64" s="304">
        <f t="shared" si="16"/>
        <v>0.10637571739882949</v>
      </c>
      <c r="F64" s="304">
        <f t="shared" si="16"/>
        <v>0.11223916126927484</v>
      </c>
      <c r="G64" s="304">
        <f t="shared" si="16"/>
        <v>0.11798944252610273</v>
      </c>
      <c r="H64" s="304">
        <f t="shared" si="16"/>
        <v>8.933123289321257E-2</v>
      </c>
      <c r="I64" s="304">
        <f t="shared" si="16"/>
        <v>7.331617343005209E-2</v>
      </c>
      <c r="J64" s="304">
        <f t="shared" si="16"/>
        <v>8.9111763589304005E-2</v>
      </c>
      <c r="K64" s="304">
        <f t="shared" si="16"/>
        <v>7.0931727495000291E-2</v>
      </c>
      <c r="L64" s="304">
        <f t="shared" si="16"/>
        <v>8.9095509779838933E-2</v>
      </c>
      <c r="M64" s="304">
        <f t="shared" si="16"/>
        <v>8.1965006565360959E-2</v>
      </c>
      <c r="N64" s="304">
        <f t="shared" si="16"/>
        <v>6.125116704689728E-2</v>
      </c>
      <c r="O64" s="304">
        <f t="shared" si="16"/>
        <v>4.5006469716103593E-2</v>
      </c>
      <c r="P64" s="304">
        <f t="shared" si="16"/>
        <v>5.1377777335661672E-2</v>
      </c>
      <c r="Q64" s="304">
        <f t="shared" si="16"/>
        <v>5.0975999008048445E-2</v>
      </c>
      <c r="R64" s="304">
        <f t="shared" si="16"/>
        <v>6.6147584138523577E-2</v>
      </c>
      <c r="S64" s="304">
        <f t="shared" si="16"/>
        <v>5.5550693025988203E-2</v>
      </c>
      <c r="T64" s="304">
        <f t="shared" si="16"/>
        <v>7.4192717409746645E-2</v>
      </c>
      <c r="U64" s="304">
        <f t="shared" si="16"/>
        <v>5.0532153675134674E-2</v>
      </c>
      <c r="V64" s="304">
        <f t="shared" si="16"/>
        <v>6.0957095087059328E-2</v>
      </c>
      <c r="W64" s="304">
        <f t="shared" si="16"/>
        <v>5.457282863691152E-2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8.7858663995107167E-2</v>
      </c>
      <c r="C65" s="304">
        <f t="shared" si="17"/>
        <v>0.10017638050856827</v>
      </c>
      <c r="D65" s="304">
        <f t="shared" si="17"/>
        <v>9.3615138213284488E-2</v>
      </c>
      <c r="E65" s="304">
        <f t="shared" si="17"/>
        <v>9.1028580931648784E-2</v>
      </c>
      <c r="F65" s="304">
        <f t="shared" si="17"/>
        <v>8.4696250201841808E-2</v>
      </c>
      <c r="G65" s="304">
        <f t="shared" si="17"/>
        <v>7.5984598086977925E-2</v>
      </c>
      <c r="H65" s="304">
        <f t="shared" si="17"/>
        <v>9.4841213834539043E-2</v>
      </c>
      <c r="I65" s="304">
        <f t="shared" si="17"/>
        <v>0.12693171337457304</v>
      </c>
      <c r="J65" s="304">
        <f t="shared" si="17"/>
        <v>0.11542196058876711</v>
      </c>
      <c r="K65" s="304">
        <f t="shared" si="17"/>
        <v>0.13398783469093842</v>
      </c>
      <c r="L65" s="304">
        <f t="shared" si="17"/>
        <v>0.11638252371220428</v>
      </c>
      <c r="M65" s="304">
        <f t="shared" si="17"/>
        <v>0.12955963713722596</v>
      </c>
      <c r="N65" s="304">
        <f t="shared" si="17"/>
        <v>0.14817007239274713</v>
      </c>
      <c r="O65" s="304">
        <f t="shared" si="17"/>
        <v>0.16896169924016358</v>
      </c>
      <c r="P65" s="304">
        <f t="shared" si="17"/>
        <v>0.1667415967950524</v>
      </c>
      <c r="Q65" s="304">
        <f t="shared" si="17"/>
        <v>0.16782565896653034</v>
      </c>
      <c r="R65" s="304">
        <f t="shared" si="17"/>
        <v>0.14504874068190621</v>
      </c>
      <c r="S65" s="304">
        <f t="shared" si="17"/>
        <v>0.16217645244006676</v>
      </c>
      <c r="T65" s="304">
        <f t="shared" si="17"/>
        <v>0.13867348668674667</v>
      </c>
      <c r="U65" s="304">
        <f t="shared" si="17"/>
        <v>0.17229619466895058</v>
      </c>
      <c r="V65" s="304">
        <f t="shared" si="17"/>
        <v>0.15800790328362491</v>
      </c>
      <c r="W65" s="304">
        <f t="shared" si="17"/>
        <v>0.16147878215029357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0.2730643692545382</v>
      </c>
      <c r="C66" s="303">
        <f t="shared" si="18"/>
        <v>0.29186296112421373</v>
      </c>
      <c r="D66" s="303">
        <f t="shared" si="18"/>
        <v>0.29893795607471668</v>
      </c>
      <c r="E66" s="303">
        <f t="shared" si="18"/>
        <v>0.28525862490009057</v>
      </c>
      <c r="F66" s="303">
        <f t="shared" si="18"/>
        <v>0.2905716489991283</v>
      </c>
      <c r="G66" s="303">
        <f t="shared" si="18"/>
        <v>0.30553680203530253</v>
      </c>
      <c r="H66" s="303">
        <f t="shared" si="18"/>
        <v>0.32986353805244462</v>
      </c>
      <c r="I66" s="303">
        <f t="shared" si="18"/>
        <v>0.26163532314981947</v>
      </c>
      <c r="J66" s="303">
        <f t="shared" si="18"/>
        <v>0.24652003745831522</v>
      </c>
      <c r="K66" s="303">
        <f t="shared" si="18"/>
        <v>0.2435384575184158</v>
      </c>
      <c r="L66" s="303">
        <f t="shared" si="18"/>
        <v>0.24473784889257691</v>
      </c>
      <c r="M66" s="303">
        <f t="shared" si="18"/>
        <v>0.21904007546881479</v>
      </c>
      <c r="N66" s="303">
        <f t="shared" si="18"/>
        <v>0.22631104345437272</v>
      </c>
      <c r="O66" s="303">
        <f t="shared" si="18"/>
        <v>0.21063319890418811</v>
      </c>
      <c r="P66" s="303">
        <f t="shared" si="18"/>
        <v>0.1926111236833028</v>
      </c>
      <c r="Q66" s="303">
        <f t="shared" si="18"/>
        <v>0.19000898410298941</v>
      </c>
      <c r="R66" s="303">
        <f t="shared" si="18"/>
        <v>0.21901519676413159</v>
      </c>
      <c r="S66" s="303">
        <f t="shared" si="18"/>
        <v>0.19382971091302151</v>
      </c>
      <c r="T66" s="303">
        <f t="shared" si="18"/>
        <v>0.21248715358049605</v>
      </c>
      <c r="U66" s="303">
        <f t="shared" si="18"/>
        <v>0.17401475096822397</v>
      </c>
      <c r="V66" s="303">
        <f t="shared" si="18"/>
        <v>0.18830557913128637</v>
      </c>
      <c r="W66" s="303">
        <f t="shared" si="18"/>
        <v>0.20002217850255144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0.10877800143752346</v>
      </c>
      <c r="C67" s="303">
        <f t="shared" si="19"/>
        <v>0.10739140920604806</v>
      </c>
      <c r="D67" s="303">
        <f t="shared" si="19"/>
        <v>0.10525924890792185</v>
      </c>
      <c r="E67" s="303">
        <f t="shared" si="19"/>
        <v>0.10687042097558933</v>
      </c>
      <c r="F67" s="303">
        <f t="shared" si="19"/>
        <v>0.10502612176251466</v>
      </c>
      <c r="G67" s="303">
        <f t="shared" si="19"/>
        <v>0.10146521251399869</v>
      </c>
      <c r="H67" s="303">
        <f t="shared" si="19"/>
        <v>0.10109075001112995</v>
      </c>
      <c r="I67" s="303">
        <f t="shared" si="19"/>
        <v>0.11512855433391322</v>
      </c>
      <c r="J67" s="303">
        <f t="shared" si="19"/>
        <v>0.11676633995001183</v>
      </c>
      <c r="K67" s="303">
        <f t="shared" si="19"/>
        <v>0.11848883621979674</v>
      </c>
      <c r="L67" s="303">
        <f t="shared" si="19"/>
        <v>0.11667246638884156</v>
      </c>
      <c r="M67" s="303">
        <f t="shared" si="19"/>
        <v>0.12211774176435504</v>
      </c>
      <c r="N67" s="303">
        <f t="shared" si="19"/>
        <v>0.12205164063682448</v>
      </c>
      <c r="O67" s="303">
        <f t="shared" si="19"/>
        <v>0.12571956237229329</v>
      </c>
      <c r="P67" s="303">
        <f t="shared" si="19"/>
        <v>0.12908062869004752</v>
      </c>
      <c r="Q67" s="303">
        <f t="shared" si="19"/>
        <v>0.12959110406621185</v>
      </c>
      <c r="R67" s="303">
        <f t="shared" si="19"/>
        <v>0.12330031291670952</v>
      </c>
      <c r="S67" s="303">
        <f t="shared" si="19"/>
        <v>0.12868691245767613</v>
      </c>
      <c r="T67" s="303">
        <f t="shared" si="19"/>
        <v>0.12384978372914965</v>
      </c>
      <c r="U67" s="303">
        <f t="shared" si="19"/>
        <v>0.13257992379844935</v>
      </c>
      <c r="V67" s="303">
        <f t="shared" si="19"/>
        <v>0.12923390709893676</v>
      </c>
      <c r="W67" s="303">
        <f t="shared" si="19"/>
        <v>0.1270336918780163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6.8129907019328251E-2</v>
      </c>
      <c r="C68" s="237">
        <f t="shared" si="20"/>
        <v>6.7261455691341732E-2</v>
      </c>
      <c r="D68" s="237">
        <f t="shared" si="20"/>
        <v>6.5926039697832478E-2</v>
      </c>
      <c r="E68" s="237">
        <f t="shared" si="20"/>
        <v>6.6935150011606478E-2</v>
      </c>
      <c r="F68" s="237">
        <f t="shared" si="20"/>
        <v>6.578002735590327E-2</v>
      </c>
      <c r="G68" s="237">
        <f t="shared" si="20"/>
        <v>6.3549756411414554E-2</v>
      </c>
      <c r="H68" s="237">
        <f t="shared" si="20"/>
        <v>6.3315222818541655E-2</v>
      </c>
      <c r="I68" s="237">
        <f t="shared" si="20"/>
        <v>7.2107389346955555E-2</v>
      </c>
      <c r="J68" s="237">
        <f t="shared" si="20"/>
        <v>7.3133168275303292E-2</v>
      </c>
      <c r="K68" s="237">
        <f t="shared" si="20"/>
        <v>7.4212003234125218E-2</v>
      </c>
      <c r="L68" s="237">
        <f t="shared" si="20"/>
        <v>7.3074373326788122E-2</v>
      </c>
      <c r="M68" s="237">
        <f t="shared" si="20"/>
        <v>7.6484861661981957E-2</v>
      </c>
      <c r="N68" s="237">
        <f t="shared" si="20"/>
        <v>7.6443461161761136E-2</v>
      </c>
      <c r="O68" s="237">
        <f t="shared" si="20"/>
        <v>7.8740756235114631E-2</v>
      </c>
      <c r="P68" s="237">
        <f t="shared" si="20"/>
        <v>8.0845861428152366E-2</v>
      </c>
      <c r="Q68" s="237">
        <f t="shared" si="20"/>
        <v>8.1165582690302149E-2</v>
      </c>
      <c r="R68" s="237">
        <f t="shared" si="20"/>
        <v>7.7225530377980772E-2</v>
      </c>
      <c r="S68" s="237">
        <f t="shared" si="20"/>
        <v>8.0599268827176232E-2</v>
      </c>
      <c r="T68" s="237">
        <f t="shared" si="20"/>
        <v>7.7569675286571341E-2</v>
      </c>
      <c r="U68" s="237">
        <f t="shared" si="20"/>
        <v>8.3037542165231681E-2</v>
      </c>
      <c r="V68" s="237">
        <f t="shared" si="20"/>
        <v>8.0941862858659355E-2</v>
      </c>
      <c r="W68" s="237">
        <f t="shared" si="20"/>
        <v>7.9563822662637562E-2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0.54934931357431716</v>
      </c>
      <c r="C72" s="324">
        <f>IF(C$5=0,0,C$5/MAE_fec!C$5)</f>
        <v>0.55796197117102198</v>
      </c>
      <c r="D72" s="324">
        <f>IF(D$5=0,0,D$5/MAE_fec!D$5)</f>
        <v>0.55530048196716975</v>
      </c>
      <c r="E72" s="324">
        <f>IF(E$5=0,0,E$5/MAE_fec!E$5)</f>
        <v>0.55486472052117386</v>
      </c>
      <c r="F72" s="324">
        <f>IF(F$5=0,0,F$5/MAE_fec!F$5)</f>
        <v>0.55210099172103155</v>
      </c>
      <c r="G72" s="324">
        <f>IF(G$5=0,0,G$5/MAE_fec!G$5)</f>
        <v>0.54730962644707326</v>
      </c>
      <c r="H72" s="324">
        <f>IF(H$5=0,0,H$5/MAE_fec!H$5)</f>
        <v>0.55102796135066123</v>
      </c>
      <c r="I72" s="324">
        <f>IF(I$5=0,0,I$5/MAE_fec!I$5)</f>
        <v>0.54802177697306775</v>
      </c>
      <c r="J72" s="324">
        <f>IF(J$5=0,0,J$5/MAE_fec!J$5)</f>
        <v>0.54416541895603954</v>
      </c>
      <c r="K72" s="324">
        <f>IF(K$5=0,0,K$5/MAE_fec!K$5)</f>
        <v>0.55662378125554979</v>
      </c>
      <c r="L72" s="324">
        <f>IF(L$5=0,0,L$5/MAE_fec!L$5)</f>
        <v>0.55281869725847999</v>
      </c>
      <c r="M72" s="324">
        <f>IF(M$5=0,0,M$5/MAE_fec!M$5)</f>
        <v>0.55202251558787352</v>
      </c>
      <c r="N72" s="324">
        <f>IF(N$5=0,0,N$5/MAE_fec!N$5)</f>
        <v>0.55398121768487529</v>
      </c>
      <c r="O72" s="324">
        <f>IF(O$5=0,0,O$5/MAE_fec!O$5)</f>
        <v>0.56247757650324104</v>
      </c>
      <c r="P72" s="324">
        <f>IF(P$5=0,0,P$5/MAE_fec!P$5)</f>
        <v>0.56133834762782187</v>
      </c>
      <c r="Q72" s="324">
        <f>IF(Q$5=0,0,Q$5/MAE_fec!Q$5)</f>
        <v>0.56113890076260398</v>
      </c>
      <c r="R72" s="324">
        <f>IF(R$5=0,0,R$5/MAE_fec!R$5)</f>
        <v>0.56113775674634814</v>
      </c>
      <c r="S72" s="324">
        <f>IF(S$5=0,0,S$5/MAE_fec!S$5)</f>
        <v>0.56163477535566209</v>
      </c>
      <c r="T72" s="324">
        <f>IF(T$5=0,0,T$5/MAE_fec!T$5)</f>
        <v>0.55708892438566071</v>
      </c>
      <c r="U72" s="324">
        <f>IF(U$5=0,0,U$5/MAE_fec!U$5)</f>
        <v>0.56031975933424549</v>
      </c>
      <c r="V72" s="324">
        <f>IF(V$5=0,0,V$5/MAE_fec!V$5)</f>
        <v>0.56025337884925053</v>
      </c>
      <c r="W72" s="324">
        <f>IF(W$5=0,0,W$5/MAE_fec!W$5)</f>
        <v>0.56340382985695725</v>
      </c>
      <c r="DA72" s="95"/>
    </row>
    <row r="73" spans="1:105" ht="12" customHeight="1" x14ac:dyDescent="0.25">
      <c r="A73" s="202" t="s">
        <v>92</v>
      </c>
      <c r="B73" s="337">
        <f>IF(B$6=0,0,B$6/MAE_fec!B$6)</f>
        <v>0.47437562842482206</v>
      </c>
      <c r="C73" s="337">
        <f>IF(C$6=0,0,C$6/MAE_fec!C$6)</f>
        <v>0.47437562842482184</v>
      </c>
      <c r="D73" s="337">
        <f>IF(D$6=0,0,D$6/MAE_fec!D$6)</f>
        <v>0.47437562842482206</v>
      </c>
      <c r="E73" s="337">
        <f>IF(E$6=0,0,E$6/MAE_fec!E$6)</f>
        <v>0.47437562842482178</v>
      </c>
      <c r="F73" s="337">
        <f>IF(F$6=0,0,F$6/MAE_fec!F$6)</f>
        <v>0.47437562842482189</v>
      </c>
      <c r="G73" s="337">
        <f>IF(G$6=0,0,G$6/MAE_fec!G$6)</f>
        <v>0.47437562842482189</v>
      </c>
      <c r="H73" s="337">
        <f>IF(H$6=0,0,H$6/MAE_fec!H$6)</f>
        <v>0.47437562842482195</v>
      </c>
      <c r="I73" s="337">
        <f>IF(I$6=0,0,I$6/MAE_fec!I$6)</f>
        <v>0.47437562842482195</v>
      </c>
      <c r="J73" s="337">
        <f>IF(J$6=0,0,J$6/MAE_fec!J$6)</f>
        <v>0.47437562842482195</v>
      </c>
      <c r="K73" s="337">
        <f>IF(K$6=0,0,K$6/MAE_fec!K$6)</f>
        <v>0.47437562842482212</v>
      </c>
      <c r="L73" s="337">
        <f>IF(L$6=0,0,L$6/MAE_fec!L$6)</f>
        <v>0.47437562842482189</v>
      </c>
      <c r="M73" s="337">
        <f>IF(M$6=0,0,M$6/MAE_fec!M$6)</f>
        <v>0.47437562842482184</v>
      </c>
      <c r="N73" s="337">
        <f>IF(N$6=0,0,N$6/MAE_fec!N$6)</f>
        <v>0.47437562842482195</v>
      </c>
      <c r="O73" s="337">
        <f>IF(O$6=0,0,O$6/MAE_fec!O$6)</f>
        <v>0.474375628424822</v>
      </c>
      <c r="P73" s="337">
        <f>IF(P$6=0,0,P$6/MAE_fec!P$6)</f>
        <v>0.47437562842482189</v>
      </c>
      <c r="Q73" s="337">
        <f>IF(Q$6=0,0,Q$6/MAE_fec!Q$6)</f>
        <v>0.47437562842482195</v>
      </c>
      <c r="R73" s="337">
        <f>IF(R$6=0,0,R$6/MAE_fec!R$6)</f>
        <v>0.47437562842482189</v>
      </c>
      <c r="S73" s="337">
        <f>IF(S$6=0,0,S$6/MAE_fec!S$6)</f>
        <v>0.47437562842482206</v>
      </c>
      <c r="T73" s="337">
        <f>IF(T$6=0,0,T$6/MAE_fec!T$6)</f>
        <v>0.47437562842482189</v>
      </c>
      <c r="U73" s="337">
        <f>IF(U$6=0,0,U$6/MAE_fec!U$6)</f>
        <v>0.47437562842482195</v>
      </c>
      <c r="V73" s="337">
        <f>IF(V$6=0,0,V$6/MAE_fec!V$6)</f>
        <v>0.47437562842482195</v>
      </c>
      <c r="W73" s="337">
        <f>IF(W$6=0,0,W$6/MAE_fec!W$6)</f>
        <v>0.47437562842482195</v>
      </c>
      <c r="DA73" s="174"/>
    </row>
    <row r="74" spans="1:105" ht="12" customHeight="1" x14ac:dyDescent="0.25">
      <c r="A74" s="202" t="s">
        <v>93</v>
      </c>
      <c r="B74" s="337">
        <f>IF(B$7=0,0,B$7/MAE_fec!B$7)</f>
        <v>0.12317618769850826</v>
      </c>
      <c r="C74" s="337">
        <f>IF(C$7=0,0,C$7/MAE_fec!C$7)</f>
        <v>0.12317618769850827</v>
      </c>
      <c r="D74" s="337">
        <f>IF(D$7=0,0,D$7/MAE_fec!D$7)</f>
        <v>0.12317618769850827</v>
      </c>
      <c r="E74" s="337">
        <f>IF(E$7=0,0,E$7/MAE_fec!E$7)</f>
        <v>0.12317618769850826</v>
      </c>
      <c r="F74" s="337">
        <f>IF(F$7=0,0,F$7/MAE_fec!F$7)</f>
        <v>0.1231761876985083</v>
      </c>
      <c r="G74" s="337">
        <f>IF(G$7=0,0,G$7/MAE_fec!G$7)</f>
        <v>0.12317618769850829</v>
      </c>
      <c r="H74" s="337">
        <f>IF(H$7=0,0,H$7/MAE_fec!H$7)</f>
        <v>0.12317618769850823</v>
      </c>
      <c r="I74" s="337">
        <f>IF(I$7=0,0,I$7/MAE_fec!I$7)</f>
        <v>0.12317618769850829</v>
      </c>
      <c r="J74" s="337">
        <f>IF(J$7=0,0,J$7/MAE_fec!J$7)</f>
        <v>0.12317618769850827</v>
      </c>
      <c r="K74" s="337">
        <f>IF(K$7=0,0,K$7/MAE_fec!K$7)</f>
        <v>0.12317618769850827</v>
      </c>
      <c r="L74" s="337">
        <f>IF(L$7=0,0,L$7/MAE_fec!L$7)</f>
        <v>0.12317618769850824</v>
      </c>
      <c r="M74" s="337">
        <f>IF(M$7=0,0,M$7/MAE_fec!M$7)</f>
        <v>0.12317618769850826</v>
      </c>
      <c r="N74" s="337">
        <f>IF(N$7=0,0,N$7/MAE_fec!N$7)</f>
        <v>0.12317618769850826</v>
      </c>
      <c r="O74" s="337">
        <f>IF(O$7=0,0,O$7/MAE_fec!O$7)</f>
        <v>0.12317618769850826</v>
      </c>
      <c r="P74" s="337">
        <f>IF(P$7=0,0,P$7/MAE_fec!P$7)</f>
        <v>0.12317618769850826</v>
      </c>
      <c r="Q74" s="337">
        <f>IF(Q$7=0,0,Q$7/MAE_fec!Q$7)</f>
        <v>0.12317618769850824</v>
      </c>
      <c r="R74" s="337">
        <f>IF(R$7=0,0,R$7/MAE_fec!R$7)</f>
        <v>0.12317618769850822</v>
      </c>
      <c r="S74" s="337">
        <f>IF(S$7=0,0,S$7/MAE_fec!S$7)</f>
        <v>0.1231761876985082</v>
      </c>
      <c r="T74" s="337">
        <f>IF(T$7=0,0,T$7/MAE_fec!T$7)</f>
        <v>0.12317618769850823</v>
      </c>
      <c r="U74" s="337">
        <f>IF(U$7=0,0,U$7/MAE_fec!U$7)</f>
        <v>0.1231761876985083</v>
      </c>
      <c r="V74" s="337">
        <f>IF(V$7=0,0,V$7/MAE_fec!V$7)</f>
        <v>0.12317618769850835</v>
      </c>
      <c r="W74" s="337">
        <f>IF(W$7=0,0,W$7/MAE_fec!W$7)</f>
        <v>0.12317618769850817</v>
      </c>
      <c r="DA74" s="174"/>
    </row>
    <row r="75" spans="1:105" ht="12" customHeight="1" x14ac:dyDescent="0.25">
      <c r="A75" s="202" t="s">
        <v>94</v>
      </c>
      <c r="B75" s="337">
        <f>IF(B$8=0,0,B$8/MAE_fec!B$8)</f>
        <v>0.66004617241555064</v>
      </c>
      <c r="C75" s="337">
        <f>IF(C$8=0,0,C$8/MAE_fec!C$8)</f>
        <v>0.6600461724155503</v>
      </c>
      <c r="D75" s="337">
        <f>IF(D$8=0,0,D$8/MAE_fec!D$8)</f>
        <v>0.6600461724155503</v>
      </c>
      <c r="E75" s="337">
        <f>IF(E$8=0,0,E$8/MAE_fec!E$8)</f>
        <v>0.66004617241555075</v>
      </c>
      <c r="F75" s="337">
        <f>IF(F$8=0,0,F$8/MAE_fec!F$8)</f>
        <v>0.66004617241555064</v>
      </c>
      <c r="G75" s="337">
        <f>IF(G$8=0,0,G$8/MAE_fec!G$8)</f>
        <v>0.66004617241555064</v>
      </c>
      <c r="H75" s="337">
        <f>IF(H$8=0,0,H$8/MAE_fec!H$8)</f>
        <v>0.66004617241555075</v>
      </c>
      <c r="I75" s="337">
        <f>IF(I$8=0,0,I$8/MAE_fec!I$8)</f>
        <v>0.66004617241555052</v>
      </c>
      <c r="J75" s="337">
        <f>IF(J$8=0,0,J$8/MAE_fec!J$8)</f>
        <v>0.66004617241555064</v>
      </c>
      <c r="K75" s="337">
        <f>IF(K$8=0,0,K$8/MAE_fec!K$8)</f>
        <v>0.66004617241555041</v>
      </c>
      <c r="L75" s="337">
        <f>IF(L$8=0,0,L$8/MAE_fec!L$8)</f>
        <v>0.66004617241555052</v>
      </c>
      <c r="M75" s="337">
        <f>IF(M$8=0,0,M$8/MAE_fec!M$8)</f>
        <v>0.66004617241555064</v>
      </c>
      <c r="N75" s="337">
        <f>IF(N$8=0,0,N$8/MAE_fec!N$8)</f>
        <v>0.66004617241555052</v>
      </c>
      <c r="O75" s="337">
        <f>IF(O$8=0,0,O$8/MAE_fec!O$8)</f>
        <v>0.66004617241555052</v>
      </c>
      <c r="P75" s="337">
        <f>IF(P$8=0,0,P$8/MAE_fec!P$8)</f>
        <v>0.66004617241555052</v>
      </c>
      <c r="Q75" s="337">
        <f>IF(Q$8=0,0,Q$8/MAE_fec!Q$8)</f>
        <v>0.66004617241555086</v>
      </c>
      <c r="R75" s="337">
        <f>IF(R$8=0,0,R$8/MAE_fec!R$8)</f>
        <v>0.66004617241555064</v>
      </c>
      <c r="S75" s="337">
        <f>IF(S$8=0,0,S$8/MAE_fec!S$8)</f>
        <v>0.66004617241555052</v>
      </c>
      <c r="T75" s="337">
        <f>IF(T$8=0,0,T$8/MAE_fec!T$8)</f>
        <v>0.66004617241555064</v>
      </c>
      <c r="U75" s="337">
        <f>IF(U$8=0,0,U$8/MAE_fec!U$8)</f>
        <v>0.66004617241555097</v>
      </c>
      <c r="V75" s="337">
        <f>IF(V$8=0,0,V$8/MAE_fec!V$8)</f>
        <v>0.66004617241555052</v>
      </c>
      <c r="W75" s="337">
        <f>IF(W$8=0,0,W$8/MAE_fec!W$8)</f>
        <v>0.66004617241555052</v>
      </c>
      <c r="DA75" s="174"/>
    </row>
    <row r="76" spans="1:105" ht="12" customHeight="1" x14ac:dyDescent="0.25">
      <c r="A76" s="202" t="s">
        <v>95</v>
      </c>
      <c r="B76" s="337">
        <f>IF(B$9=0,0,B$9/MAE_fec!B$9)</f>
        <v>0.46761481441920316</v>
      </c>
      <c r="C76" s="337">
        <f>IF(C$9=0,0,C$9/MAE_fec!C$9)</f>
        <v>0.46761481441920305</v>
      </c>
      <c r="D76" s="337">
        <f>IF(D$9=0,0,D$9/MAE_fec!D$9)</f>
        <v>0.46761481441920294</v>
      </c>
      <c r="E76" s="337">
        <f>IF(E$9=0,0,E$9/MAE_fec!E$9)</f>
        <v>0.46761481441920294</v>
      </c>
      <c r="F76" s="337">
        <f>IF(F$9=0,0,F$9/MAE_fec!F$9)</f>
        <v>0.46761481441920311</v>
      </c>
      <c r="G76" s="337">
        <f>IF(G$9=0,0,G$9/MAE_fec!G$9)</f>
        <v>0.46761481441920294</v>
      </c>
      <c r="H76" s="337">
        <f>IF(H$9=0,0,H$9/MAE_fec!H$9)</f>
        <v>0.46761481441920305</v>
      </c>
      <c r="I76" s="337">
        <f>IF(I$9=0,0,I$9/MAE_fec!I$9)</f>
        <v>0.46761481441920305</v>
      </c>
      <c r="J76" s="337">
        <f>IF(J$9=0,0,J$9/MAE_fec!J$9)</f>
        <v>0.46761481441920294</v>
      </c>
      <c r="K76" s="337">
        <f>IF(K$9=0,0,K$9/MAE_fec!K$9)</f>
        <v>0.46761481441920322</v>
      </c>
      <c r="L76" s="337">
        <f>IF(L$9=0,0,L$9/MAE_fec!L$9)</f>
        <v>0.46761481441920294</v>
      </c>
      <c r="M76" s="337">
        <f>IF(M$9=0,0,M$9/MAE_fec!M$9)</f>
        <v>0.467614814419203</v>
      </c>
      <c r="N76" s="337">
        <f>IF(N$9=0,0,N$9/MAE_fec!N$9)</f>
        <v>0.46761481441920316</v>
      </c>
      <c r="O76" s="337">
        <f>IF(O$9=0,0,O$9/MAE_fec!O$9)</f>
        <v>0.46761481441920305</v>
      </c>
      <c r="P76" s="337">
        <f>IF(P$9=0,0,P$9/MAE_fec!P$9)</f>
        <v>0.467614814419203</v>
      </c>
      <c r="Q76" s="337">
        <f>IF(Q$9=0,0,Q$9/MAE_fec!Q$9)</f>
        <v>0.46761481441920305</v>
      </c>
      <c r="R76" s="337">
        <f>IF(R$9=0,0,R$9/MAE_fec!R$9)</f>
        <v>0.46761481441920305</v>
      </c>
      <c r="S76" s="337">
        <f>IF(S$9=0,0,S$9/MAE_fec!S$9)</f>
        <v>0.467614814419203</v>
      </c>
      <c r="T76" s="337">
        <f>IF(T$9=0,0,T$9/MAE_fec!T$9)</f>
        <v>0.46761481441920294</v>
      </c>
      <c r="U76" s="337">
        <f>IF(U$9=0,0,U$9/MAE_fec!U$9)</f>
        <v>0.46761481441920316</v>
      </c>
      <c r="V76" s="337">
        <f>IF(V$9=0,0,V$9/MAE_fec!V$9)</f>
        <v>0.46761481441920305</v>
      </c>
      <c r="W76" s="337">
        <f>IF(W$9=0,0,W$9/MAE_fec!W$9)</f>
        <v>0.467614814419203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0.74216629960565872</v>
      </c>
      <c r="C77" s="337">
        <f>IF(C$10=0,0,C$10/MAE_fec!C$10)</f>
        <v>0.7487921002917951</v>
      </c>
      <c r="D77" s="337">
        <f>IF(D$10=0,0,D$10/MAE_fec!D$10)</f>
        <v>0.7456912485713002</v>
      </c>
      <c r="E77" s="337">
        <f>IF(E$10=0,0,E$10/MAE_fec!E$10)</f>
        <v>0.7393107249385098</v>
      </c>
      <c r="F77" s="337">
        <f>IF(F$10=0,0,F$10/MAE_fec!F$10)</f>
        <v>0.7318083872838429</v>
      </c>
      <c r="G77" s="337">
        <f>IF(G$10=0,0,G$10/MAE_fec!G$10)</f>
        <v>0.7271110630455051</v>
      </c>
      <c r="H77" s="337">
        <f>IF(H$10=0,0,H$10/MAE_fec!H$10)</f>
        <v>0.75132465639765356</v>
      </c>
      <c r="I77" s="337">
        <f>IF(I$10=0,0,I$10/MAE_fec!I$10)</f>
        <v>0.77739988288715389</v>
      </c>
      <c r="J77" s="337">
        <f>IF(J$10=0,0,J$10/MAE_fec!J$10)</f>
        <v>0.76660246082800609</v>
      </c>
      <c r="K77" s="337">
        <f>IF(K$10=0,0,K$10/MAE_fec!K$10)</f>
        <v>0.77698411900366793</v>
      </c>
      <c r="L77" s="337">
        <f>IF(L$10=0,0,L$10/MAE_fec!L$10)</f>
        <v>0.76003568509771424</v>
      </c>
      <c r="M77" s="337">
        <f>IF(M$10=0,0,M$10/MAE_fec!M$10)</f>
        <v>0.76751638615168027</v>
      </c>
      <c r="N77" s="337">
        <f>IF(N$10=0,0,N$10/MAE_fec!N$10)</f>
        <v>0.78597197575978905</v>
      </c>
      <c r="O77" s="337">
        <f>IF(O$10=0,0,O$10/MAE_fec!O$10)</f>
        <v>0.79963586733509717</v>
      </c>
      <c r="P77" s="337">
        <f>IF(P$10=0,0,P$10/MAE_fec!P$10)</f>
        <v>0.79444681464944178</v>
      </c>
      <c r="Q77" s="337">
        <f>IF(Q$10=0,0,Q$10/MAE_fec!Q$10)</f>
        <v>0.79478000867702581</v>
      </c>
      <c r="R77" s="337">
        <f>IF(R$10=0,0,R$10/MAE_fec!R$10)</f>
        <v>0.77974673421339036</v>
      </c>
      <c r="S77" s="337">
        <f>IF(S$10=0,0,S$10/MAE_fec!S$10)</f>
        <v>0.7907470059869034</v>
      </c>
      <c r="T77" s="337">
        <f>IF(T$10=0,0,T$10/MAE_fec!T$10)</f>
        <v>0.77867302747646827</v>
      </c>
      <c r="U77" s="337">
        <f>IF(U$10=0,0,U$10/MAE_fec!U$10)</f>
        <v>0.79904037124782168</v>
      </c>
      <c r="V77" s="337">
        <f>IF(V$10=0,0,V$10/MAE_fec!V$10)</f>
        <v>0.78841861855169038</v>
      </c>
      <c r="W77" s="337">
        <f>IF(W$10=0,0,W$10/MAE_fec!W$10)</f>
        <v>0.79756064340058475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0.54193798674627658</v>
      </c>
      <c r="C78" s="355">
        <f>IF(C$16=0,0,C$16/MAE_fec!C$16)</f>
        <v>0.55556691278220893</v>
      </c>
      <c r="D78" s="355">
        <f>IF(D$16=0,0,D$16/MAE_fec!D$16)</f>
        <v>0.55323765605990383</v>
      </c>
      <c r="E78" s="355">
        <f>IF(E$16=0,0,E$16/MAE_fec!E$16)</f>
        <v>0.55127395514493105</v>
      </c>
      <c r="F78" s="355">
        <f>IF(F$16=0,0,F$16/MAE_fec!F$16)</f>
        <v>0.5477969845787134</v>
      </c>
      <c r="G78" s="355">
        <f>IF(G$16=0,0,G$16/MAE_fec!G$16)</f>
        <v>0.54041510481537691</v>
      </c>
      <c r="H78" s="355">
        <f>IF(H$16=0,0,H$16/MAE_fec!H$16)</f>
        <v>0.55344225023248239</v>
      </c>
      <c r="I78" s="355">
        <f>IF(I$16=0,0,I$16/MAE_fec!I$16)</f>
        <v>0.56319326476138554</v>
      </c>
      <c r="J78" s="355">
        <f>IF(J$16=0,0,J$16/MAE_fec!J$16)</f>
        <v>0.55223513835905214</v>
      </c>
      <c r="K78" s="355">
        <f>IF(K$16=0,0,K$16/MAE_fec!K$16)</f>
        <v>0.56977718119125631</v>
      </c>
      <c r="L78" s="355">
        <f>IF(L$16=0,0,L$16/MAE_fec!L$16)</f>
        <v>0.56004869174217575</v>
      </c>
      <c r="M78" s="355">
        <f>IF(M$16=0,0,M$16/MAE_fec!M$16)</f>
        <v>0.5665941444879331</v>
      </c>
      <c r="N78" s="355">
        <f>IF(N$16=0,0,N$16/MAE_fec!N$16)</f>
        <v>0.57771597231610261</v>
      </c>
      <c r="O78" s="355">
        <f>IF(O$16=0,0,O$16/MAE_fec!O$16)</f>
        <v>0.59045866955306825</v>
      </c>
      <c r="P78" s="355">
        <f>IF(P$16=0,0,P$16/MAE_fec!P$16)</f>
        <v>0.58738760910042576</v>
      </c>
      <c r="Q78" s="355">
        <f>IF(Q$16=0,0,Q$16/MAE_fec!Q$16)</f>
        <v>0.58787505975120313</v>
      </c>
      <c r="R78" s="355">
        <f>IF(R$16=0,0,R$16/MAE_fec!R$16)</f>
        <v>0.57736181507623119</v>
      </c>
      <c r="S78" s="355">
        <f>IF(S$16=0,0,S$16/MAE_fec!S$16)</f>
        <v>0.58560613016954022</v>
      </c>
      <c r="T78" s="355">
        <f>IF(T$16=0,0,T$16/MAE_fec!T$16)</f>
        <v>0.57322936506271438</v>
      </c>
      <c r="U78" s="355">
        <f>IF(U$16=0,0,U$16/MAE_fec!U$16)</f>
        <v>0.59044423710632143</v>
      </c>
      <c r="V78" s="355">
        <f>IF(V$16=0,0,V$16/MAE_fec!V$16)</f>
        <v>0.58469873043377874</v>
      </c>
      <c r="W78" s="355">
        <f>IF(W$16=0,0,W$16/MAE_fec!W$16)</f>
        <v>0.5878560834424027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0.45705512716245511</v>
      </c>
      <c r="C79" s="351">
        <f>IF(C$24=0,0,C$24/MAE_fec!C$24)</f>
        <v>0.45790777804098931</v>
      </c>
      <c r="D79" s="351">
        <f>IF(D$24=0,0,D$24/MAE_fec!D$24)</f>
        <v>0.45727150031644026</v>
      </c>
      <c r="E79" s="351">
        <f>IF(E$24=0,0,E$24/MAE_fec!E$24)</f>
        <v>0.45700027809461008</v>
      </c>
      <c r="F79" s="351">
        <f>IF(F$24=0,0,F$24/MAE_fec!F$24)</f>
        <v>0.4565197689358742</v>
      </c>
      <c r="G79" s="351">
        <f>IF(G$24=0,0,G$24/MAE_fec!G$24)</f>
        <v>0.45586344492555042</v>
      </c>
      <c r="H79" s="351">
        <f>IF(H$24=0,0,H$24/MAE_fec!H$24)</f>
        <v>0.45738855314820898</v>
      </c>
      <c r="I79" s="351">
        <f>IF(I$24=0,0,I$24/MAE_fec!I$24)</f>
        <v>0.45993753583125269</v>
      </c>
      <c r="J79" s="351">
        <f>IF(J$24=0,0,J$24/MAE_fec!J$24)</f>
        <v>0.45918204235165355</v>
      </c>
      <c r="K79" s="351">
        <f>IF(K$24=0,0,K$24/MAE_fec!K$24)</f>
        <v>0.46041688603694481</v>
      </c>
      <c r="L79" s="351">
        <f>IF(L$24=0,0,L$24/MAE_fec!L$24)</f>
        <v>0.45903685287200557</v>
      </c>
      <c r="M79" s="351">
        <f>IF(M$24=0,0,M$24/MAE_fec!M$24)</f>
        <v>0.46009270592214374</v>
      </c>
      <c r="N79" s="351">
        <f>IF(N$24=0,0,N$24/MAE_fec!N$24)</f>
        <v>0.46143951763384033</v>
      </c>
      <c r="O79" s="351">
        <f>IF(O$24=0,0,O$24/MAE_fec!O$24)</f>
        <v>0.46345554782548198</v>
      </c>
      <c r="P79" s="351">
        <f>IF(P$24=0,0,P$24/MAE_fec!P$24)</f>
        <v>0.4634378084650026</v>
      </c>
      <c r="Q79" s="351">
        <f>IF(Q$24=0,0,Q$24/MAE_fec!Q$24)</f>
        <v>0.46355475411061764</v>
      </c>
      <c r="R79" s="351">
        <f>IF(R$24=0,0,R$24/MAE_fec!R$24)</f>
        <v>0.46134740838448318</v>
      </c>
      <c r="S79" s="351">
        <f>IF(S$24=0,0,S$24/MAE_fec!S$24)</f>
        <v>0.46305369014450298</v>
      </c>
      <c r="T79" s="351">
        <f>IF(T$24=0,0,T$24/MAE_fec!T$24)</f>
        <v>0.46092425804109499</v>
      </c>
      <c r="U79" s="351">
        <f>IF(U$24=0,0,U$24/MAE_fec!U$24)</f>
        <v>0.46423988840534608</v>
      </c>
      <c r="V79" s="351">
        <f>IF(V$24=0,0,V$24/MAE_fec!V$24)</f>
        <v>0.46267499161270415</v>
      </c>
      <c r="W79" s="351">
        <f>IF(W$24=0,0,W$24/MAE_fec!W$24)</f>
        <v>0.4628529996085145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0.46451827435395138</v>
      </c>
      <c r="C80" s="351">
        <f>IF(C$27=0,0,C$27/MAE_fec!C$27)</f>
        <v>0.47620021095617904</v>
      </c>
      <c r="D80" s="351">
        <f>IF(D$27=0,0,D$27/MAE_fec!D$27)</f>
        <v>0.47420370519420335</v>
      </c>
      <c r="E80" s="351">
        <f>IF(E$27=0,0,E$27/MAE_fec!E$27)</f>
        <v>0.47252053298136948</v>
      </c>
      <c r="F80" s="351">
        <f>IF(F$27=0,0,F$27/MAE_fec!F$27)</f>
        <v>0.46954027249603997</v>
      </c>
      <c r="G80" s="351">
        <f>IF(G$27=0,0,G$27/MAE_fec!G$27)</f>
        <v>0.46321294698460874</v>
      </c>
      <c r="H80" s="351">
        <f>IF(H$27=0,0,H$27/MAE_fec!H$27)</f>
        <v>0.47437907162784215</v>
      </c>
      <c r="I80" s="351">
        <f>IF(I$27=0,0,I$27/MAE_fec!I$27)</f>
        <v>0.4827370840811876</v>
      </c>
      <c r="J80" s="351">
        <f>IF(J$27=0,0,J$27/MAE_fec!J$27)</f>
        <v>0.47334440430775876</v>
      </c>
      <c r="K80" s="351">
        <f>IF(K$27=0,0,K$27/MAE_fec!K$27)</f>
        <v>0.48838044102107669</v>
      </c>
      <c r="L80" s="351">
        <f>IF(L$27=0,0,L$27/MAE_fec!L$27)</f>
        <v>0.48004173577900772</v>
      </c>
      <c r="M80" s="351">
        <f>IF(M$27=0,0,M$27/MAE_fec!M$27)</f>
        <v>0.48565212384679979</v>
      </c>
      <c r="N80" s="351">
        <f>IF(N$27=0,0,N$27/MAE_fec!N$27)</f>
        <v>0.49518511912808788</v>
      </c>
      <c r="O80" s="351">
        <f>IF(O$27=0,0,O$27/MAE_fec!O$27)</f>
        <v>0.50610743104548717</v>
      </c>
      <c r="P80" s="351">
        <f>IF(P$27=0,0,P$27/MAE_fec!P$27)</f>
        <v>0.5034750935146507</v>
      </c>
      <c r="Q80" s="351">
        <f>IF(Q$27=0,0,Q$27/MAE_fec!Q$27)</f>
        <v>0.50389290835817435</v>
      </c>
      <c r="R80" s="351">
        <f>IF(R$27=0,0,R$27/MAE_fec!R$27)</f>
        <v>0.49488155577962656</v>
      </c>
      <c r="S80" s="351">
        <f>IF(S$27=0,0,S$27/MAE_fec!S$27)</f>
        <v>0.50194811157389141</v>
      </c>
      <c r="T80" s="351">
        <f>IF(T$27=0,0,T$27/MAE_fec!T$27)</f>
        <v>0.49133945576804094</v>
      </c>
      <c r="U80" s="351">
        <f>IF(U$27=0,0,U$27/MAE_fec!U$27)</f>
        <v>0.50609506037684693</v>
      </c>
      <c r="V80" s="351">
        <f>IF(V$27=0,0,V$27/MAE_fec!V$27)</f>
        <v>0.50117034037181052</v>
      </c>
      <c r="W80" s="351">
        <f>IF(W$27=0,0,W$27/MAE_fec!W$27)</f>
        <v>0.50387664295063095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0.67036816695348977</v>
      </c>
      <c r="C81" s="351">
        <f>IF(C$35=0,0,C$35/MAE_fec!C$35)</f>
        <v>0.67173956754627795</v>
      </c>
      <c r="D81" s="351">
        <f>IF(D$35=0,0,D$35/MAE_fec!D$35)</f>
        <v>0.6599376347169047</v>
      </c>
      <c r="E81" s="351">
        <f>IF(E$35=0,0,E$35/MAE_fec!E$35)</f>
        <v>0.67123366458683908</v>
      </c>
      <c r="F81" s="351">
        <f>IF(F$35=0,0,F$35/MAE_fec!F$35)</f>
        <v>0.66223275985325292</v>
      </c>
      <c r="G81" s="351">
        <f>IF(G$35=0,0,G$35/MAE_fec!G$35)</f>
        <v>0.64592489912890283</v>
      </c>
      <c r="H81" s="351">
        <f>IF(H$35=0,0,H$35/MAE_fec!H$35)</f>
        <v>0.62576914008480033</v>
      </c>
      <c r="I81" s="351">
        <f>IF(I$35=0,0,I$35/MAE_fec!I$35)</f>
        <v>0.61932599230174412</v>
      </c>
      <c r="J81" s="351">
        <f>IF(J$35=0,0,J$35/MAE_fec!J$35)</f>
        <v>0.63035200873338948</v>
      </c>
      <c r="K81" s="351">
        <f>IF(K$35=0,0,K$35/MAE_fec!K$35)</f>
        <v>0.66075340308231745</v>
      </c>
      <c r="L81" s="351">
        <f>IF(L$35=0,0,L$35/MAE_fec!L$35)</f>
        <v>0.66402693337434648</v>
      </c>
      <c r="M81" s="351">
        <f>IF(M$35=0,0,M$35/MAE_fec!M$35)</f>
        <v>0.65924552939351133</v>
      </c>
      <c r="N81" s="351">
        <f>IF(N$35=0,0,N$35/MAE_fec!N$35)</f>
        <v>0.63560597234086169</v>
      </c>
      <c r="O81" s="351">
        <f>IF(O$35=0,0,O$35/MAE_fec!O$35)</f>
        <v>0.66283629525178323</v>
      </c>
      <c r="P81" s="351">
        <f>IF(P$35=0,0,P$35/MAE_fec!P$35)</f>
        <v>0.67883288513059492</v>
      </c>
      <c r="Q81" s="351">
        <f>IF(Q$35=0,0,Q$35/MAE_fec!Q$35)</f>
        <v>0.67796325849978634</v>
      </c>
      <c r="R81" s="351">
        <f>IF(R$35=0,0,R$35/MAE_fec!R$35)</f>
        <v>0.68787143775947612</v>
      </c>
      <c r="S81" s="351">
        <f>IF(S$35=0,0,S$35/MAE_fec!S$35)</f>
        <v>0.68674617946974081</v>
      </c>
      <c r="T81" s="351">
        <f>IF(T$35=0,0,T$35/MAE_fec!T$35)</f>
        <v>0.67710892048271265</v>
      </c>
      <c r="U81" s="351">
        <f>IF(U$35=0,0,U$35/MAE_fec!U$35)</f>
        <v>0.67532805211398661</v>
      </c>
      <c r="V81" s="351">
        <f>IF(V$35=0,0,V$35/MAE_fec!V$35)</f>
        <v>0.68433091748629671</v>
      </c>
      <c r="W81" s="351">
        <f>IF(W$35=0,0,W$35/MAE_fec!W$35)</f>
        <v>0.68452900188802734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0.61970887266415697</v>
      </c>
      <c r="C82" s="351">
        <f>IF(C$46=0,0,C$46/MAE_fec!C$46)</f>
        <v>0.61970887266415697</v>
      </c>
      <c r="D82" s="351">
        <f>IF(D$46=0,0,D$46/MAE_fec!D$46)</f>
        <v>0.61970887266415686</v>
      </c>
      <c r="E82" s="351">
        <f>IF(E$46=0,0,E$46/MAE_fec!E$46)</f>
        <v>0.61970887266415675</v>
      </c>
      <c r="F82" s="351">
        <f>IF(F$46=0,0,F$46/MAE_fec!F$46)</f>
        <v>0.61970887266415675</v>
      </c>
      <c r="G82" s="351">
        <f>IF(G$46=0,0,G$46/MAE_fec!G$46)</f>
        <v>0.61970887266415675</v>
      </c>
      <c r="H82" s="351">
        <f>IF(H$46=0,0,H$46/MAE_fec!H$46)</f>
        <v>0.61970887266415686</v>
      </c>
      <c r="I82" s="351">
        <f>IF(I$46=0,0,I$46/MAE_fec!I$46)</f>
        <v>0.61970887266415675</v>
      </c>
      <c r="J82" s="351">
        <f>IF(J$46=0,0,J$46/MAE_fec!J$46)</f>
        <v>0.61970887266415686</v>
      </c>
      <c r="K82" s="351">
        <f>IF(K$46=0,0,K$46/MAE_fec!K$46)</f>
        <v>0.61970887266415686</v>
      </c>
      <c r="L82" s="351">
        <f>IF(L$46=0,0,L$46/MAE_fec!L$46)</f>
        <v>0.61970887266415686</v>
      </c>
      <c r="M82" s="351">
        <f>IF(M$46=0,0,M$46/MAE_fec!M$46)</f>
        <v>0.61970887266415653</v>
      </c>
      <c r="N82" s="351">
        <f>IF(N$46=0,0,N$46/MAE_fec!N$46)</f>
        <v>0.61970887266415664</v>
      </c>
      <c r="O82" s="351">
        <f>IF(O$46=0,0,O$46/MAE_fec!O$46)</f>
        <v>0.61970887266415675</v>
      </c>
      <c r="P82" s="351">
        <f>IF(P$46=0,0,P$46/MAE_fec!P$46)</f>
        <v>0.61970887266415686</v>
      </c>
      <c r="Q82" s="351">
        <f>IF(Q$46=0,0,Q$46/MAE_fec!Q$46)</f>
        <v>0.61970887266415697</v>
      </c>
      <c r="R82" s="351">
        <f>IF(R$46=0,0,R$46/MAE_fec!R$46)</f>
        <v>0.61970887266415675</v>
      </c>
      <c r="S82" s="351">
        <f>IF(S$46=0,0,S$46/MAE_fec!S$46)</f>
        <v>0.61970887266415675</v>
      </c>
      <c r="T82" s="351">
        <f>IF(T$46=0,0,T$46/MAE_fec!T$46)</f>
        <v>0.61970887266415675</v>
      </c>
      <c r="U82" s="351">
        <f>IF(U$46=0,0,U$46/MAE_fec!U$46)</f>
        <v>0.61970887266415675</v>
      </c>
      <c r="V82" s="351">
        <f>IF(V$46=0,0,V$46/MAE_fec!V$46)</f>
        <v>0.61970887266415664</v>
      </c>
      <c r="W82" s="351">
        <f>IF(W$46=0,0,W$46/MAE_fec!W$46)</f>
        <v>0.61970887266415664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0.57318644200823188</v>
      </c>
      <c r="C83" s="339">
        <f>IF(C$47=0,0,C$47/MAE_fec!C$47)</f>
        <v>0.5731864420082321</v>
      </c>
      <c r="D83" s="339">
        <f>IF(D$47=0,0,D$47/MAE_fec!D$47)</f>
        <v>0.57318644200823199</v>
      </c>
      <c r="E83" s="339">
        <f>IF(E$47=0,0,E$47/MAE_fec!E$47)</f>
        <v>0.5731864420082321</v>
      </c>
      <c r="F83" s="339">
        <f>IF(F$47=0,0,F$47/MAE_fec!F$47)</f>
        <v>0.57318644200823199</v>
      </c>
      <c r="G83" s="339">
        <f>IF(G$47=0,0,G$47/MAE_fec!G$47)</f>
        <v>0.5731864420082321</v>
      </c>
      <c r="H83" s="339">
        <f>IF(H$47=0,0,H$47/MAE_fec!H$47)</f>
        <v>0.57318644200823188</v>
      </c>
      <c r="I83" s="339">
        <f>IF(I$47=0,0,I$47/MAE_fec!I$47)</f>
        <v>0.57318644200823199</v>
      </c>
      <c r="J83" s="339">
        <f>IF(J$47=0,0,J$47/MAE_fec!J$47)</f>
        <v>0.5731864420082321</v>
      </c>
      <c r="K83" s="339">
        <f>IF(K$47=0,0,K$47/MAE_fec!K$47)</f>
        <v>0.57318644200823177</v>
      </c>
      <c r="L83" s="339">
        <f>IF(L$47=0,0,L$47/MAE_fec!L$47)</f>
        <v>0.57318644200823221</v>
      </c>
      <c r="M83" s="339">
        <f>IF(M$47=0,0,M$47/MAE_fec!M$47)</f>
        <v>0.57318644200823221</v>
      </c>
      <c r="N83" s="339">
        <f>IF(N$47=0,0,N$47/MAE_fec!N$47)</f>
        <v>0.57318644200823177</v>
      </c>
      <c r="O83" s="339">
        <f>IF(O$47=0,0,O$47/MAE_fec!O$47)</f>
        <v>0.57318644200823199</v>
      </c>
      <c r="P83" s="339">
        <f>IF(P$47=0,0,P$47/MAE_fec!P$47)</f>
        <v>0.5731864420082321</v>
      </c>
      <c r="Q83" s="339">
        <f>IF(Q$47=0,0,Q$47/MAE_fec!Q$47)</f>
        <v>0.57318644200823221</v>
      </c>
      <c r="R83" s="339">
        <f>IF(R$47=0,0,R$47/MAE_fec!R$47)</f>
        <v>0.57318644200823199</v>
      </c>
      <c r="S83" s="339">
        <f>IF(S$47=0,0,S$47/MAE_fec!S$47)</f>
        <v>0.57318644200823188</v>
      </c>
      <c r="T83" s="339">
        <f>IF(T$47=0,0,T$47/MAE_fec!T$47)</f>
        <v>0.57318644200823199</v>
      </c>
      <c r="U83" s="339">
        <f>IF(U$47=0,0,U$47/MAE_fec!U$47)</f>
        <v>0.57318644200823199</v>
      </c>
      <c r="V83" s="339">
        <f>IF(V$47=0,0,V$47/MAE_fec!V$47)</f>
        <v>0.57318644200823177</v>
      </c>
      <c r="W83" s="339">
        <f>IF(W$47=0,0,W$47/MAE_fec!W$47)</f>
        <v>0.57318644200823177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67.470432731775034</v>
      </c>
      <c r="C5" s="225">
        <v>54.487152684003362</v>
      </c>
      <c r="D5" s="225">
        <v>57.729473604104442</v>
      </c>
      <c r="E5" s="225">
        <v>62.724676643912659</v>
      </c>
      <c r="F5" s="225">
        <v>73.513750823942161</v>
      </c>
      <c r="G5" s="225">
        <v>74.393002368145517</v>
      </c>
      <c r="H5" s="225">
        <v>41.753185128317597</v>
      </c>
      <c r="I5" s="225">
        <v>26.144152487893809</v>
      </c>
      <c r="J5" s="225">
        <v>24.52847248772164</v>
      </c>
      <c r="K5" s="225">
        <v>13.345456643732289</v>
      </c>
      <c r="L5" s="225">
        <v>18.343966643613179</v>
      </c>
      <c r="M5" s="225">
        <v>19.252786643584201</v>
      </c>
      <c r="N5" s="225">
        <v>19.681031699478371</v>
      </c>
      <c r="O5" s="225">
        <v>14.456236643509669</v>
      </c>
      <c r="P5" s="225">
        <v>16.374856642916459</v>
      </c>
      <c r="Q5" s="225">
        <v>16.728286643079539</v>
      </c>
      <c r="R5" s="225">
        <v>21.625816643157371</v>
      </c>
      <c r="S5" s="225">
        <v>24.215308019004539</v>
      </c>
      <c r="T5" s="225">
        <v>27.473669099550349</v>
      </c>
      <c r="U5" s="225">
        <v>27.094735259395769</v>
      </c>
      <c r="V5" s="225">
        <v>22.72394411885444</v>
      </c>
      <c r="W5" s="225">
        <v>23.360101919260028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2.1970178003879659</v>
      </c>
      <c r="C10" s="262">
        <v>1.973188655847498</v>
      </c>
      <c r="D10" s="262">
        <v>2.1435903562890242</v>
      </c>
      <c r="E10" s="262">
        <v>2.4074225199509809</v>
      </c>
      <c r="F10" s="262">
        <v>2.9670737899673978</v>
      </c>
      <c r="G10" s="262">
        <v>2.9279417912553911</v>
      </c>
      <c r="H10" s="262">
        <v>1.380132818629433</v>
      </c>
      <c r="I10" s="262">
        <v>0.66760841691270378</v>
      </c>
      <c r="J10" s="262">
        <v>0.62750631771025078</v>
      </c>
      <c r="K10" s="262">
        <v>0.36061935827545688</v>
      </c>
      <c r="L10" s="262">
        <v>0.5671754319475546</v>
      </c>
      <c r="M10" s="262">
        <v>0.55821714336553363</v>
      </c>
      <c r="N10" s="262">
        <v>0.50180978602417459</v>
      </c>
      <c r="O10" s="262">
        <v>0.32318857674121693</v>
      </c>
      <c r="P10" s="262">
        <v>0.37042590233065348</v>
      </c>
      <c r="Q10" s="262">
        <v>0.37643372270576297</v>
      </c>
      <c r="R10" s="262">
        <v>0.59560465181068722</v>
      </c>
      <c r="S10" s="262">
        <v>0.58385883796867255</v>
      </c>
      <c r="T10" s="262">
        <v>0.77447106022050982</v>
      </c>
      <c r="U10" s="262">
        <v>0.61681283244958529</v>
      </c>
      <c r="V10" s="262">
        <v>0.62150932709228979</v>
      </c>
      <c r="W10" s="262">
        <v>0.63745748601972796</v>
      </c>
      <c r="DA10" s="68" t="s">
        <v>2643</v>
      </c>
    </row>
    <row r="11" spans="1:105" ht="12" customHeight="1" x14ac:dyDescent="0.25">
      <c r="A11" s="37" t="s">
        <v>160</v>
      </c>
      <c r="B11" s="228">
        <v>0</v>
      </c>
      <c r="C11" s="228">
        <v>0.1605882975090128</v>
      </c>
      <c r="D11" s="228">
        <v>0</v>
      </c>
      <c r="E11" s="228">
        <v>0</v>
      </c>
      <c r="F11" s="228">
        <v>0.15590933427358869</v>
      </c>
      <c r="G11" s="228">
        <v>0.1639800362346556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1.3008028844420091E-2</v>
      </c>
      <c r="U11" s="228">
        <v>3.1640204745765912E-2</v>
      </c>
      <c r="V11" s="228">
        <v>3.3797320475634378E-2</v>
      </c>
      <c r="W11" s="228">
        <v>5.7480871272801853E-2</v>
      </c>
      <c r="DA11" s="69" t="s">
        <v>2644</v>
      </c>
    </row>
    <row r="12" spans="1:105" ht="12" customHeight="1" x14ac:dyDescent="0.25">
      <c r="A12" s="37" t="s">
        <v>162</v>
      </c>
      <c r="B12" s="228">
        <v>2.1970178003879659</v>
      </c>
      <c r="C12" s="228">
        <v>1.8126003583384851</v>
      </c>
      <c r="D12" s="228">
        <v>2.1435903562890242</v>
      </c>
      <c r="E12" s="228">
        <v>2.4074225199509809</v>
      </c>
      <c r="F12" s="228">
        <v>2.81116445569381</v>
      </c>
      <c r="G12" s="228">
        <v>2.7639617550207349</v>
      </c>
      <c r="H12" s="228">
        <v>1.380132818629433</v>
      </c>
      <c r="I12" s="228">
        <v>0.66760841691270378</v>
      </c>
      <c r="J12" s="228">
        <v>0.62750631771025078</v>
      </c>
      <c r="K12" s="228">
        <v>0.36061935827545688</v>
      </c>
      <c r="L12" s="228">
        <v>0.5671754319475546</v>
      </c>
      <c r="M12" s="228">
        <v>0.55821714336553363</v>
      </c>
      <c r="N12" s="228">
        <v>0.50180978602417459</v>
      </c>
      <c r="O12" s="228">
        <v>0.32318857674121693</v>
      </c>
      <c r="P12" s="228">
        <v>0.37042590233065348</v>
      </c>
      <c r="Q12" s="228">
        <v>0.37643372270576297</v>
      </c>
      <c r="R12" s="228">
        <v>0.59560465181068722</v>
      </c>
      <c r="S12" s="228">
        <v>0.58385883796867255</v>
      </c>
      <c r="T12" s="228">
        <v>0.76146303137608973</v>
      </c>
      <c r="U12" s="228">
        <v>0.58517262770381939</v>
      </c>
      <c r="V12" s="228">
        <v>0.58771200661665535</v>
      </c>
      <c r="W12" s="228">
        <v>0.57997661474692608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17.865416972598329</v>
      </c>
      <c r="C16" s="263">
        <f t="shared" si="0"/>
        <v>14.23057703241782</v>
      </c>
      <c r="D16" s="263">
        <f t="shared" si="0"/>
        <v>15.33961152988836</v>
      </c>
      <c r="E16" s="263">
        <f t="shared" si="0"/>
        <v>16.402656865214439</v>
      </c>
      <c r="F16" s="263">
        <f t="shared" si="0"/>
        <v>19.528935630119062</v>
      </c>
      <c r="G16" s="263">
        <f t="shared" si="0"/>
        <v>20.584497992990709</v>
      </c>
      <c r="H16" s="263">
        <f t="shared" si="0"/>
        <v>10.739673970865621</v>
      </c>
      <c r="I16" s="263">
        <f t="shared" si="0"/>
        <v>6.6465191785332429</v>
      </c>
      <c r="J16" s="263">
        <f t="shared" si="0"/>
        <v>6.2481015107239397</v>
      </c>
      <c r="K16" s="263">
        <f t="shared" si="0"/>
        <v>3.1469756523325221</v>
      </c>
      <c r="L16" s="263">
        <f t="shared" si="0"/>
        <v>4.4582011563718229</v>
      </c>
      <c r="M16" s="263">
        <f t="shared" si="0"/>
        <v>4.3608003133012581</v>
      </c>
      <c r="N16" s="263">
        <f t="shared" si="0"/>
        <v>4.3954215194551356</v>
      </c>
      <c r="O16" s="263">
        <f t="shared" si="0"/>
        <v>2.844526120756238</v>
      </c>
      <c r="P16" s="263">
        <f t="shared" si="0"/>
        <v>3.0829548905548299</v>
      </c>
      <c r="Q16" s="263">
        <f t="shared" si="0"/>
        <v>3.114277295837061</v>
      </c>
      <c r="R16" s="263">
        <f t="shared" si="0"/>
        <v>4.5992467369434831</v>
      </c>
      <c r="S16" s="263">
        <f t="shared" si="0"/>
        <v>4.5881877816865471</v>
      </c>
      <c r="T16" s="263">
        <f t="shared" si="0"/>
        <v>5.8946804299545823</v>
      </c>
      <c r="U16" s="263">
        <f t="shared" si="0"/>
        <v>4.6738032620046734</v>
      </c>
      <c r="V16" s="263">
        <f t="shared" si="0"/>
        <v>4.2518302691612</v>
      </c>
      <c r="W16" s="263">
        <f t="shared" si="0"/>
        <v>4.4397382604631526</v>
      </c>
      <c r="DA16" s="70"/>
    </row>
    <row r="17" spans="1:105" ht="12" customHeight="1" x14ac:dyDescent="0.25">
      <c r="A17" s="60" t="s">
        <v>2558</v>
      </c>
      <c r="B17" s="331">
        <v>17.865416972598329</v>
      </c>
      <c r="C17" s="331">
        <v>14.23057703241782</v>
      </c>
      <c r="D17" s="331">
        <v>15.33961152988836</v>
      </c>
      <c r="E17" s="331">
        <v>16.402656865214439</v>
      </c>
      <c r="F17" s="331">
        <v>19.528935630119062</v>
      </c>
      <c r="G17" s="331">
        <v>20.584497992990709</v>
      </c>
      <c r="H17" s="331">
        <v>10.739673970865621</v>
      </c>
      <c r="I17" s="331">
        <v>6.6465191785332429</v>
      </c>
      <c r="J17" s="331">
        <v>6.2481015107239397</v>
      </c>
      <c r="K17" s="331">
        <v>3.1469756523325221</v>
      </c>
      <c r="L17" s="331">
        <v>4.4582011563718229</v>
      </c>
      <c r="M17" s="331">
        <v>4.3608003133012581</v>
      </c>
      <c r="N17" s="331">
        <v>4.3954215194551356</v>
      </c>
      <c r="O17" s="331">
        <v>2.844526120756238</v>
      </c>
      <c r="P17" s="331">
        <v>3.0829548905548299</v>
      </c>
      <c r="Q17" s="331">
        <v>3.114277295837061</v>
      </c>
      <c r="R17" s="331">
        <v>4.5992467369434831</v>
      </c>
      <c r="S17" s="331">
        <v>4.5881877816865471</v>
      </c>
      <c r="T17" s="331">
        <v>5.8946804299545823</v>
      </c>
      <c r="U17" s="331">
        <v>4.6738032620046734</v>
      </c>
      <c r="V17" s="331">
        <v>4.2518302691612</v>
      </c>
      <c r="W17" s="331">
        <v>4.4397382604631526</v>
      </c>
      <c r="DA17" s="72" t="s">
        <v>2649</v>
      </c>
    </row>
    <row r="18" spans="1:105" ht="12" customHeight="1" x14ac:dyDescent="0.25">
      <c r="A18" s="59" t="s">
        <v>30</v>
      </c>
      <c r="B18" s="232">
        <v>3.090435161902696</v>
      </c>
      <c r="C18" s="232">
        <v>1.0554392628798499</v>
      </c>
      <c r="D18" s="232">
        <v>1.0748325303295461</v>
      </c>
      <c r="E18" s="232">
        <v>1.050873098161164</v>
      </c>
      <c r="F18" s="232">
        <v>0.40771243634692228</v>
      </c>
      <c r="G18" s="232">
        <v>2.1911797273685671</v>
      </c>
      <c r="H18" s="232">
        <v>2.2551259824666028</v>
      </c>
      <c r="I18" s="232">
        <v>2.7243905864577611</v>
      </c>
      <c r="J18" s="232">
        <v>2.6484123756765099</v>
      </c>
      <c r="K18" s="232">
        <v>0.95100684385996415</v>
      </c>
      <c r="L18" s="232">
        <v>0.96626366307850875</v>
      </c>
      <c r="M18" s="232">
        <v>0.90090500316220368</v>
      </c>
      <c r="N18" s="232">
        <v>1.313295867708927</v>
      </c>
      <c r="O18" s="232">
        <v>0.83020272047281207</v>
      </c>
      <c r="P18" s="232">
        <v>0.76925032987092634</v>
      </c>
      <c r="Q18" s="232">
        <v>0.76031498810487685</v>
      </c>
      <c r="R18" s="232">
        <v>0.86589861377692479</v>
      </c>
      <c r="S18" s="232">
        <v>0.79642221982538364</v>
      </c>
      <c r="T18" s="232">
        <v>0.75971332259439106</v>
      </c>
      <c r="U18" s="232">
        <v>0.46561844221656362</v>
      </c>
      <c r="V18" s="232">
        <v>5.7282387024226139E-2</v>
      </c>
      <c r="W18" s="232">
        <v>5.9566802858740123E-2</v>
      </c>
      <c r="DA18" s="71" t="s">
        <v>2650</v>
      </c>
    </row>
    <row r="19" spans="1:105" ht="12" customHeight="1" x14ac:dyDescent="0.25">
      <c r="A19" s="59" t="s">
        <v>33</v>
      </c>
      <c r="B19" s="232">
        <v>0.94467799127508412</v>
      </c>
      <c r="C19" s="232">
        <v>0.96787363966859852</v>
      </c>
      <c r="D19" s="232">
        <v>0.98565792438469568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0.1399041589550046</v>
      </c>
      <c r="T19" s="232">
        <v>0.23399690205184309</v>
      </c>
      <c r="U19" s="232">
        <v>0.25421698129339071</v>
      </c>
      <c r="V19" s="232">
        <v>0.13852610843066329</v>
      </c>
      <c r="W19" s="232">
        <v>0.1440505157054294</v>
      </c>
      <c r="DA19" s="71" t="s">
        <v>2651</v>
      </c>
    </row>
    <row r="20" spans="1:105" ht="12" customHeight="1" x14ac:dyDescent="0.25">
      <c r="A20" s="59" t="s">
        <v>160</v>
      </c>
      <c r="B20" s="232">
        <v>0</v>
      </c>
      <c r="C20" s="232">
        <v>0.99349028692676167</v>
      </c>
      <c r="D20" s="232">
        <v>0</v>
      </c>
      <c r="E20" s="232">
        <v>0</v>
      </c>
      <c r="F20" s="232">
        <v>1.004753298929743</v>
      </c>
      <c r="G20" s="232">
        <v>1.03012191180859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8.2316777308816147E-2</v>
      </c>
      <c r="U20" s="232">
        <v>0.20282384766755271</v>
      </c>
      <c r="V20" s="232">
        <v>0.22056413599364599</v>
      </c>
      <c r="W20" s="232">
        <v>0.38197986202609291</v>
      </c>
      <c r="DA20" s="71" t="s">
        <v>2652</v>
      </c>
    </row>
    <row r="21" spans="1:105" ht="12" customHeight="1" x14ac:dyDescent="0.25">
      <c r="A21" s="59" t="s">
        <v>70</v>
      </c>
      <c r="B21" s="232">
        <v>0.99715209781323111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12.83315172160731</v>
      </c>
      <c r="C22" s="232">
        <v>11.21377384294261</v>
      </c>
      <c r="D22" s="232">
        <v>13.279121075174119</v>
      </c>
      <c r="E22" s="232">
        <v>15.35178376705327</v>
      </c>
      <c r="F22" s="232">
        <v>18.116469894842389</v>
      </c>
      <c r="G22" s="232">
        <v>17.36319635381356</v>
      </c>
      <c r="H22" s="232">
        <v>8.4845479883990187</v>
      </c>
      <c r="I22" s="232">
        <v>3.9221285920754818</v>
      </c>
      <c r="J22" s="232">
        <v>3.5996891350474289</v>
      </c>
      <c r="K22" s="232">
        <v>2.1959688084725579</v>
      </c>
      <c r="L22" s="232">
        <v>3.4919374932933138</v>
      </c>
      <c r="M22" s="232">
        <v>3.4598953101390539</v>
      </c>
      <c r="N22" s="232">
        <v>3.082125651746209</v>
      </c>
      <c r="O22" s="232">
        <v>2.014323400283426</v>
      </c>
      <c r="P22" s="232">
        <v>2.3137045606839028</v>
      </c>
      <c r="Q22" s="232">
        <v>2.3539623077321852</v>
      </c>
      <c r="R22" s="232">
        <v>3.7333481231665591</v>
      </c>
      <c r="S22" s="232">
        <v>3.6518614029061589</v>
      </c>
      <c r="T22" s="232">
        <v>4.8186534279995321</v>
      </c>
      <c r="U22" s="232">
        <v>3.7511439908271669</v>
      </c>
      <c r="V22" s="232">
        <v>3.8354576377126639</v>
      </c>
      <c r="W22" s="232">
        <v>3.8541410798728899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9.8296287166470613</v>
      </c>
      <c r="C24" s="263">
        <f t="shared" si="1"/>
        <v>9.4089918165295288</v>
      </c>
      <c r="D24" s="263">
        <f t="shared" si="1"/>
        <v>9.9599601302958245</v>
      </c>
      <c r="E24" s="263">
        <f t="shared" si="1"/>
        <v>10.41708352987774</v>
      </c>
      <c r="F24" s="263">
        <f t="shared" si="1"/>
        <v>11.96492658225827</v>
      </c>
      <c r="G24" s="263">
        <f t="shared" si="1"/>
        <v>11.398829911095341</v>
      </c>
      <c r="H24" s="263">
        <f t="shared" si="1"/>
        <v>6.8773238713843847</v>
      </c>
      <c r="I24" s="263">
        <f t="shared" si="1"/>
        <v>4.560008444939764</v>
      </c>
      <c r="J24" s="263">
        <f t="shared" si="1"/>
        <v>3.674159124390028</v>
      </c>
      <c r="K24" s="263">
        <f t="shared" si="1"/>
        <v>2.4057586439728929</v>
      </c>
      <c r="L24" s="263">
        <f t="shared" si="1"/>
        <v>3.0264482840886031</v>
      </c>
      <c r="M24" s="263">
        <f t="shared" si="1"/>
        <v>3.219760176760543</v>
      </c>
      <c r="N24" s="263">
        <f t="shared" si="1"/>
        <v>3.8354552638143948</v>
      </c>
      <c r="O24" s="263">
        <f t="shared" si="1"/>
        <v>3.1792714752250029</v>
      </c>
      <c r="P24" s="263">
        <f t="shared" si="1"/>
        <v>3.1918214159743359</v>
      </c>
      <c r="Q24" s="263">
        <f t="shared" si="1"/>
        <v>3.2569635781614821</v>
      </c>
      <c r="R24" s="263">
        <f t="shared" si="1"/>
        <v>4.0494267457626716</v>
      </c>
      <c r="S24" s="263">
        <f t="shared" si="1"/>
        <v>4.6792537543142734</v>
      </c>
      <c r="T24" s="263">
        <f t="shared" si="1"/>
        <v>4.8794956303824524</v>
      </c>
      <c r="U24" s="263">
        <f t="shared" si="1"/>
        <v>5.2494942047705031</v>
      </c>
      <c r="V24" s="263">
        <f t="shared" si="1"/>
        <v>4.3649003212166528</v>
      </c>
      <c r="W24" s="263">
        <f t="shared" si="1"/>
        <v>4.9115126439451293</v>
      </c>
      <c r="DA24" s="70"/>
    </row>
    <row r="25" spans="1:105" ht="12" customHeight="1" x14ac:dyDescent="0.25">
      <c r="A25" s="60" t="s">
        <v>2568</v>
      </c>
      <c r="B25" s="264">
        <v>9.8296287166470613</v>
      </c>
      <c r="C25" s="264">
        <v>9.4089918165295288</v>
      </c>
      <c r="D25" s="264">
        <v>9.9599601302958245</v>
      </c>
      <c r="E25" s="264">
        <v>10.41708352987774</v>
      </c>
      <c r="F25" s="264">
        <v>11.96492658225827</v>
      </c>
      <c r="G25" s="264">
        <v>11.398829911095341</v>
      </c>
      <c r="H25" s="264">
        <v>6.8773238713843847</v>
      </c>
      <c r="I25" s="264">
        <v>4.560008444939764</v>
      </c>
      <c r="J25" s="264">
        <v>3.674159124390028</v>
      </c>
      <c r="K25" s="264">
        <v>2.4057586439728929</v>
      </c>
      <c r="L25" s="264">
        <v>3.0264482840886031</v>
      </c>
      <c r="M25" s="264">
        <v>3.219760176760543</v>
      </c>
      <c r="N25" s="264">
        <v>3.8354552638143948</v>
      </c>
      <c r="O25" s="264">
        <v>3.1792714752250029</v>
      </c>
      <c r="P25" s="264">
        <v>3.1918214159743359</v>
      </c>
      <c r="Q25" s="264">
        <v>3.2569635781614821</v>
      </c>
      <c r="R25" s="264">
        <v>4.0494267457626716</v>
      </c>
      <c r="S25" s="264">
        <v>4.6792537543142734</v>
      </c>
      <c r="T25" s="264">
        <v>4.8794956303824524</v>
      </c>
      <c r="U25" s="264">
        <v>5.2494942047705031</v>
      </c>
      <c r="V25" s="264">
        <v>4.3649003212166528</v>
      </c>
      <c r="W25" s="264">
        <v>4.9115126439451293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25.522024246569028</v>
      </c>
      <c r="C27" s="263">
        <f t="shared" si="2"/>
        <v>20.329395760596881</v>
      </c>
      <c r="D27" s="263">
        <f t="shared" si="2"/>
        <v>21.913730756983369</v>
      </c>
      <c r="E27" s="263">
        <f t="shared" si="2"/>
        <v>23.432366950306331</v>
      </c>
      <c r="F27" s="263">
        <f t="shared" si="2"/>
        <v>27.898479471598652</v>
      </c>
      <c r="G27" s="263">
        <f t="shared" si="2"/>
        <v>29.406425704272451</v>
      </c>
      <c r="H27" s="263">
        <f t="shared" si="2"/>
        <v>15.34239138695089</v>
      </c>
      <c r="I27" s="263">
        <f t="shared" si="2"/>
        <v>9.4950273979046358</v>
      </c>
      <c r="J27" s="263">
        <f t="shared" si="2"/>
        <v>8.9258593010342011</v>
      </c>
      <c r="K27" s="263">
        <f t="shared" si="2"/>
        <v>4.495679503332175</v>
      </c>
      <c r="L27" s="263">
        <f t="shared" si="2"/>
        <v>6.36885879481689</v>
      </c>
      <c r="M27" s="263">
        <f t="shared" si="2"/>
        <v>6.2297147332875147</v>
      </c>
      <c r="N27" s="263">
        <f t="shared" si="2"/>
        <v>6.27917359922162</v>
      </c>
      <c r="O27" s="263">
        <f t="shared" si="2"/>
        <v>4.0636087439374853</v>
      </c>
      <c r="P27" s="263">
        <f t="shared" si="2"/>
        <v>4.4042212722211849</v>
      </c>
      <c r="Q27" s="263">
        <f t="shared" si="2"/>
        <v>4.4489675654815164</v>
      </c>
      <c r="R27" s="263">
        <f t="shared" si="2"/>
        <v>6.5703524813478342</v>
      </c>
      <c r="S27" s="263">
        <f t="shared" si="2"/>
        <v>6.5545539738379262</v>
      </c>
      <c r="T27" s="263">
        <f t="shared" si="2"/>
        <v>8.420972042792263</v>
      </c>
      <c r="U27" s="263">
        <f t="shared" si="2"/>
        <v>6.6768618028638222</v>
      </c>
      <c r="V27" s="263">
        <f t="shared" si="2"/>
        <v>6.0740432416588561</v>
      </c>
      <c r="W27" s="263">
        <f t="shared" si="2"/>
        <v>6.3424832292330757</v>
      </c>
      <c r="DA27" s="70"/>
    </row>
    <row r="28" spans="1:105" ht="12" customHeight="1" x14ac:dyDescent="0.25">
      <c r="A28" s="60" t="s">
        <v>2573</v>
      </c>
      <c r="B28" s="331">
        <v>25.522024246569028</v>
      </c>
      <c r="C28" s="331">
        <v>20.329395760596881</v>
      </c>
      <c r="D28" s="331">
        <v>21.913730756983369</v>
      </c>
      <c r="E28" s="331">
        <v>23.432366950306331</v>
      </c>
      <c r="F28" s="331">
        <v>27.898479471598652</v>
      </c>
      <c r="G28" s="331">
        <v>29.406425704272451</v>
      </c>
      <c r="H28" s="331">
        <v>15.34239138695089</v>
      </c>
      <c r="I28" s="331">
        <v>9.4950273979046358</v>
      </c>
      <c r="J28" s="331">
        <v>8.9258593010342011</v>
      </c>
      <c r="K28" s="331">
        <v>4.495679503332175</v>
      </c>
      <c r="L28" s="331">
        <v>6.36885879481689</v>
      </c>
      <c r="M28" s="331">
        <v>6.2297147332875147</v>
      </c>
      <c r="N28" s="331">
        <v>6.27917359922162</v>
      </c>
      <c r="O28" s="331">
        <v>4.0636087439374853</v>
      </c>
      <c r="P28" s="331">
        <v>4.4042212722211849</v>
      </c>
      <c r="Q28" s="331">
        <v>4.4489675654815164</v>
      </c>
      <c r="R28" s="331">
        <v>6.5703524813478342</v>
      </c>
      <c r="S28" s="331">
        <v>6.5545539738379262</v>
      </c>
      <c r="T28" s="331">
        <v>8.420972042792263</v>
      </c>
      <c r="U28" s="331">
        <v>6.6768618028638222</v>
      </c>
      <c r="V28" s="331">
        <v>6.0740432416588561</v>
      </c>
      <c r="W28" s="331">
        <v>6.3424832292330757</v>
      </c>
      <c r="DA28" s="72" t="s">
        <v>2658</v>
      </c>
    </row>
    <row r="29" spans="1:105" ht="12" customHeight="1" x14ac:dyDescent="0.25">
      <c r="A29" s="59" t="s">
        <v>30</v>
      </c>
      <c r="B29" s="232">
        <v>4.4149073741467104</v>
      </c>
      <c r="C29" s="232">
        <v>1.507770375542643</v>
      </c>
      <c r="D29" s="232">
        <v>1.535475043327923</v>
      </c>
      <c r="E29" s="232">
        <v>1.5012472830873771</v>
      </c>
      <c r="F29" s="232">
        <v>0.58244633763846032</v>
      </c>
      <c r="G29" s="232">
        <v>3.1302567533836658</v>
      </c>
      <c r="H29" s="232">
        <v>3.2216085463808621</v>
      </c>
      <c r="I29" s="232">
        <v>3.8919865520825159</v>
      </c>
      <c r="J29" s="232">
        <v>3.7834462509664442</v>
      </c>
      <c r="K29" s="232">
        <v>1.358581205514235</v>
      </c>
      <c r="L29" s="232">
        <v>1.3803766615407269</v>
      </c>
      <c r="M29" s="232">
        <v>1.287007147374577</v>
      </c>
      <c r="N29" s="232">
        <v>1.876136953869894</v>
      </c>
      <c r="O29" s="232">
        <v>1.186003886389732</v>
      </c>
      <c r="P29" s="232">
        <v>1.098929042672752</v>
      </c>
      <c r="Q29" s="232">
        <v>1.0861642687212529</v>
      </c>
      <c r="R29" s="232">
        <v>1.2369980196813211</v>
      </c>
      <c r="S29" s="232">
        <v>1.1377460283219769</v>
      </c>
      <c r="T29" s="232">
        <v>1.085304746563416</v>
      </c>
      <c r="U29" s="232">
        <v>0.66516920316651962</v>
      </c>
      <c r="V29" s="232">
        <v>8.1831981463180201E-2</v>
      </c>
      <c r="W29" s="232">
        <v>8.5095432655343042E-2</v>
      </c>
      <c r="DA29" s="71" t="s">
        <v>2659</v>
      </c>
    </row>
    <row r="30" spans="1:105" ht="12" customHeight="1" x14ac:dyDescent="0.25">
      <c r="A30" s="59" t="s">
        <v>33</v>
      </c>
      <c r="B30" s="232">
        <v>1.3495399875358349</v>
      </c>
      <c r="C30" s="232">
        <v>1.3826766280979981</v>
      </c>
      <c r="D30" s="232">
        <v>1.408082749120994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0.19986308422143531</v>
      </c>
      <c r="T30" s="232">
        <v>0.33428128864549023</v>
      </c>
      <c r="U30" s="232">
        <v>0.36316711613341551</v>
      </c>
      <c r="V30" s="232">
        <v>0.1978944406152332</v>
      </c>
      <c r="W30" s="232">
        <v>0.20578645100775639</v>
      </c>
      <c r="DA30" s="71" t="s">
        <v>2660</v>
      </c>
    </row>
    <row r="31" spans="1:105" ht="12" customHeight="1" x14ac:dyDescent="0.25">
      <c r="A31" s="59" t="s">
        <v>160</v>
      </c>
      <c r="B31" s="232">
        <v>0</v>
      </c>
      <c r="C31" s="232">
        <v>1.4192718384668019</v>
      </c>
      <c r="D31" s="232">
        <v>0</v>
      </c>
      <c r="E31" s="232">
        <v>0</v>
      </c>
      <c r="F31" s="232">
        <v>1.435361855613918</v>
      </c>
      <c r="G31" s="232">
        <v>1.471602731155129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0.1175953961554516</v>
      </c>
      <c r="U31" s="232">
        <v>0.28974835381078973</v>
      </c>
      <c r="V31" s="232">
        <v>0.31509162284806569</v>
      </c>
      <c r="W31" s="232">
        <v>0.54568551718013281</v>
      </c>
      <c r="DA31" s="71" t="s">
        <v>2661</v>
      </c>
    </row>
    <row r="32" spans="1:105" ht="12" customHeight="1" x14ac:dyDescent="0.25">
      <c r="A32" s="59" t="s">
        <v>70</v>
      </c>
      <c r="B32" s="232">
        <v>1.424502996876045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18.333073888010439</v>
      </c>
      <c r="C33" s="232">
        <v>16.019676918489441</v>
      </c>
      <c r="D33" s="232">
        <v>18.970172964534449</v>
      </c>
      <c r="E33" s="232">
        <v>21.931119667218962</v>
      </c>
      <c r="F33" s="232">
        <v>25.88067127834627</v>
      </c>
      <c r="G33" s="232">
        <v>24.804566219733651</v>
      </c>
      <c r="H33" s="232">
        <v>12.12078284057003</v>
      </c>
      <c r="I33" s="232">
        <v>5.603040845822119</v>
      </c>
      <c r="J33" s="232">
        <v>5.1424130500677574</v>
      </c>
      <c r="K33" s="232">
        <v>3.13709829781794</v>
      </c>
      <c r="L33" s="232">
        <v>4.9884821332761629</v>
      </c>
      <c r="M33" s="232">
        <v>4.9427075859129372</v>
      </c>
      <c r="N33" s="232">
        <v>4.403036645351726</v>
      </c>
      <c r="O33" s="232">
        <v>2.877604857547754</v>
      </c>
      <c r="P33" s="232">
        <v>3.3052922295484328</v>
      </c>
      <c r="Q33" s="232">
        <v>3.362803296760263</v>
      </c>
      <c r="R33" s="232">
        <v>5.3333544616665129</v>
      </c>
      <c r="S33" s="232">
        <v>5.2169448612945137</v>
      </c>
      <c r="T33" s="232">
        <v>6.8837906114279059</v>
      </c>
      <c r="U33" s="232">
        <v>5.3587771297530979</v>
      </c>
      <c r="V33" s="232">
        <v>5.4792251967323784</v>
      </c>
      <c r="W33" s="232">
        <v>5.5059158283898437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12.056344995572649</v>
      </c>
      <c r="C35" s="263">
        <v>8.5449994186116349</v>
      </c>
      <c r="D35" s="263">
        <v>8.3725808306478697</v>
      </c>
      <c r="E35" s="263">
        <v>10.065146778563181</v>
      </c>
      <c r="F35" s="263">
        <v>11.154335349998791</v>
      </c>
      <c r="G35" s="263">
        <v>10.075306968531629</v>
      </c>
      <c r="H35" s="263">
        <v>7.4136630804872752</v>
      </c>
      <c r="I35" s="263">
        <v>4.7749890496034624</v>
      </c>
      <c r="J35" s="263">
        <v>5.0528462338632156</v>
      </c>
      <c r="K35" s="263">
        <v>2.9364234858192391</v>
      </c>
      <c r="L35" s="263">
        <v>3.923282976388311</v>
      </c>
      <c r="M35" s="263">
        <v>4.8842942768693511</v>
      </c>
      <c r="N35" s="263">
        <v>4.6691715309630419</v>
      </c>
      <c r="O35" s="263">
        <v>4.0456417268497207</v>
      </c>
      <c r="P35" s="263">
        <v>5.3254331618354547</v>
      </c>
      <c r="Q35" s="263">
        <v>5.5316444808937106</v>
      </c>
      <c r="R35" s="263">
        <v>5.8111860272926963</v>
      </c>
      <c r="S35" s="263">
        <v>7.8094536711971223</v>
      </c>
      <c r="T35" s="263">
        <v>7.5040499362005413</v>
      </c>
      <c r="U35" s="263">
        <v>9.8777631573071876</v>
      </c>
      <c r="V35" s="263">
        <v>7.4116609597254417</v>
      </c>
      <c r="W35" s="263">
        <v>7.0289102995989454</v>
      </c>
      <c r="DA35" s="70" t="s">
        <v>2665</v>
      </c>
    </row>
    <row r="36" spans="1:105" ht="12" customHeight="1" x14ac:dyDescent="0.25">
      <c r="A36" s="46" t="s">
        <v>30</v>
      </c>
      <c r="B36" s="231">
        <v>2.085557395917212</v>
      </c>
      <c r="C36" s="231">
        <v>0.63375700557631576</v>
      </c>
      <c r="D36" s="231">
        <v>0.58665907034605325</v>
      </c>
      <c r="E36" s="231">
        <v>0.64484626274581691</v>
      </c>
      <c r="F36" s="231">
        <v>0.2328729700130043</v>
      </c>
      <c r="G36" s="231">
        <v>1.072496807256567</v>
      </c>
      <c r="H36" s="231">
        <v>0.91719875923923799</v>
      </c>
      <c r="I36" s="231">
        <v>1.9572553494157501</v>
      </c>
      <c r="J36" s="231">
        <v>2.1417738612577808</v>
      </c>
      <c r="K36" s="231">
        <v>0.88737859456122536</v>
      </c>
      <c r="L36" s="231">
        <v>0.85032631931387748</v>
      </c>
      <c r="M36" s="231">
        <v>1.009054493398017</v>
      </c>
      <c r="N36" s="231">
        <v>1.3950888783012689</v>
      </c>
      <c r="O36" s="231">
        <v>1.1807600370342271</v>
      </c>
      <c r="P36" s="231">
        <v>1.3287872712630719</v>
      </c>
      <c r="Q36" s="231">
        <v>1.350487387013708</v>
      </c>
      <c r="R36" s="231">
        <v>1.094070010424494</v>
      </c>
      <c r="S36" s="231">
        <v>1.3555727717299459</v>
      </c>
      <c r="T36" s="231">
        <v>0.96713075079950772</v>
      </c>
      <c r="U36" s="231">
        <v>0.98405269457508882</v>
      </c>
      <c r="V36" s="231">
        <v>9.9852911501826458E-2</v>
      </c>
      <c r="W36" s="231">
        <v>9.4305044478973532E-2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0.63750898117887755</v>
      </c>
      <c r="C38" s="231">
        <v>0.58117669223231216</v>
      </c>
      <c r="D38" s="231">
        <v>0.5379862864975391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0.23812779680200741</v>
      </c>
      <c r="T38" s="231">
        <v>0.2978828892895195</v>
      </c>
      <c r="U38" s="231">
        <v>0.53727018255035708</v>
      </c>
      <c r="V38" s="231">
        <v>0.2414744909280655</v>
      </c>
      <c r="W38" s="231">
        <v>0.2280580732700235</v>
      </c>
      <c r="DA38" s="73" t="s">
        <v>2668</v>
      </c>
    </row>
    <row r="39" spans="1:105" ht="12" customHeight="1" x14ac:dyDescent="0.25">
      <c r="A39" s="46" t="s">
        <v>160</v>
      </c>
      <c r="B39" s="231">
        <v>0</v>
      </c>
      <c r="C39" s="231">
        <v>0.59655865709776612</v>
      </c>
      <c r="D39" s="231">
        <v>0</v>
      </c>
      <c r="E39" s="231">
        <v>0</v>
      </c>
      <c r="F39" s="231">
        <v>0.57388459118043622</v>
      </c>
      <c r="G39" s="231">
        <v>0.50420440080765316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0.10479095768677919</v>
      </c>
      <c r="U39" s="231">
        <v>0.42865431375785479</v>
      </c>
      <c r="V39" s="231">
        <v>0.38448068064160562</v>
      </c>
      <c r="W39" s="231">
        <v>0.60474334947720509</v>
      </c>
      <c r="DA39" s="73" t="s">
        <v>2669</v>
      </c>
    </row>
    <row r="40" spans="1:105" ht="12" customHeight="1" x14ac:dyDescent="0.25">
      <c r="A40" s="46" t="s">
        <v>70</v>
      </c>
      <c r="B40" s="231">
        <v>0.67292074529995471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3.0456518397415429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8.6603578731766078</v>
      </c>
      <c r="C42" s="231">
        <v>6.7335070637052414</v>
      </c>
      <c r="D42" s="231">
        <v>7.2479354738042776</v>
      </c>
      <c r="E42" s="231">
        <v>9.4203005158173578</v>
      </c>
      <c r="F42" s="231">
        <v>10.347577788805349</v>
      </c>
      <c r="G42" s="231">
        <v>8.4986057604674112</v>
      </c>
      <c r="H42" s="231">
        <v>3.4508124815064938</v>
      </c>
      <c r="I42" s="231">
        <v>2.8177337001877132</v>
      </c>
      <c r="J42" s="231">
        <v>2.9110723726054348</v>
      </c>
      <c r="K42" s="231">
        <v>2.049044891258013</v>
      </c>
      <c r="L42" s="231">
        <v>3.0729566570744331</v>
      </c>
      <c r="M42" s="231">
        <v>3.8752397834713341</v>
      </c>
      <c r="N42" s="231">
        <v>3.274082652661773</v>
      </c>
      <c r="O42" s="231">
        <v>2.8648816898154941</v>
      </c>
      <c r="P42" s="231">
        <v>3.996645890572383</v>
      </c>
      <c r="Q42" s="231">
        <v>4.1811570938800031</v>
      </c>
      <c r="R42" s="231">
        <v>4.7171160168682018</v>
      </c>
      <c r="S42" s="231">
        <v>6.2157531026651691</v>
      </c>
      <c r="T42" s="231">
        <v>6.1342453384247344</v>
      </c>
      <c r="U42" s="231">
        <v>7.9277859664238868</v>
      </c>
      <c r="V42" s="231">
        <v>6.6858528766539438</v>
      </c>
      <c r="W42" s="231">
        <v>6.1018038323727426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0.99999999999999967</v>
      </c>
      <c r="L51" s="234">
        <f t="shared" si="3"/>
        <v>1.0000000000000002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0.99999999999999978</v>
      </c>
      <c r="P51" s="234">
        <f t="shared" si="3"/>
        <v>1</v>
      </c>
      <c r="Q51" s="234">
        <f t="shared" si="3"/>
        <v>0.99999999999999967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3.256267540364071E-2</v>
      </c>
      <c r="C56" s="302">
        <f t="shared" si="8"/>
        <v>3.6213833145052512E-2</v>
      </c>
      <c r="D56" s="302">
        <f t="shared" si="8"/>
        <v>3.7131645630259474E-2</v>
      </c>
      <c r="E56" s="302">
        <f t="shared" si="8"/>
        <v>3.8380788052808847E-2</v>
      </c>
      <c r="F56" s="302">
        <f t="shared" si="8"/>
        <v>4.036079994167667E-2</v>
      </c>
      <c r="G56" s="302">
        <f t="shared" si="8"/>
        <v>3.9357758096198472E-2</v>
      </c>
      <c r="H56" s="302">
        <f t="shared" si="8"/>
        <v>3.3054551751871206E-2</v>
      </c>
      <c r="I56" s="302">
        <f t="shared" si="8"/>
        <v>2.553566872063814E-2</v>
      </c>
      <c r="J56" s="302">
        <f t="shared" si="8"/>
        <v>2.5582771940827757E-2</v>
      </c>
      <c r="K56" s="302">
        <f t="shared" si="8"/>
        <v>2.7021882270684399E-2</v>
      </c>
      <c r="L56" s="302">
        <f t="shared" si="8"/>
        <v>3.0918908814360942E-2</v>
      </c>
      <c r="M56" s="302">
        <f t="shared" si="8"/>
        <v>2.8994095956054958E-2</v>
      </c>
      <c r="N56" s="302">
        <f t="shared" si="8"/>
        <v>2.5497128081830925E-2</v>
      </c>
      <c r="O56" s="302">
        <f t="shared" si="8"/>
        <v>2.2356342436211915E-2</v>
      </c>
      <c r="P56" s="302">
        <f t="shared" si="8"/>
        <v>2.2621627193963538E-2</v>
      </c>
      <c r="Q56" s="302">
        <f t="shared" si="8"/>
        <v>2.2502825946104463E-2</v>
      </c>
      <c r="R56" s="302">
        <f t="shared" si="8"/>
        <v>2.754137157632577E-2</v>
      </c>
      <c r="S56" s="302">
        <f t="shared" si="8"/>
        <v>2.4111146449611598E-2</v>
      </c>
      <c r="T56" s="302">
        <f t="shared" si="8"/>
        <v>2.8189575167926344E-2</v>
      </c>
      <c r="U56" s="302">
        <f t="shared" si="8"/>
        <v>2.2765043708470642E-2</v>
      </c>
      <c r="V56" s="302">
        <f t="shared" si="8"/>
        <v>2.7350416100372865E-2</v>
      </c>
      <c r="W56" s="302">
        <f t="shared" si="8"/>
        <v>2.7288300719876334E-2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0.26478883044401541</v>
      </c>
      <c r="C57" s="303">
        <f t="shared" si="9"/>
        <v>0.26117307165870152</v>
      </c>
      <c r="D57" s="303">
        <f t="shared" si="9"/>
        <v>0.26571542354749184</v>
      </c>
      <c r="E57" s="303">
        <f t="shared" si="9"/>
        <v>0.26150245394379873</v>
      </c>
      <c r="F57" s="303">
        <f t="shared" si="9"/>
        <v>0.26565010506522574</v>
      </c>
      <c r="G57" s="303">
        <f t="shared" si="9"/>
        <v>0.27669938485779982</v>
      </c>
      <c r="H57" s="303">
        <f t="shared" si="9"/>
        <v>0.25721807660565332</v>
      </c>
      <c r="I57" s="303">
        <f t="shared" si="9"/>
        <v>0.25422584195876879</v>
      </c>
      <c r="J57" s="303">
        <f t="shared" si="9"/>
        <v>0.25472852065498935</v>
      </c>
      <c r="K57" s="303">
        <f t="shared" si="9"/>
        <v>0.23580876521078079</v>
      </c>
      <c r="L57" s="303">
        <f t="shared" si="9"/>
        <v>0.24303364931837332</v>
      </c>
      <c r="M57" s="303">
        <f t="shared" si="9"/>
        <v>0.22650229257874477</v>
      </c>
      <c r="N57" s="303">
        <f t="shared" si="9"/>
        <v>0.22333288145517455</v>
      </c>
      <c r="O57" s="303">
        <f t="shared" si="9"/>
        <v>0.19676809330824893</v>
      </c>
      <c r="P57" s="303">
        <f t="shared" si="9"/>
        <v>0.18827370265183202</v>
      </c>
      <c r="Q57" s="303">
        <f t="shared" si="9"/>
        <v>0.1861683364402075</v>
      </c>
      <c r="R57" s="303">
        <f t="shared" si="9"/>
        <v>0.21267389864783356</v>
      </c>
      <c r="S57" s="303">
        <f t="shared" si="9"/>
        <v>0.18947468180399227</v>
      </c>
      <c r="T57" s="303">
        <f t="shared" si="9"/>
        <v>0.21455745166746068</v>
      </c>
      <c r="U57" s="303">
        <f t="shared" si="9"/>
        <v>0.17249857646732003</v>
      </c>
      <c r="V57" s="303">
        <f t="shared" si="9"/>
        <v>0.18710793544125048</v>
      </c>
      <c r="W57" s="303">
        <f t="shared" si="9"/>
        <v>0.19005645933430881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0.26478883044401541</v>
      </c>
      <c r="C58" s="304">
        <f t="shared" si="10"/>
        <v>0.26117307165870152</v>
      </c>
      <c r="D58" s="304">
        <f t="shared" si="10"/>
        <v>0.26571542354749184</v>
      </c>
      <c r="E58" s="304">
        <f t="shared" si="10"/>
        <v>0.26150245394379873</v>
      </c>
      <c r="F58" s="304">
        <f t="shared" si="10"/>
        <v>0.26565010506522574</v>
      </c>
      <c r="G58" s="304">
        <f t="shared" si="10"/>
        <v>0.27669938485779982</v>
      </c>
      <c r="H58" s="304">
        <f t="shared" si="10"/>
        <v>0.25721807660565332</v>
      </c>
      <c r="I58" s="304">
        <f t="shared" si="10"/>
        <v>0.25422584195876879</v>
      </c>
      <c r="J58" s="304">
        <f t="shared" si="10"/>
        <v>0.25472852065498935</v>
      </c>
      <c r="K58" s="304">
        <f t="shared" si="10"/>
        <v>0.23580876521078079</v>
      </c>
      <c r="L58" s="304">
        <f t="shared" si="10"/>
        <v>0.24303364931837332</v>
      </c>
      <c r="M58" s="304">
        <f t="shared" si="10"/>
        <v>0.22650229257874477</v>
      </c>
      <c r="N58" s="304">
        <f t="shared" si="10"/>
        <v>0.22333288145517455</v>
      </c>
      <c r="O58" s="304">
        <f t="shared" si="10"/>
        <v>0.19676809330824893</v>
      </c>
      <c r="P58" s="304">
        <f t="shared" si="10"/>
        <v>0.18827370265183202</v>
      </c>
      <c r="Q58" s="304">
        <f t="shared" si="10"/>
        <v>0.1861683364402075</v>
      </c>
      <c r="R58" s="304">
        <f t="shared" si="10"/>
        <v>0.21267389864783356</v>
      </c>
      <c r="S58" s="304">
        <f t="shared" si="10"/>
        <v>0.18947468180399227</v>
      </c>
      <c r="T58" s="304">
        <f t="shared" si="10"/>
        <v>0.21455745166746068</v>
      </c>
      <c r="U58" s="304">
        <f t="shared" si="10"/>
        <v>0.17249857646732003</v>
      </c>
      <c r="V58" s="304">
        <f t="shared" si="10"/>
        <v>0.18710793544125048</v>
      </c>
      <c r="W58" s="304">
        <f t="shared" si="10"/>
        <v>0.19005645933430881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0.14568794535117635</v>
      </c>
      <c r="C60" s="303">
        <f t="shared" si="12"/>
        <v>0.1726827582842638</v>
      </c>
      <c r="D60" s="303">
        <f t="shared" si="12"/>
        <v>0.1725281647048951</v>
      </c>
      <c r="E60" s="303">
        <f t="shared" si="12"/>
        <v>0.16607632095124883</v>
      </c>
      <c r="F60" s="303">
        <f t="shared" si="12"/>
        <v>0.1627576670780006</v>
      </c>
      <c r="G60" s="303">
        <f t="shared" si="12"/>
        <v>0.15322449085582582</v>
      </c>
      <c r="H60" s="303">
        <f t="shared" si="12"/>
        <v>0.16471375417824322</v>
      </c>
      <c r="I60" s="303">
        <f t="shared" si="12"/>
        <v>0.17441791035495607</v>
      </c>
      <c r="J60" s="303">
        <f t="shared" si="12"/>
        <v>0.14979159938431647</v>
      </c>
      <c r="K60" s="303">
        <f t="shared" si="12"/>
        <v>0.18026798993819071</v>
      </c>
      <c r="L60" s="303">
        <f t="shared" si="12"/>
        <v>0.16498330720320634</v>
      </c>
      <c r="M60" s="303">
        <f t="shared" si="12"/>
        <v>0.16723605971260769</v>
      </c>
      <c r="N60" s="303">
        <f t="shared" si="12"/>
        <v>0.19488080311948536</v>
      </c>
      <c r="O60" s="303">
        <f t="shared" si="12"/>
        <v>0.21992386771368894</v>
      </c>
      <c r="P60" s="303">
        <f t="shared" si="12"/>
        <v>0.19492209828628176</v>
      </c>
      <c r="Q60" s="303">
        <f t="shared" si="12"/>
        <v>0.19469797760243915</v>
      </c>
      <c r="R60" s="303">
        <f t="shared" si="12"/>
        <v>0.18724965686065556</v>
      </c>
      <c r="S60" s="303">
        <f t="shared" si="12"/>
        <v>0.19323535965934954</v>
      </c>
      <c r="T60" s="303">
        <f t="shared" si="12"/>
        <v>0.17760626047804853</v>
      </c>
      <c r="U60" s="303">
        <f t="shared" si="12"/>
        <v>0.19374591242592457</v>
      </c>
      <c r="V60" s="303">
        <f t="shared" si="12"/>
        <v>0.19208374648285731</v>
      </c>
      <c r="W60" s="303">
        <f t="shared" si="12"/>
        <v>0.21025219243138946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0.14568794535117635</v>
      </c>
      <c r="C61" s="304">
        <f t="shared" si="13"/>
        <v>0.1726827582842638</v>
      </c>
      <c r="D61" s="304">
        <f t="shared" si="13"/>
        <v>0.1725281647048951</v>
      </c>
      <c r="E61" s="304">
        <f t="shared" si="13"/>
        <v>0.16607632095124883</v>
      </c>
      <c r="F61" s="304">
        <f t="shared" si="13"/>
        <v>0.1627576670780006</v>
      </c>
      <c r="G61" s="304">
        <f t="shared" si="13"/>
        <v>0.15322449085582582</v>
      </c>
      <c r="H61" s="304">
        <f t="shared" si="13"/>
        <v>0.16471375417824322</v>
      </c>
      <c r="I61" s="304">
        <f t="shared" si="13"/>
        <v>0.17441791035495607</v>
      </c>
      <c r="J61" s="304">
        <f t="shared" si="13"/>
        <v>0.14979159938431647</v>
      </c>
      <c r="K61" s="304">
        <f t="shared" si="13"/>
        <v>0.18026798993819071</v>
      </c>
      <c r="L61" s="304">
        <f t="shared" si="13"/>
        <v>0.16498330720320634</v>
      </c>
      <c r="M61" s="304">
        <f t="shared" si="13"/>
        <v>0.16723605971260769</v>
      </c>
      <c r="N61" s="304">
        <f t="shared" si="13"/>
        <v>0.19488080311948536</v>
      </c>
      <c r="O61" s="304">
        <f t="shared" si="13"/>
        <v>0.21992386771368894</v>
      </c>
      <c r="P61" s="304">
        <f t="shared" si="13"/>
        <v>0.19492209828628176</v>
      </c>
      <c r="Q61" s="304">
        <f t="shared" si="13"/>
        <v>0.19469797760243915</v>
      </c>
      <c r="R61" s="304">
        <f t="shared" si="13"/>
        <v>0.18724965686065556</v>
      </c>
      <c r="S61" s="304">
        <f t="shared" si="13"/>
        <v>0.19323535965934954</v>
      </c>
      <c r="T61" s="304">
        <f t="shared" si="13"/>
        <v>0.17760626047804853</v>
      </c>
      <c r="U61" s="304">
        <f t="shared" si="13"/>
        <v>0.19374591242592457</v>
      </c>
      <c r="V61" s="304">
        <f t="shared" si="13"/>
        <v>0.19208374648285731</v>
      </c>
      <c r="W61" s="304">
        <f t="shared" si="13"/>
        <v>0.21025219243138946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0.37826975777716471</v>
      </c>
      <c r="C63" s="303">
        <f t="shared" si="15"/>
        <v>0.37310438808385921</v>
      </c>
      <c r="D63" s="303">
        <f t="shared" si="15"/>
        <v>0.37959346221070256</v>
      </c>
      <c r="E63" s="303">
        <f t="shared" si="15"/>
        <v>0.37357493420542665</v>
      </c>
      <c r="F63" s="303">
        <f t="shared" si="15"/>
        <v>0.37950015009317956</v>
      </c>
      <c r="G63" s="303">
        <f t="shared" si="15"/>
        <v>0.39528483551114268</v>
      </c>
      <c r="H63" s="303">
        <f t="shared" si="15"/>
        <v>0.36745439515093342</v>
      </c>
      <c r="I63" s="303">
        <f t="shared" si="15"/>
        <v>0.36317977422681263</v>
      </c>
      <c r="J63" s="303">
        <f t="shared" si="15"/>
        <v>0.36389788664998485</v>
      </c>
      <c r="K63" s="303">
        <f t="shared" si="15"/>
        <v>0.33686966458682976</v>
      </c>
      <c r="L63" s="303">
        <f t="shared" si="15"/>
        <v>0.34719092759767617</v>
      </c>
      <c r="M63" s="303">
        <f t="shared" si="15"/>
        <v>0.32357470368392127</v>
      </c>
      <c r="N63" s="303">
        <f t="shared" si="15"/>
        <v>0.31904697350739208</v>
      </c>
      <c r="O63" s="303">
        <f t="shared" si="15"/>
        <v>0.28109727615464153</v>
      </c>
      <c r="P63" s="303">
        <f t="shared" si="15"/>
        <v>0.26896243235976003</v>
      </c>
      <c r="Q63" s="303">
        <f t="shared" si="15"/>
        <v>0.26595476634315363</v>
      </c>
      <c r="R63" s="303">
        <f t="shared" si="15"/>
        <v>0.30381985521119087</v>
      </c>
      <c r="S63" s="303">
        <f t="shared" si="15"/>
        <v>0.27067811686284615</v>
      </c>
      <c r="T63" s="303">
        <f t="shared" si="15"/>
        <v>0.30651064523922966</v>
      </c>
      <c r="U63" s="303">
        <f t="shared" si="15"/>
        <v>0.24642653781045731</v>
      </c>
      <c r="V63" s="303">
        <f t="shared" si="15"/>
        <v>0.26729705063035775</v>
      </c>
      <c r="W63" s="303">
        <f t="shared" si="15"/>
        <v>0.27150922762044116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0.37826975777716471</v>
      </c>
      <c r="C64" s="304">
        <f t="shared" si="16"/>
        <v>0.37310438808385921</v>
      </c>
      <c r="D64" s="304">
        <f t="shared" si="16"/>
        <v>0.37959346221070256</v>
      </c>
      <c r="E64" s="304">
        <f t="shared" si="16"/>
        <v>0.37357493420542665</v>
      </c>
      <c r="F64" s="304">
        <f t="shared" si="16"/>
        <v>0.37950015009317956</v>
      </c>
      <c r="G64" s="304">
        <f t="shared" si="16"/>
        <v>0.39528483551114268</v>
      </c>
      <c r="H64" s="304">
        <f t="shared" si="16"/>
        <v>0.36745439515093342</v>
      </c>
      <c r="I64" s="304">
        <f t="shared" si="16"/>
        <v>0.36317977422681263</v>
      </c>
      <c r="J64" s="304">
        <f t="shared" si="16"/>
        <v>0.36389788664998485</v>
      </c>
      <c r="K64" s="304">
        <f t="shared" si="16"/>
        <v>0.33686966458682976</v>
      </c>
      <c r="L64" s="304">
        <f t="shared" si="16"/>
        <v>0.34719092759767617</v>
      </c>
      <c r="M64" s="304">
        <f t="shared" si="16"/>
        <v>0.32357470368392127</v>
      </c>
      <c r="N64" s="304">
        <f t="shared" si="16"/>
        <v>0.31904697350739208</v>
      </c>
      <c r="O64" s="304">
        <f t="shared" si="16"/>
        <v>0.28109727615464153</v>
      </c>
      <c r="P64" s="304">
        <f t="shared" si="16"/>
        <v>0.26896243235976003</v>
      </c>
      <c r="Q64" s="304">
        <f t="shared" si="16"/>
        <v>0.26595476634315363</v>
      </c>
      <c r="R64" s="304">
        <f t="shared" si="16"/>
        <v>0.30381985521119087</v>
      </c>
      <c r="S64" s="304">
        <f t="shared" si="16"/>
        <v>0.27067811686284615</v>
      </c>
      <c r="T64" s="304">
        <f t="shared" si="16"/>
        <v>0.30651064523922966</v>
      </c>
      <c r="U64" s="304">
        <f t="shared" si="16"/>
        <v>0.24642653781045731</v>
      </c>
      <c r="V64" s="304">
        <f t="shared" si="16"/>
        <v>0.26729705063035775</v>
      </c>
      <c r="W64" s="304">
        <f t="shared" si="16"/>
        <v>0.27150922762044116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0.17869079102400279</v>
      </c>
      <c r="C66" s="303">
        <f t="shared" si="18"/>
        <v>0.15682594882812298</v>
      </c>
      <c r="D66" s="303">
        <f t="shared" si="18"/>
        <v>0.1450313039066512</v>
      </c>
      <c r="E66" s="303">
        <f t="shared" si="18"/>
        <v>0.16046550284671718</v>
      </c>
      <c r="F66" s="303">
        <f t="shared" si="18"/>
        <v>0.15173127782191759</v>
      </c>
      <c r="G66" s="303">
        <f t="shared" si="18"/>
        <v>0.13543353067903324</v>
      </c>
      <c r="H66" s="303">
        <f t="shared" si="18"/>
        <v>0.17755922231329904</v>
      </c>
      <c r="I66" s="303">
        <f t="shared" si="18"/>
        <v>0.18264080473882435</v>
      </c>
      <c r="J66" s="303">
        <f t="shared" si="18"/>
        <v>0.20599922136988141</v>
      </c>
      <c r="K66" s="303">
        <f t="shared" si="18"/>
        <v>0.22003169799351407</v>
      </c>
      <c r="L66" s="303">
        <f t="shared" si="18"/>
        <v>0.21387320706638338</v>
      </c>
      <c r="M66" s="303">
        <f t="shared" si="18"/>
        <v>0.25369284806867132</v>
      </c>
      <c r="N66" s="303">
        <f t="shared" si="18"/>
        <v>0.23724221383611685</v>
      </c>
      <c r="O66" s="303">
        <f t="shared" si="18"/>
        <v>0.27985442038720837</v>
      </c>
      <c r="P66" s="303">
        <f t="shared" si="18"/>
        <v>0.32522013950816264</v>
      </c>
      <c r="Q66" s="303">
        <f t="shared" si="18"/>
        <v>0.33067609366809492</v>
      </c>
      <c r="R66" s="303">
        <f t="shared" si="18"/>
        <v>0.26871521770399431</v>
      </c>
      <c r="S66" s="303">
        <f t="shared" si="18"/>
        <v>0.32250069522420055</v>
      </c>
      <c r="T66" s="303">
        <f t="shared" si="18"/>
        <v>0.27313606744733476</v>
      </c>
      <c r="U66" s="303">
        <f t="shared" si="18"/>
        <v>0.36456392958782757</v>
      </c>
      <c r="V66" s="303">
        <f t="shared" si="18"/>
        <v>0.3261608513451616</v>
      </c>
      <c r="W66" s="303">
        <f t="shared" si="18"/>
        <v>0.30089381989398434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1.0223698556772325</v>
      </c>
      <c r="C72" s="322">
        <f>IF(C$5=0,0,C$5/MAE_fec!C$5)</f>
        <v>0.8277953073310067</v>
      </c>
      <c r="D72" s="322">
        <f>IF(D$5=0,0,D$5/MAE_fec!D$5)</f>
        <v>0.83502119040218525</v>
      </c>
      <c r="E72" s="322">
        <f>IF(E$5=0,0,E$5/MAE_fec!E$5)</f>
        <v>0.89252128183668333</v>
      </c>
      <c r="F72" s="322">
        <f>IF(F$5=0,0,F$5/MAE_fec!F$5)</f>
        <v>0.91326111909781815</v>
      </c>
      <c r="G72" s="322">
        <f>IF(G$5=0,0,G$5/MAE_fec!G$5)</f>
        <v>0.96210114130266744</v>
      </c>
      <c r="H72" s="322">
        <f>IF(H$5=0,0,H$5/MAE_fec!H$5)</f>
        <v>0.82851395424705077</v>
      </c>
      <c r="I72" s="322">
        <f>IF(I$5=0,0,I$5/MAE_fec!I$5)</f>
        <v>0.78023821952492534</v>
      </c>
      <c r="J72" s="322">
        <f>IF(J$5=0,0,J$5/MAE_fec!J$5)</f>
        <v>0.94938708517942538</v>
      </c>
      <c r="K72" s="322">
        <f>IF(K$5=0,0,K$5/MAE_fec!K$5)</f>
        <v>0.7711109051491295</v>
      </c>
      <c r="L72" s="322">
        <f>IF(L$5=0,0,L$5/MAE_fec!L$5)</f>
        <v>0.88126936656114363</v>
      </c>
      <c r="M72" s="322">
        <f>IF(M$5=0,0,M$5/MAE_fec!M$5)</f>
        <v>0.86294107157540167</v>
      </c>
      <c r="N72" s="322">
        <f>IF(N$5=0,0,N$5/MAE_fec!N$5)</f>
        <v>0.69659842007935113</v>
      </c>
      <c r="O72" s="322">
        <f>IF(O$5=0,0,O$5/MAE_fec!O$5)</f>
        <v>0.58830991946202105</v>
      </c>
      <c r="P72" s="322">
        <f>IF(P$5=0,0,P$5/MAE_fec!P$5)</f>
        <v>0.68068104982206734</v>
      </c>
      <c r="Q72" s="322">
        <f>IF(Q$5=0,0,Q$5/MAE_fec!Q$5)</f>
        <v>0.6803112670436795</v>
      </c>
      <c r="R72" s="322">
        <f>IF(R$5=0,0,R$5/MAE_fec!R$5)</f>
        <v>0.74508599331642811</v>
      </c>
      <c r="S72" s="322">
        <f>IF(S$5=0,0,S$5/MAE_fec!S$5)</f>
        <v>0.69693738062259425</v>
      </c>
      <c r="T72" s="322">
        <f>IF(T$5=0,0,T$5/MAE_fec!T$5)</f>
        <v>0.79917419082609442</v>
      </c>
      <c r="U72" s="322">
        <f>IF(U$5=0,0,U$5/MAE_fec!U$5)</f>
        <v>0.67725065105242177</v>
      </c>
      <c r="V72" s="322">
        <f>IF(V$5=0,0,V$5/MAE_fec!V$5)</f>
        <v>0.71462812384128738</v>
      </c>
      <c r="W72" s="322">
        <f>IF(W$5=0,0,W$5/MAE_fec!W$5)</f>
        <v>0.64012930918506072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1.333299543055493</v>
      </c>
      <c r="C77" s="334">
        <f>IF(C$10=0,0,C$10/MAE_fec!C$10)</f>
        <v>1.2329162585407056</v>
      </c>
      <c r="D77" s="334">
        <f>IF(D$10=0,0,D$10/MAE_fec!D$10)</f>
        <v>1.2831302700751261</v>
      </c>
      <c r="E77" s="334">
        <f>IF(E$10=0,0,E$10/MAE_fec!E$10)</f>
        <v>1.3739418633808052</v>
      </c>
      <c r="F77" s="334">
        <f>IF(F$10=0,0,F$10/MAE_fec!F$10)</f>
        <v>1.4760196330501667</v>
      </c>
      <c r="G77" s="334">
        <f>IF(G$10=0,0,G$10/MAE_fec!G$10)</f>
        <v>1.5423404157322624</v>
      </c>
      <c r="H77" s="334">
        <f>IF(H$10=0,0,H$10/MAE_fec!H$10)</f>
        <v>1.2029520950703687</v>
      </c>
      <c r="I77" s="334">
        <f>IF(I$10=0,0,I$10/MAE_fec!I$10)</f>
        <v>0.83183320270410466</v>
      </c>
      <c r="J77" s="334">
        <f>IF(J$10=0,0,J$10/MAE_fec!J$10)</f>
        <v>0.9855088502240078</v>
      </c>
      <c r="K77" s="334">
        <f>IF(K$10=0,0,K$10/MAE_fec!K$10)</f>
        <v>0.83775061369907267</v>
      </c>
      <c r="L77" s="334">
        <f>IF(L$10=0,0,L$10/MAE_fec!L$10)</f>
        <v>1.0789712995885337</v>
      </c>
      <c r="M77" s="334">
        <f>IF(M$10=0,0,M$10/MAE_fec!M$10)</f>
        <v>0.97250129479724756</v>
      </c>
      <c r="N77" s="334">
        <f>IF(N$10=0,0,N$10/MAE_fec!N$10)</f>
        <v>0.70982982860362676</v>
      </c>
      <c r="O77" s="334">
        <f>IF(O$10=0,0,O$10/MAE_fec!O$10)</f>
        <v>0.51535679846971627</v>
      </c>
      <c r="P77" s="334">
        <f>IF(P$10=0,0,P$10/MAE_fec!P$10)</f>
        <v>0.58921063386807981</v>
      </c>
      <c r="Q77" s="334">
        <f>IF(Q$10=0,0,Q$10/MAE_fec!Q$10)</f>
        <v>0.58446840857965054</v>
      </c>
      <c r="R77" s="334">
        <f>IF(R$10=0,0,R$10/MAE_fec!R$10)</f>
        <v>0.79843135037150903</v>
      </c>
      <c r="S77" s="334">
        <f>IF(S$10=0,0,S$10/MAE_fec!S$10)</f>
        <v>0.64186861915389559</v>
      </c>
      <c r="T77" s="334">
        <f>IF(T$10=0,0,T$10/MAE_fec!T$10)</f>
        <v>0.85871850091293978</v>
      </c>
      <c r="U77" s="334">
        <f>IF(U$10=0,0,U$10/MAE_fec!U$10)</f>
        <v>0.57160977370631771</v>
      </c>
      <c r="V77" s="334">
        <f>IF(V$10=0,0,V$10/MAE_fec!V$10)</f>
        <v>0.7281655244043187</v>
      </c>
      <c r="W77" s="334">
        <f>IF(W$10=0,0,W$10/MAE_fec!W$10)</f>
        <v>0.64881490092221994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1.6290303620970581</v>
      </c>
      <c r="C78" s="350">
        <f>IF(C$16=0,0,C$16/MAE_fec!C$16)</f>
        <v>1.355482973984697</v>
      </c>
      <c r="D78" s="350">
        <f>IF(D$16=0,0,D$16/MAE_fec!D$16)</f>
        <v>1.3999341992856047</v>
      </c>
      <c r="E78" s="350">
        <f>IF(E$16=0,0,E$16/MAE_fec!E$16)</f>
        <v>1.4383788120570877</v>
      </c>
      <c r="F78" s="350">
        <f>IF(F$16=0,0,F$16/MAE_fec!F$16)</f>
        <v>1.4967091929205281</v>
      </c>
      <c r="G78" s="350">
        <f>IF(G$16=0,0,G$16/MAE_fec!G$16)</f>
        <v>1.6593380561267967</v>
      </c>
      <c r="H78" s="350">
        <f>IF(H$16=0,0,H$16/MAE_fec!H$16)</f>
        <v>1.4230838814956928</v>
      </c>
      <c r="I78" s="350">
        <f>IF(I$16=0,0,I$16/MAE_fec!I$16)</f>
        <v>1.2465042942207691</v>
      </c>
      <c r="J78" s="350">
        <f>IF(J$16=0,0,J$16/MAE_fec!J$16)</f>
        <v>1.4692788763920581</v>
      </c>
      <c r="K78" s="350">
        <f>IF(K$16=0,0,K$16/MAE_fec!K$16)</f>
        <v>1.1122229066671843</v>
      </c>
      <c r="L78" s="350">
        <f>IF(L$16=0,0,L$16/MAE_fec!L$16)</f>
        <v>1.2930279592552043</v>
      </c>
      <c r="M78" s="350">
        <f>IF(M$16=0,0,M$16/MAE_fec!M$16)</f>
        <v>1.161350282994938</v>
      </c>
      <c r="N78" s="350">
        <f>IF(N$16=0,0,N$16/MAE_fec!N$16)</f>
        <v>0.94861269718454599</v>
      </c>
      <c r="O78" s="350">
        <f>IF(O$16=0,0,O$16/MAE_fec!O$16)</f>
        <v>0.69542634386233582</v>
      </c>
      <c r="P78" s="350">
        <f>IF(P$16=0,0,P$16/MAE_fec!P$16)</f>
        <v>0.75282549804900223</v>
      </c>
      <c r="Q78" s="350">
        <f>IF(Q$16=0,0,Q$16/MAE_fec!Q$16)</f>
        <v>0.74256196833267785</v>
      </c>
      <c r="R78" s="350">
        <f>IF(R$16=0,0,R$16/MAE_fec!R$16)</f>
        <v>0.94529632952067466</v>
      </c>
      <c r="S78" s="350">
        <f>IF(S$16=0,0,S$16/MAE_fec!S$16)</f>
        <v>0.77435331239184335</v>
      </c>
      <c r="T78" s="350">
        <f>IF(T$16=0,0,T$16/MAE_fec!T$16)</f>
        <v>1.0149330916510626</v>
      </c>
      <c r="U78" s="350">
        <f>IF(U$16=0,0,U$16/MAE_fec!U$16)</f>
        <v>0.67649193915131389</v>
      </c>
      <c r="V78" s="350">
        <f>IF(V$16=0,0,V$16/MAE_fec!V$16)</f>
        <v>0.78036979086270331</v>
      </c>
      <c r="W78" s="350">
        <f>IF(W$16=0,0,W$16/MAE_fec!W$16)</f>
        <v>0.71944770323129592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1.775183641364442</v>
      </c>
      <c r="C79" s="350">
        <f>IF(C$24=0,0,C$24/MAE_fec!C$24)</f>
        <v>1.755960581357896</v>
      </c>
      <c r="D79" s="350">
        <f>IF(D$24=0,0,D$24/MAE_fec!D$24)</f>
        <v>1.7703054969473362</v>
      </c>
      <c r="E79" s="350">
        <f>IF(E$24=0,0,E$24/MAE_fec!E$24)</f>
        <v>1.7764202165548657</v>
      </c>
      <c r="F79" s="350">
        <f>IF(F$24=0,0,F$24/MAE_fec!F$24)</f>
        <v>1.7872533214335651</v>
      </c>
      <c r="G79" s="350">
        <f>IF(G$24=0,0,G$24/MAE_fec!G$24)</f>
        <v>1.8020501816161105</v>
      </c>
      <c r="H79" s="350">
        <f>IF(H$24=0,0,H$24/MAE_fec!H$24)</f>
        <v>1.7676665345470439</v>
      </c>
      <c r="I79" s="350">
        <f>IF(I$24=0,0,I$24/MAE_fec!I$24)</f>
        <v>1.7101995825912351</v>
      </c>
      <c r="J79" s="350">
        <f>IF(J$24=0,0,J$24/MAE_fec!J$24)</f>
        <v>1.7272322238029094</v>
      </c>
      <c r="K79" s="350">
        <f>IF(K$24=0,0,K$24/MAE_fec!K$24)</f>
        <v>1.6993926063713614</v>
      </c>
      <c r="L79" s="350">
        <f>IF(L$24=0,0,L$24/MAE_fec!L$24)</f>
        <v>1.7305055284459454</v>
      </c>
      <c r="M79" s="350">
        <f>IF(M$24=0,0,M$24/MAE_fec!M$24)</f>
        <v>1.7067012645298636</v>
      </c>
      <c r="N79" s="350">
        <f>IF(N$24=0,0,N$24/MAE_fec!N$24)</f>
        <v>1.6763373219089697</v>
      </c>
      <c r="O79" s="350">
        <f>IF(O$24=0,0,O$24/MAE_fec!O$24)</f>
        <v>1.6308858125930323</v>
      </c>
      <c r="P79" s="350">
        <f>IF(P$24=0,0,P$24/MAE_fec!P$24)</f>
        <v>1.6312857474310256</v>
      </c>
      <c r="Q79" s="350">
        <f>IF(Q$24=0,0,Q$24/MAE_fec!Q$24)</f>
        <v>1.6286492015483436</v>
      </c>
      <c r="R79" s="350">
        <f>IF(R$24=0,0,R$24/MAE_fec!R$24)</f>
        <v>1.6784139298995646</v>
      </c>
      <c r="S79" s="350">
        <f>IF(S$24=0,0,S$24/MAE_fec!S$24)</f>
        <v>1.6399457156671133</v>
      </c>
      <c r="T79" s="350">
        <f>IF(T$24=0,0,T$24/MAE_fec!T$24)</f>
        <v>1.687953877195139</v>
      </c>
      <c r="U79" s="350">
        <f>IF(U$24=0,0,U$24/MAE_fec!U$24)</f>
        <v>1.6132028119512936</v>
      </c>
      <c r="V79" s="350">
        <f>IF(V$24=0,0,V$24/MAE_fec!V$24)</f>
        <v>1.6484834944748632</v>
      </c>
      <c r="W79" s="350">
        <f>IF(W$24=0,0,W$24/MAE_fec!W$24)</f>
        <v>1.6444702946163361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1.6290303620970572</v>
      </c>
      <c r="C80" s="350">
        <f>IF(C$27=0,0,C$27/MAE_fec!C$27)</f>
        <v>1.3554829739846965</v>
      </c>
      <c r="D80" s="350">
        <f>IF(D$27=0,0,D$27/MAE_fec!D$27)</f>
        <v>1.3999341992856047</v>
      </c>
      <c r="E80" s="350">
        <f>IF(E$27=0,0,E$27/MAE_fec!E$27)</f>
        <v>1.4383788120570871</v>
      </c>
      <c r="F80" s="350">
        <f>IF(F$27=0,0,F$27/MAE_fec!F$27)</f>
        <v>1.4967091929205276</v>
      </c>
      <c r="G80" s="350">
        <f>IF(G$27=0,0,G$27/MAE_fec!G$27)</f>
        <v>1.6593380561267974</v>
      </c>
      <c r="H80" s="350">
        <f>IF(H$27=0,0,H$27/MAE_fec!H$27)</f>
        <v>1.4230838814956932</v>
      </c>
      <c r="I80" s="350">
        <f>IF(I$27=0,0,I$27/MAE_fec!I$27)</f>
        <v>1.2465042942207694</v>
      </c>
      <c r="J80" s="350">
        <f>IF(J$27=0,0,J$27/MAE_fec!J$27)</f>
        <v>1.4692788763920583</v>
      </c>
      <c r="K80" s="350">
        <f>IF(K$27=0,0,K$27/MAE_fec!K$27)</f>
        <v>1.112222906667184</v>
      </c>
      <c r="L80" s="350">
        <f>IF(L$27=0,0,L$27/MAE_fec!L$27)</f>
        <v>1.2930279592552045</v>
      </c>
      <c r="M80" s="350">
        <f>IF(M$27=0,0,M$27/MAE_fec!M$27)</f>
        <v>1.1613502829949383</v>
      </c>
      <c r="N80" s="350">
        <f>IF(N$27=0,0,N$27/MAE_fec!N$27)</f>
        <v>0.94861269718454577</v>
      </c>
      <c r="O80" s="350">
        <f>IF(O$27=0,0,O$27/MAE_fec!O$27)</f>
        <v>0.69542634386233582</v>
      </c>
      <c r="P80" s="350">
        <f>IF(P$27=0,0,P$27/MAE_fec!P$27)</f>
        <v>0.75282549804900201</v>
      </c>
      <c r="Q80" s="350">
        <f>IF(Q$27=0,0,Q$27/MAE_fec!Q$27)</f>
        <v>0.74256196833267796</v>
      </c>
      <c r="R80" s="350">
        <f>IF(R$27=0,0,R$27/MAE_fec!R$27)</f>
        <v>0.94529632952067455</v>
      </c>
      <c r="S80" s="350">
        <f>IF(S$27=0,0,S$27/MAE_fec!S$27)</f>
        <v>0.77435331239184335</v>
      </c>
      <c r="T80" s="350">
        <f>IF(T$27=0,0,T$27/MAE_fec!T$27)</f>
        <v>1.0149330916510626</v>
      </c>
      <c r="U80" s="350">
        <f>IF(U$27=0,0,U$27/MAE_fec!U$27)</f>
        <v>0.67649193915131411</v>
      </c>
      <c r="V80" s="350">
        <f>IF(V$27=0,0,V$27/MAE_fec!V$27)</f>
        <v>0.78036979086270331</v>
      </c>
      <c r="W80" s="350">
        <f>IF(W$27=0,0,W$27/MAE_fec!W$27)</f>
        <v>0.71944770323129581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0.81641310870876327</v>
      </c>
      <c r="C81" s="350">
        <f>IF(C$35=0,0,C$35/MAE_fec!C$35)</f>
        <v>0.53549846469943585</v>
      </c>
      <c r="D81" s="350">
        <f>IF(D$35=0,0,D$35/MAE_fec!D$35)</f>
        <v>0.48145204189370483</v>
      </c>
      <c r="E81" s="350">
        <f>IF(E$35=0,0,E$35/MAE_fec!E$35)</f>
        <v>0.60736266901093972</v>
      </c>
      <c r="F81" s="350">
        <f>IF(F$35=0,0,F$35/MAE_fec!F$35)</f>
        <v>0.57201705736606345</v>
      </c>
      <c r="G81" s="350">
        <f>IF(G$35=0,0,G$35/MAE_fec!G$35)</f>
        <v>0.50330627008185169</v>
      </c>
      <c r="H81" s="350">
        <f>IF(H$35=0,0,H$35/MAE_fec!H$35)</f>
        <v>0.50646478473335932</v>
      </c>
      <c r="I81" s="350">
        <f>IF(I$35=0,0,I$35/MAE_fec!I$35)</f>
        <v>0.61553130512327703</v>
      </c>
      <c r="J81" s="350">
        <f>IF(J$35=0,0,J$35/MAE_fec!J$35)</f>
        <v>0.91898595712804287</v>
      </c>
      <c r="K81" s="350">
        <f>IF(K$35=0,0,K$35/MAE_fec!K$35)</f>
        <v>0.82701273178155299</v>
      </c>
      <c r="L81" s="350">
        <f>IF(L$35=0,0,L$35/MAE_fec!L$35)</f>
        <v>0.92505358198606358</v>
      </c>
      <c r="M81" s="350">
        <f>IF(M$35=0,0,M$35/MAE_fec!M$35)</f>
        <v>1.1935927847082946</v>
      </c>
      <c r="N81" s="350">
        <f>IF(N$35=0,0,N$35/MAE_fec!N$35)</f>
        <v>0.83784105013990462</v>
      </c>
      <c r="O81" s="350">
        <f>IF(O$35=0,0,O$35/MAE_fec!O$35)</f>
        <v>0.92111230974671154</v>
      </c>
      <c r="P81" s="350">
        <f>IF(P$35=0,0,P$35/MAE_fec!P$35)</f>
        <v>1.3898818636877734</v>
      </c>
      <c r="Q81" s="350">
        <f>IF(Q$35=0,0,Q$35/MAE_fec!Q$35)</f>
        <v>1.4304481077532414</v>
      </c>
      <c r="R81" s="350">
        <f>IF(R$35=0,0,R$35/MAE_fec!R$35)</f>
        <v>1.1206298745574381</v>
      </c>
      <c r="S81" s="350">
        <f>IF(S$35=0,0,S$35/MAE_fec!S$35)</f>
        <v>1.4179023663378725</v>
      </c>
      <c r="T81" s="350">
        <f>IF(T$35=0,0,T$35/MAE_fec!T$35)</f>
        <v>1.2485956987755571</v>
      </c>
      <c r="U81" s="350">
        <f>IF(U$35=0,0,U$35/MAE_fec!U$35)</f>
        <v>1.7100779841581701</v>
      </c>
      <c r="V81" s="350">
        <f>IF(V$35=0,0,V$35/MAE_fec!V$35)</f>
        <v>1.5119256162259773</v>
      </c>
      <c r="W81" s="350">
        <f>IF(W$35=0,0,W$35/MAE_fec!W$35)</f>
        <v>1.169970429364547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689.67219589257502</v>
      </c>
      <c r="C3" s="205">
        <v>747.07959793534371</v>
      </c>
      <c r="D3" s="205">
        <v>700.64184457202668</v>
      </c>
      <c r="E3" s="205">
        <v>688.4887993727034</v>
      </c>
      <c r="F3" s="205">
        <v>694.57010219064705</v>
      </c>
      <c r="G3" s="205">
        <v>627.73925104022192</v>
      </c>
      <c r="H3" s="205">
        <v>572.70559414133254</v>
      </c>
      <c r="I3" s="205">
        <v>535.02262443438917</v>
      </c>
      <c r="J3" s="205">
        <v>436.12678923105688</v>
      </c>
      <c r="K3" s="205">
        <v>350.80768403536371</v>
      </c>
      <c r="L3" s="205">
        <v>409.54837852500577</v>
      </c>
      <c r="M3" s="205">
        <v>468.18740093007642</v>
      </c>
      <c r="N3" s="205">
        <v>477.41095583897811</v>
      </c>
      <c r="O3" s="205">
        <v>490.79139862522288</v>
      </c>
      <c r="P3" s="205">
        <v>520.29571767331572</v>
      </c>
      <c r="Q3" s="205">
        <v>510.6</v>
      </c>
      <c r="R3" s="205">
        <v>528.29110682059957</v>
      </c>
      <c r="S3" s="205">
        <v>513.01952692405985</v>
      </c>
      <c r="T3" s="205">
        <v>479.9356919057667</v>
      </c>
      <c r="U3" s="205">
        <v>457.08440807613619</v>
      </c>
      <c r="V3" s="205">
        <v>407.23823524264537</v>
      </c>
      <c r="W3" s="205">
        <v>402.58073010961522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680.59203189055347</v>
      </c>
      <c r="C5" s="205">
        <v>699.14651970531145</v>
      </c>
      <c r="D5" s="205">
        <v>717.41504732483452</v>
      </c>
      <c r="E5" s="205">
        <v>723.2548302441777</v>
      </c>
      <c r="F5" s="205">
        <v>671.62951987630458</v>
      </c>
      <c r="G5" s="205">
        <v>713.90636158335906</v>
      </c>
      <c r="H5" s="205">
        <v>763.74614542910263</v>
      </c>
      <c r="I5" s="205">
        <v>677.71885585980851</v>
      </c>
      <c r="J5" s="205">
        <v>447.89034415919622</v>
      </c>
      <c r="K5" s="205">
        <v>474.70702128956441</v>
      </c>
      <c r="L5" s="205">
        <v>499.40150874578472</v>
      </c>
      <c r="M5" s="205">
        <v>513.56405590366114</v>
      </c>
      <c r="N5" s="205">
        <v>485.31807030861683</v>
      </c>
      <c r="O5" s="205">
        <v>505.82325105551888</v>
      </c>
      <c r="P5" s="205">
        <v>497.54909078269372</v>
      </c>
      <c r="Q5" s="205">
        <v>548.66355924053062</v>
      </c>
      <c r="R5" s="205">
        <v>615.24200734185717</v>
      </c>
      <c r="S5" s="205">
        <v>562.91474905109771</v>
      </c>
      <c r="T5" s="205">
        <v>609.82796583656727</v>
      </c>
      <c r="U5" s="205">
        <v>562.82211642187121</v>
      </c>
      <c r="V5" s="205">
        <v>452.5549568574184</v>
      </c>
      <c r="W5" s="205">
        <v>593.49031067854514</v>
      </c>
      <c r="DA5" s="112" t="s">
        <v>2679</v>
      </c>
    </row>
    <row r="6" spans="1:105" ht="12" customHeight="1" x14ac:dyDescent="0.25">
      <c r="A6" s="154" t="s">
        <v>2114</v>
      </c>
      <c r="B6" s="340">
        <v>850.74003986319178</v>
      </c>
      <c r="C6" s="340">
        <v>808.20303787003218</v>
      </c>
      <c r="D6" s="340">
        <v>765.66603587687257</v>
      </c>
      <c r="E6" s="340">
        <v>765.66603587687257</v>
      </c>
      <c r="F6" s="340">
        <v>723.12903388371296</v>
      </c>
      <c r="G6" s="340">
        <v>765.66603587687257</v>
      </c>
      <c r="H6" s="340">
        <v>808.20303787003218</v>
      </c>
      <c r="I6" s="340">
        <v>765.66603587687257</v>
      </c>
      <c r="J6" s="340">
        <v>723.12903388371296</v>
      </c>
      <c r="K6" s="340">
        <v>723.12903388371296</v>
      </c>
      <c r="L6" s="340">
        <v>680.59203189055336</v>
      </c>
      <c r="M6" s="340">
        <v>680.59203189055336</v>
      </c>
      <c r="N6" s="340">
        <v>638.05502989739375</v>
      </c>
      <c r="O6" s="340">
        <v>595.51802790423415</v>
      </c>
      <c r="P6" s="340">
        <v>552.98102591107454</v>
      </c>
      <c r="Q6" s="340">
        <v>595.51802790423415</v>
      </c>
      <c r="R6" s="340">
        <v>680.59203189055336</v>
      </c>
      <c r="S6" s="340">
        <v>638.05502989739375</v>
      </c>
      <c r="T6" s="340">
        <v>680.59203189055336</v>
      </c>
      <c r="U6" s="340">
        <v>638.05502989739375</v>
      </c>
      <c r="V6" s="340">
        <v>595.51802790423415</v>
      </c>
      <c r="W6" s="340">
        <v>638.05502989739375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85.074003986319184</v>
      </c>
      <c r="H7" s="342">
        <v>42.537001993159592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42.537001993159592</v>
      </c>
      <c r="R7" s="342">
        <v>127.6110059794788</v>
      </c>
      <c r="S7" s="342">
        <v>0</v>
      </c>
      <c r="T7" s="342">
        <v>42.537001993159592</v>
      </c>
      <c r="U7" s="342">
        <v>0</v>
      </c>
      <c r="V7" s="342">
        <v>0</v>
      </c>
      <c r="W7" s="342">
        <v>42.537001993159592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42.537001993159606</v>
      </c>
      <c r="D8" s="344">
        <f t="shared" si="0"/>
        <v>42.537001993159606</v>
      </c>
      <c r="E8" s="344">
        <f t="shared" si="0"/>
        <v>0</v>
      </c>
      <c r="F8" s="344">
        <f t="shared" si="0"/>
        <v>42.537001993159606</v>
      </c>
      <c r="G8" s="344">
        <f t="shared" si="0"/>
        <v>42.537001993159606</v>
      </c>
      <c r="H8" s="344">
        <f t="shared" si="0"/>
        <v>0</v>
      </c>
      <c r="I8" s="344">
        <f t="shared" si="0"/>
        <v>42.537001993159606</v>
      </c>
      <c r="J8" s="344">
        <f t="shared" si="0"/>
        <v>42.537001993159606</v>
      </c>
      <c r="K8" s="344">
        <f t="shared" si="0"/>
        <v>0</v>
      </c>
      <c r="L8" s="344">
        <f t="shared" si="0"/>
        <v>42.537001993159606</v>
      </c>
      <c r="M8" s="344">
        <f t="shared" si="0"/>
        <v>0</v>
      </c>
      <c r="N8" s="344">
        <f t="shared" si="0"/>
        <v>42.537001993159606</v>
      </c>
      <c r="O8" s="344">
        <f t="shared" si="0"/>
        <v>42.537001993159606</v>
      </c>
      <c r="P8" s="344">
        <f t="shared" si="0"/>
        <v>42.537001993159606</v>
      </c>
      <c r="Q8" s="344">
        <f t="shared" si="0"/>
        <v>0</v>
      </c>
      <c r="R8" s="344">
        <f t="shared" si="0"/>
        <v>42.537001993159606</v>
      </c>
      <c r="S8" s="344">
        <f t="shared" si="0"/>
        <v>42.537001993159606</v>
      </c>
      <c r="T8" s="344">
        <f t="shared" si="0"/>
        <v>0</v>
      </c>
      <c r="U8" s="344">
        <f t="shared" si="0"/>
        <v>42.537001993159606</v>
      </c>
      <c r="V8" s="344">
        <f t="shared" si="0"/>
        <v>42.537001993159606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170.14800797263831</v>
      </c>
      <c r="C9" s="345">
        <f t="shared" si="1"/>
        <v>109.05651816472073</v>
      </c>
      <c r="D9" s="345">
        <f t="shared" si="1"/>
        <v>48.250988552038052</v>
      </c>
      <c r="E9" s="345">
        <f t="shared" si="1"/>
        <v>42.411205632694873</v>
      </c>
      <c r="F9" s="345">
        <f t="shared" si="1"/>
        <v>51.499514007408379</v>
      </c>
      <c r="G9" s="345">
        <f t="shared" si="1"/>
        <v>51.759674293513513</v>
      </c>
      <c r="H9" s="345">
        <f t="shared" si="1"/>
        <v>44.456892440929551</v>
      </c>
      <c r="I9" s="345">
        <f t="shared" si="1"/>
        <v>87.947180017064056</v>
      </c>
      <c r="J9" s="345">
        <f t="shared" si="1"/>
        <v>275.23868972451675</v>
      </c>
      <c r="K9" s="345">
        <f t="shared" si="1"/>
        <v>248.42201259414855</v>
      </c>
      <c r="L9" s="345">
        <f t="shared" si="1"/>
        <v>181.19052314476863</v>
      </c>
      <c r="M9" s="345">
        <f t="shared" si="1"/>
        <v>167.02797598689222</v>
      </c>
      <c r="N9" s="345">
        <f t="shared" si="1"/>
        <v>152.73695958877693</v>
      </c>
      <c r="O9" s="345">
        <f t="shared" si="1"/>
        <v>89.694776848715264</v>
      </c>
      <c r="P9" s="345">
        <f t="shared" si="1"/>
        <v>55.431935128380815</v>
      </c>
      <c r="Q9" s="345">
        <f t="shared" si="1"/>
        <v>46.854468663703528</v>
      </c>
      <c r="R9" s="345">
        <f t="shared" si="1"/>
        <v>65.350024548696183</v>
      </c>
      <c r="S9" s="345">
        <f t="shared" si="1"/>
        <v>75.140280846296037</v>
      </c>
      <c r="T9" s="345">
        <f t="shared" si="1"/>
        <v>70.764066053986085</v>
      </c>
      <c r="U9" s="345">
        <f t="shared" si="1"/>
        <v>75.232913475522537</v>
      </c>
      <c r="V9" s="345">
        <f t="shared" si="1"/>
        <v>142.96307104681574</v>
      </c>
      <c r="W9" s="345">
        <f t="shared" si="1"/>
        <v>44.564719218848609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70.257437661220962</v>
      </c>
      <c r="C12" s="212">
        <v>71.285124677558045</v>
      </c>
      <c r="D12" s="212">
        <v>75.985554600171966</v>
      </c>
      <c r="E12" s="212">
        <v>79.93086844368014</v>
      </c>
      <c r="F12" s="212">
        <v>72.69647463456576</v>
      </c>
      <c r="G12" s="212">
        <v>66.958813413585546</v>
      </c>
      <c r="H12" s="212">
        <v>66.501203783318999</v>
      </c>
      <c r="I12" s="212">
        <v>53.378073946689597</v>
      </c>
      <c r="J12" s="212">
        <v>33.043680137575237</v>
      </c>
      <c r="K12" s="212">
        <v>34.925537403267413</v>
      </c>
      <c r="L12" s="212">
        <v>34.591143594153053</v>
      </c>
      <c r="M12" s="212">
        <v>31.74006878761822</v>
      </c>
      <c r="N12" s="212">
        <v>30.425881341358551</v>
      </c>
      <c r="O12" s="212">
        <v>30.904041272570929</v>
      </c>
      <c r="P12" s="212">
        <v>28.72287188306105</v>
      </c>
      <c r="Q12" s="212">
        <v>31.421668099742039</v>
      </c>
      <c r="R12" s="212">
        <v>34.794153052450547</v>
      </c>
      <c r="S12" s="212">
        <v>31.666723989681859</v>
      </c>
      <c r="T12" s="212">
        <v>34.187752094691923</v>
      </c>
      <c r="U12" s="212">
        <v>31.29883084797703</v>
      </c>
      <c r="V12" s="212">
        <v>26.41720754686845</v>
      </c>
      <c r="W12" s="212">
        <v>33.067229389352789</v>
      </c>
      <c r="DA12" s="109" t="s">
        <v>2682</v>
      </c>
    </row>
    <row r="13" spans="1:105" ht="12" customHeight="1" x14ac:dyDescent="0.25">
      <c r="A13" s="24" t="s">
        <v>30</v>
      </c>
      <c r="B13" s="215">
        <v>0.6</v>
      </c>
      <c r="C13" s="215">
        <v>0.54230438521066204</v>
      </c>
      <c r="D13" s="215">
        <v>0.54230438521066204</v>
      </c>
      <c r="E13" s="215">
        <v>0.54230438521066204</v>
      </c>
      <c r="F13" s="215">
        <v>1.0846087704213241</v>
      </c>
      <c r="G13" s="215">
        <v>1.0846087704213241</v>
      </c>
      <c r="H13" s="215">
        <v>1.0846087704213241</v>
      </c>
      <c r="I13" s="215">
        <v>0.54230438521066204</v>
      </c>
      <c r="J13" s="215">
        <v>0.54230438521066204</v>
      </c>
      <c r="K13" s="215">
        <v>0.6</v>
      </c>
      <c r="L13" s="215">
        <v>0.6</v>
      </c>
      <c r="M13" s="215">
        <v>0.6</v>
      </c>
      <c r="N13" s="215">
        <v>0</v>
      </c>
      <c r="O13" s="215">
        <v>0.6</v>
      </c>
      <c r="P13" s="215">
        <v>0</v>
      </c>
      <c r="Q13" s="215">
        <v>0</v>
      </c>
      <c r="R13" s="215">
        <v>0</v>
      </c>
      <c r="S13" s="215">
        <v>0.2116938950988822</v>
      </c>
      <c r="T13" s="215">
        <v>0.27171109200343929</v>
      </c>
      <c r="U13" s="215">
        <v>0.17996560619088561</v>
      </c>
      <c r="V13" s="215">
        <v>0.17996560619088561</v>
      </c>
      <c r="W13" s="215">
        <v>0.17996560619088561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3.8865004299226129</v>
      </c>
      <c r="C14" s="206">
        <f t="shared" si="2"/>
        <v>1.9766981943250213</v>
      </c>
      <c r="D14" s="206">
        <f t="shared" si="2"/>
        <v>1.9766981943250213</v>
      </c>
      <c r="E14" s="206">
        <f t="shared" si="2"/>
        <v>2.9985382631126392</v>
      </c>
      <c r="F14" s="206">
        <f t="shared" si="2"/>
        <v>2.9985382631126392</v>
      </c>
      <c r="G14" s="206">
        <f t="shared" si="2"/>
        <v>4.0202923473774712</v>
      </c>
      <c r="H14" s="206">
        <f t="shared" si="2"/>
        <v>1.9766981943250213</v>
      </c>
      <c r="I14" s="206">
        <f t="shared" si="2"/>
        <v>1.9855546001719688</v>
      </c>
      <c r="J14" s="206">
        <f t="shared" si="2"/>
        <v>1.02871883061049</v>
      </c>
      <c r="K14" s="206">
        <f t="shared" si="2"/>
        <v>2.0574376612209799</v>
      </c>
      <c r="L14" s="206">
        <f t="shared" si="2"/>
        <v>2.0574376612209799</v>
      </c>
      <c r="M14" s="206">
        <f t="shared" si="2"/>
        <v>1.02871883061049</v>
      </c>
      <c r="N14" s="206">
        <f t="shared" si="2"/>
        <v>1.02871883061049</v>
      </c>
      <c r="O14" s="206">
        <f t="shared" si="2"/>
        <v>1.02871883061049</v>
      </c>
      <c r="P14" s="206">
        <f t="shared" si="2"/>
        <v>1.02871883061049</v>
      </c>
      <c r="Q14" s="206">
        <f t="shared" si="2"/>
        <v>1.023731728288908</v>
      </c>
      <c r="R14" s="206">
        <f t="shared" si="2"/>
        <v>1.023731728288908</v>
      </c>
      <c r="S14" s="206">
        <f t="shared" si="2"/>
        <v>1.0516766981943251</v>
      </c>
      <c r="T14" s="206">
        <f t="shared" si="2"/>
        <v>1.5479793637145314</v>
      </c>
      <c r="U14" s="206">
        <f t="shared" si="2"/>
        <v>1.4456577815993121</v>
      </c>
      <c r="V14" s="206">
        <f t="shared" si="2"/>
        <v>1.4411865864144455</v>
      </c>
      <c r="W14" s="206">
        <f t="shared" si="2"/>
        <v>1.5573516766981945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0.43748925193465171</v>
      </c>
      <c r="T16" s="206">
        <v>0.43705932932072228</v>
      </c>
      <c r="U16" s="206">
        <v>0.43705932932072228</v>
      </c>
      <c r="V16" s="206">
        <v>0.21874462596732591</v>
      </c>
      <c r="W16" s="206">
        <v>0.43748925193465171</v>
      </c>
      <c r="DA16" s="71" t="s">
        <v>2685</v>
      </c>
    </row>
    <row r="17" spans="1:105" ht="12" customHeight="1" x14ac:dyDescent="0.25">
      <c r="A17" s="18" t="s">
        <v>69</v>
      </c>
      <c r="B17" s="206">
        <v>1.0217540842648321</v>
      </c>
      <c r="C17" s="206">
        <v>1.0217540842648321</v>
      </c>
      <c r="D17" s="206">
        <v>1.0217540842648321</v>
      </c>
      <c r="E17" s="206">
        <v>2.04359415305245</v>
      </c>
      <c r="F17" s="206">
        <v>2.04359415305245</v>
      </c>
      <c r="G17" s="206">
        <v>3.065348237317282</v>
      </c>
      <c r="H17" s="206">
        <v>1.0217540842648321</v>
      </c>
      <c r="I17" s="206">
        <v>1.02871883061049</v>
      </c>
      <c r="J17" s="206">
        <v>1.02871883061049</v>
      </c>
      <c r="K17" s="206">
        <v>2.0574376612209799</v>
      </c>
      <c r="L17" s="206">
        <v>2.0574376612209799</v>
      </c>
      <c r="M17" s="206">
        <v>1.02871883061049</v>
      </c>
      <c r="N17" s="206">
        <v>1.02871883061049</v>
      </c>
      <c r="O17" s="206">
        <v>1.02871883061049</v>
      </c>
      <c r="P17" s="206">
        <v>1.02871883061049</v>
      </c>
      <c r="Q17" s="206">
        <v>1.023731728288908</v>
      </c>
      <c r="R17" s="206">
        <v>1.023731728288908</v>
      </c>
      <c r="S17" s="206">
        <v>0.61418744625967325</v>
      </c>
      <c r="T17" s="206">
        <v>0.92132416165090281</v>
      </c>
      <c r="U17" s="206">
        <v>0.8189165950128976</v>
      </c>
      <c r="V17" s="206">
        <v>1.127343078245916</v>
      </c>
      <c r="W17" s="206">
        <v>1.024849527085125</v>
      </c>
      <c r="DA17" s="71" t="s">
        <v>2686</v>
      </c>
    </row>
    <row r="18" spans="1:105" ht="12" customHeight="1" x14ac:dyDescent="0.25">
      <c r="A18" s="18" t="s">
        <v>70</v>
      </c>
      <c r="B18" s="206">
        <v>2.8647463456577809</v>
      </c>
      <c r="C18" s="206">
        <v>0.95494411006018909</v>
      </c>
      <c r="D18" s="206">
        <v>0.95494411006018909</v>
      </c>
      <c r="E18" s="206">
        <v>0.95494411006018909</v>
      </c>
      <c r="F18" s="206">
        <v>0.95494411006018909</v>
      </c>
      <c r="G18" s="206">
        <v>0.95494411006018909</v>
      </c>
      <c r="H18" s="206">
        <v>0.95494411006018909</v>
      </c>
      <c r="I18" s="206">
        <v>0.95683576956147887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0.18959587274290629</v>
      </c>
      <c r="U18" s="206">
        <v>0.1896818572656922</v>
      </c>
      <c r="V18" s="206">
        <v>9.5098882201203785E-2</v>
      </c>
      <c r="W18" s="206">
        <v>9.5012897678417876E-2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19.411006018916591</v>
      </c>
      <c r="C20" s="206">
        <f t="shared" si="3"/>
        <v>26.71969045571797</v>
      </c>
      <c r="D20" s="206">
        <f t="shared" si="3"/>
        <v>30.889939810834051</v>
      </c>
      <c r="E20" s="206">
        <f t="shared" si="3"/>
        <v>33.684436801375753</v>
      </c>
      <c r="F20" s="206">
        <f t="shared" si="3"/>
        <v>31.276870163370589</v>
      </c>
      <c r="G20" s="206">
        <f t="shared" si="3"/>
        <v>29.342218400687869</v>
      </c>
      <c r="H20" s="206">
        <f t="shared" si="3"/>
        <v>30.631986242476351</v>
      </c>
      <c r="I20" s="206">
        <f t="shared" si="3"/>
        <v>26.397248495270851</v>
      </c>
      <c r="J20" s="206">
        <f t="shared" si="3"/>
        <v>13.993981083404989</v>
      </c>
      <c r="K20" s="206">
        <f t="shared" si="3"/>
        <v>11.908856405846951</v>
      </c>
      <c r="L20" s="206">
        <f t="shared" si="3"/>
        <v>14.402407566638001</v>
      </c>
      <c r="M20" s="206">
        <f t="shared" si="3"/>
        <v>14.724849527085119</v>
      </c>
      <c r="N20" s="206">
        <f t="shared" si="3"/>
        <v>13.155631986242479</v>
      </c>
      <c r="O20" s="206">
        <f t="shared" si="3"/>
        <v>13.607050730868441</v>
      </c>
      <c r="P20" s="206">
        <f t="shared" si="3"/>
        <v>12.790197764402411</v>
      </c>
      <c r="Q20" s="206">
        <f t="shared" si="3"/>
        <v>13.564058469475491</v>
      </c>
      <c r="R20" s="206">
        <f t="shared" si="3"/>
        <v>15.45571797076526</v>
      </c>
      <c r="S20" s="206">
        <f t="shared" si="3"/>
        <v>13.24178847807395</v>
      </c>
      <c r="T20" s="206">
        <f t="shared" si="3"/>
        <v>15.240670679277731</v>
      </c>
      <c r="U20" s="206">
        <f t="shared" si="3"/>
        <v>13.456835769561479</v>
      </c>
      <c r="V20" s="206">
        <f t="shared" si="3"/>
        <v>9.5012037833190011</v>
      </c>
      <c r="W20" s="206">
        <f t="shared" si="3"/>
        <v>13.843508168529659</v>
      </c>
      <c r="DA20" s="71"/>
    </row>
    <row r="21" spans="1:105" ht="12" customHeight="1" x14ac:dyDescent="0.25">
      <c r="A21" s="18" t="s">
        <v>72</v>
      </c>
      <c r="B21" s="206">
        <v>19.411006018916591</v>
      </c>
      <c r="C21" s="206">
        <v>26.71969045571797</v>
      </c>
      <c r="D21" s="206">
        <v>30.889939810834051</v>
      </c>
      <c r="E21" s="206">
        <v>33.684436801375753</v>
      </c>
      <c r="F21" s="206">
        <v>31.276870163370589</v>
      </c>
      <c r="G21" s="206">
        <v>29.342218400687869</v>
      </c>
      <c r="H21" s="206">
        <v>30.631986242476351</v>
      </c>
      <c r="I21" s="206">
        <v>26.397248495270851</v>
      </c>
      <c r="J21" s="206">
        <v>13.993981083404989</v>
      </c>
      <c r="K21" s="206">
        <v>11.908856405846951</v>
      </c>
      <c r="L21" s="206">
        <v>14.402407566638001</v>
      </c>
      <c r="M21" s="206">
        <v>14.724849527085119</v>
      </c>
      <c r="N21" s="206">
        <v>13.155631986242479</v>
      </c>
      <c r="O21" s="206">
        <v>13.607050730868441</v>
      </c>
      <c r="P21" s="206">
        <v>12.790197764402411</v>
      </c>
      <c r="Q21" s="206">
        <v>13.564058469475491</v>
      </c>
      <c r="R21" s="206">
        <v>15.45571797076526</v>
      </c>
      <c r="S21" s="206">
        <v>13.24178847807395</v>
      </c>
      <c r="T21" s="206">
        <v>15.240670679277731</v>
      </c>
      <c r="U21" s="206">
        <v>13.456835769561479</v>
      </c>
      <c r="V21" s="206">
        <v>9.5012037833190011</v>
      </c>
      <c r="W21" s="206">
        <v>13.843508168529659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1.9107480653482369</v>
      </c>
      <c r="C23" s="206">
        <f t="shared" si="4"/>
        <v>0.95537403267411869</v>
      </c>
      <c r="D23" s="206">
        <f t="shared" si="4"/>
        <v>2.4361994840928629</v>
      </c>
      <c r="E23" s="206">
        <f t="shared" si="4"/>
        <v>2.8661220980223558</v>
      </c>
      <c r="F23" s="206">
        <f t="shared" si="4"/>
        <v>3.0572656921754078</v>
      </c>
      <c r="G23" s="206">
        <f t="shared" si="4"/>
        <v>1.863026655202064</v>
      </c>
      <c r="H23" s="206">
        <f t="shared" si="4"/>
        <v>1.5047291487532239</v>
      </c>
      <c r="I23" s="206">
        <f t="shared" si="4"/>
        <v>0.81203783319002576</v>
      </c>
      <c r="J23" s="206">
        <f t="shared" si="4"/>
        <v>0.7165090283748925</v>
      </c>
      <c r="K23" s="206">
        <f t="shared" si="4"/>
        <v>0.40601891659501288</v>
      </c>
      <c r="L23" s="206">
        <f t="shared" si="4"/>
        <v>0.47773000859845233</v>
      </c>
      <c r="M23" s="206">
        <f t="shared" si="4"/>
        <v>0.35829750644883918</v>
      </c>
      <c r="N23" s="206">
        <f t="shared" si="4"/>
        <v>0.47773000859845233</v>
      </c>
      <c r="O23" s="206">
        <f t="shared" si="4"/>
        <v>0.16715391229578669</v>
      </c>
      <c r="P23" s="206">
        <f t="shared" si="4"/>
        <v>0.2149613069647463</v>
      </c>
      <c r="Q23" s="206">
        <f t="shared" si="4"/>
        <v>0.83594153052450548</v>
      </c>
      <c r="R23" s="206">
        <f t="shared" si="4"/>
        <v>0.66878761822871879</v>
      </c>
      <c r="S23" s="206">
        <f t="shared" si="4"/>
        <v>0.69269131556319852</v>
      </c>
      <c r="T23" s="206">
        <f t="shared" si="4"/>
        <v>0.71776069314418933</v>
      </c>
      <c r="U23" s="206">
        <f t="shared" si="4"/>
        <v>0.62256257626593692</v>
      </c>
      <c r="V23" s="206">
        <f t="shared" si="4"/>
        <v>0.64498054772830149</v>
      </c>
      <c r="W23" s="206">
        <f t="shared" si="4"/>
        <v>0.55983472039320137</v>
      </c>
      <c r="DA23" s="71"/>
    </row>
    <row r="24" spans="1:105" ht="12" customHeight="1" x14ac:dyDescent="0.25">
      <c r="A24" s="18" t="s">
        <v>73</v>
      </c>
      <c r="B24" s="206">
        <v>1.9107480653482369</v>
      </c>
      <c r="C24" s="206">
        <v>0.95537403267411869</v>
      </c>
      <c r="D24" s="206">
        <v>2.4361994840928629</v>
      </c>
      <c r="E24" s="206">
        <v>2.8661220980223558</v>
      </c>
      <c r="F24" s="206">
        <v>3.0572656921754078</v>
      </c>
      <c r="G24" s="206">
        <v>1.863026655202064</v>
      </c>
      <c r="H24" s="206">
        <v>1.5047291487532239</v>
      </c>
      <c r="I24" s="206">
        <v>0.81203783319002576</v>
      </c>
      <c r="J24" s="206">
        <v>0.7165090283748925</v>
      </c>
      <c r="K24" s="206">
        <v>0.40601891659501288</v>
      </c>
      <c r="L24" s="206">
        <v>0.47773000859845233</v>
      </c>
      <c r="M24" s="206">
        <v>0.35829750644883918</v>
      </c>
      <c r="N24" s="206">
        <v>0.47773000859845233</v>
      </c>
      <c r="O24" s="206">
        <v>0.16715391229578669</v>
      </c>
      <c r="P24" s="206">
        <v>0.2149613069647463</v>
      </c>
      <c r="Q24" s="206">
        <v>0.83594153052450548</v>
      </c>
      <c r="R24" s="206">
        <v>0.66878761822871879</v>
      </c>
      <c r="S24" s="206">
        <v>0.69269131556319852</v>
      </c>
      <c r="T24" s="206">
        <v>0.69269131556319852</v>
      </c>
      <c r="U24" s="206">
        <v>0.5970765262252794</v>
      </c>
      <c r="V24" s="206">
        <v>0.62098022355975924</v>
      </c>
      <c r="W24" s="206">
        <v>0.50154772141014614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2.506937758099087E-2</v>
      </c>
      <c r="U29" s="206">
        <v>2.5486050040657481E-2</v>
      </c>
      <c r="V29" s="206">
        <v>2.4000324168542239E-2</v>
      </c>
      <c r="W29" s="206">
        <v>5.8286998983055262E-2</v>
      </c>
      <c r="DA29" s="71" t="s">
        <v>2696</v>
      </c>
    </row>
    <row r="30" spans="1:105" ht="12" customHeight="1" x14ac:dyDescent="0.25">
      <c r="A30" s="14" t="s">
        <v>79</v>
      </c>
      <c r="B30" s="206">
        <v>18.223903697334482</v>
      </c>
      <c r="C30" s="206">
        <v>14.52184006878762</v>
      </c>
      <c r="D30" s="206">
        <v>12.53938091143594</v>
      </c>
      <c r="E30" s="206">
        <v>12.754342218400691</v>
      </c>
      <c r="F30" s="206">
        <v>9.1717110920034397</v>
      </c>
      <c r="G30" s="206">
        <v>8.9805674978503873</v>
      </c>
      <c r="H30" s="206">
        <v>8.431298366294067</v>
      </c>
      <c r="I30" s="206">
        <v>2.3167669819432501</v>
      </c>
      <c r="J30" s="206">
        <v>3.176612209802236</v>
      </c>
      <c r="K30" s="206">
        <v>2.412381771281169</v>
      </c>
      <c r="L30" s="206">
        <v>3.2960447119518479</v>
      </c>
      <c r="M30" s="206">
        <v>2.3884780739466889</v>
      </c>
      <c r="N30" s="206">
        <v>2.4361994840928629</v>
      </c>
      <c r="O30" s="206">
        <v>2.603439380911436</v>
      </c>
      <c r="P30" s="206">
        <v>2.2212381771281171</v>
      </c>
      <c r="Q30" s="206">
        <v>2.412381771281169</v>
      </c>
      <c r="R30" s="206">
        <v>3.2005159071367149</v>
      </c>
      <c r="S30" s="206">
        <v>2.4361994840928629</v>
      </c>
      <c r="T30" s="206">
        <v>2.7466895958727431</v>
      </c>
      <c r="U30" s="206">
        <v>2.6273430782459162</v>
      </c>
      <c r="V30" s="206">
        <v>3.2483233018056752</v>
      </c>
      <c r="W30" s="206">
        <v>3.702149613069647</v>
      </c>
      <c r="DA30" s="71" t="s">
        <v>2697</v>
      </c>
    </row>
    <row r="31" spans="1:105" ht="12" customHeight="1" x14ac:dyDescent="0.25">
      <c r="A31" s="21" t="s">
        <v>38</v>
      </c>
      <c r="B31" s="209">
        <v>26.225279449699048</v>
      </c>
      <c r="C31" s="209">
        <v>26.569217540842651</v>
      </c>
      <c r="D31" s="209">
        <v>27.60103181427343</v>
      </c>
      <c r="E31" s="209">
        <v>27.085124677558039</v>
      </c>
      <c r="F31" s="209">
        <v>25.107480653482369</v>
      </c>
      <c r="G31" s="209">
        <v>21.668099742046429</v>
      </c>
      <c r="H31" s="209">
        <v>22.871883061049012</v>
      </c>
      <c r="I31" s="209">
        <v>21.324161650902841</v>
      </c>
      <c r="J31" s="209">
        <v>13.585554600171969</v>
      </c>
      <c r="K31" s="209">
        <v>17.540842648323299</v>
      </c>
      <c r="L31" s="209">
        <v>13.75752364574377</v>
      </c>
      <c r="M31" s="209">
        <v>12.639724849527081</v>
      </c>
      <c r="N31" s="209">
        <v>13.32760103181427</v>
      </c>
      <c r="O31" s="209">
        <v>12.89767841788478</v>
      </c>
      <c r="P31" s="209">
        <v>12.46775580395529</v>
      </c>
      <c r="Q31" s="209">
        <v>13.585554600171969</v>
      </c>
      <c r="R31" s="209">
        <v>14.445399828030951</v>
      </c>
      <c r="S31" s="209">
        <v>14.03267411865864</v>
      </c>
      <c r="T31" s="209">
        <v>13.66294067067928</v>
      </c>
      <c r="U31" s="209">
        <v>12.9664660361135</v>
      </c>
      <c r="V31" s="209">
        <v>11.40154772141014</v>
      </c>
      <c r="W31" s="209">
        <v>13.224419604471199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60.429791878803918</v>
      </c>
      <c r="C33" s="205">
        <f>TEL_emi!C5</f>
        <v>71.203254119189211</v>
      </c>
      <c r="D33" s="205">
        <f>TEL_emi!D5</f>
        <v>80.998314118931617</v>
      </c>
      <c r="E33" s="205">
        <f>TEL_emi!E5</f>
        <v>90.732189958439932</v>
      </c>
      <c r="F33" s="205">
        <f>TEL_emi!F5</f>
        <v>87.257009158547788</v>
      </c>
      <c r="G33" s="205">
        <f>TEL_emi!G5</f>
        <v>85.882818238213218</v>
      </c>
      <c r="H33" s="205">
        <f>TEL_emi!H5</f>
        <v>82.572133318565108</v>
      </c>
      <c r="I33" s="205">
        <f>TEL_emi!I5</f>
        <v>70.47364175837636</v>
      </c>
      <c r="J33" s="205">
        <f>TEL_emi!J5</f>
        <v>38.24020583849056</v>
      </c>
      <c r="K33" s="205">
        <f>TEL_emi!K5</f>
        <v>36.738457198840663</v>
      </c>
      <c r="L33" s="205">
        <f>TEL_emi!L5</f>
        <v>42.595297198022458</v>
      </c>
      <c r="M33" s="205">
        <f>TEL_emi!M5</f>
        <v>40.161130558085119</v>
      </c>
      <c r="N33" s="205">
        <f>TEL_emi!N5</f>
        <v>34.091396638962067</v>
      </c>
      <c r="O33" s="205">
        <f>TEL_emi!O5</f>
        <v>37.535650558565642</v>
      </c>
      <c r="P33" s="205">
        <f>TEL_emi!P5</f>
        <v>33.233066638924463</v>
      </c>
      <c r="Q33" s="205">
        <f>TEL_emi!Q5</f>
        <v>35.035234558871892</v>
      </c>
      <c r="R33" s="205">
        <f>TEL_emi!R5</f>
        <v>39.478354558467267</v>
      </c>
      <c r="S33" s="205">
        <f>TEL_emi!S5</f>
        <v>35.018665415019242</v>
      </c>
      <c r="T33" s="205">
        <f>TEL_emi!T5</f>
        <v>41.518728934102931</v>
      </c>
      <c r="U33" s="205">
        <f>TEL_emi!U5</f>
        <v>36.633861718582821</v>
      </c>
      <c r="V33" s="205">
        <f>TEL_emi!V5</f>
        <v>27.41649875823293</v>
      </c>
      <c r="W33" s="205">
        <f>TEL_emi!W5</f>
        <v>37.875319198323119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101.87077002617694</v>
      </c>
      <c r="C35" s="286">
        <f t="shared" si="5"/>
        <v>95.418379613851329</v>
      </c>
      <c r="D35" s="286">
        <f t="shared" si="5"/>
        <v>108.45135098459079</v>
      </c>
      <c r="E35" s="286">
        <f t="shared" si="5"/>
        <v>116.09610572678427</v>
      </c>
      <c r="F35" s="286">
        <f t="shared" si="5"/>
        <v>104.66398482353893</v>
      </c>
      <c r="G35" s="286">
        <f t="shared" si="5"/>
        <v>106.66660289702867</v>
      </c>
      <c r="H35" s="286">
        <f t="shared" si="5"/>
        <v>116.11760818056162</v>
      </c>
      <c r="I35" s="286">
        <f t="shared" si="5"/>
        <v>99.767881784661697</v>
      </c>
      <c r="J35" s="286">
        <f t="shared" si="5"/>
        <v>75.766224303338831</v>
      </c>
      <c r="K35" s="286">
        <f t="shared" si="5"/>
        <v>99.557503990553101</v>
      </c>
      <c r="L35" s="286">
        <f t="shared" si="5"/>
        <v>84.46167878562612</v>
      </c>
      <c r="M35" s="286">
        <f t="shared" si="5"/>
        <v>67.793513290970822</v>
      </c>
      <c r="N35" s="286">
        <f t="shared" si="5"/>
        <v>63.731007781104715</v>
      </c>
      <c r="O35" s="286">
        <f t="shared" si="5"/>
        <v>62.967772783177502</v>
      </c>
      <c r="P35" s="286">
        <f t="shared" si="5"/>
        <v>55.204897729132611</v>
      </c>
      <c r="Q35" s="286">
        <f t="shared" si="5"/>
        <v>61.538715432318916</v>
      </c>
      <c r="R35" s="286">
        <f t="shared" si="5"/>
        <v>65.861705039578041</v>
      </c>
      <c r="S35" s="286">
        <f t="shared" si="5"/>
        <v>61.726157246972299</v>
      </c>
      <c r="T35" s="286">
        <f t="shared" si="5"/>
        <v>71.234027123376649</v>
      </c>
      <c r="U35" s="286">
        <f t="shared" si="5"/>
        <v>68.474947504145902</v>
      </c>
      <c r="V35" s="286">
        <f t="shared" si="5"/>
        <v>64.869173031182214</v>
      </c>
      <c r="W35" s="286">
        <f t="shared" si="5"/>
        <v>82.138132593552598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101.96020815151101</v>
      </c>
      <c r="D36" s="346">
        <f t="shared" si="6"/>
        <v>105.91575251106612</v>
      </c>
      <c r="E36" s="346">
        <f t="shared" si="6"/>
        <v>110.51549896555093</v>
      </c>
      <c r="F36" s="346">
        <f t="shared" si="6"/>
        <v>108.23895091441844</v>
      </c>
      <c r="G36" s="346">
        <f t="shared" si="6"/>
        <v>93.792151207448114</v>
      </c>
      <c r="H36" s="346">
        <f t="shared" si="6"/>
        <v>87.072392026222289</v>
      </c>
      <c r="I36" s="346">
        <f t="shared" si="6"/>
        <v>78.761382371411059</v>
      </c>
      <c r="J36" s="346">
        <f t="shared" si="6"/>
        <v>73.776272626744401</v>
      </c>
      <c r="K36" s="346">
        <f t="shared" si="6"/>
        <v>73.572826684531677</v>
      </c>
      <c r="L36" s="346">
        <f t="shared" si="6"/>
        <v>69.265196416860093</v>
      </c>
      <c r="M36" s="346">
        <f t="shared" si="6"/>
        <v>61.80352464848572</v>
      </c>
      <c r="N36" s="346">
        <f t="shared" si="6"/>
        <v>62.692661169633638</v>
      </c>
      <c r="O36" s="346">
        <f t="shared" si="6"/>
        <v>61.096521775308659</v>
      </c>
      <c r="P36" s="346">
        <f t="shared" si="6"/>
        <v>57.728719467414045</v>
      </c>
      <c r="Q36" s="346">
        <f t="shared" si="6"/>
        <v>57.269464265562753</v>
      </c>
      <c r="R36" s="346">
        <f t="shared" si="6"/>
        <v>56.553604333322596</v>
      </c>
      <c r="S36" s="346">
        <f t="shared" si="6"/>
        <v>56.254919671339721</v>
      </c>
      <c r="T36" s="346">
        <f t="shared" si="6"/>
        <v>56.061305827116122</v>
      </c>
      <c r="U36" s="346">
        <f t="shared" si="6"/>
        <v>55.610520508608715</v>
      </c>
      <c r="V36" s="346">
        <f t="shared" si="6"/>
        <v>58.37347961076788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50.614405913932643</v>
      </c>
      <c r="C37" s="346">
        <f>IF(TEL_ued!C$5=0,"",TEL_ued!C$5/C$5*1000)</f>
        <v>50.227906451066133</v>
      </c>
      <c r="D37" s="346">
        <f>IF(TEL_ued!D$5=0,"",TEL_ued!D$5/D$5*1000)</f>
        <v>51.965828611421479</v>
      </c>
      <c r="E37" s="346">
        <f>IF(TEL_ued!E$5=0,"",TEL_ued!E$5/E$5*1000)</f>
        <v>54.162531656078592</v>
      </c>
      <c r="F37" s="346">
        <f>IF(TEL_ued!F$5=0,"",TEL_ued!F$5/F$5*1000)</f>
        <v>52.832611224156359</v>
      </c>
      <c r="G37" s="346">
        <f>IF(TEL_ued!G$5=0,"",TEL_ued!G$5/G$5*1000)</f>
        <v>45.852499180488117</v>
      </c>
      <c r="H37" s="346">
        <f>IF(TEL_ued!H$5=0,"",TEL_ued!H$5/H$5*1000)</f>
        <v>42.66154023211427</v>
      </c>
      <c r="I37" s="346">
        <f>IF(TEL_ued!I$5=0,"",TEL_ued!I$5/I$5*1000)</f>
        <v>38.504261000989651</v>
      </c>
      <c r="J37" s="346">
        <f>IF(TEL_ued!J$5=0,"",TEL_ued!J$5/J$5*1000)</f>
        <v>36.129858277959713</v>
      </c>
      <c r="K37" s="346">
        <f>IF(TEL_ued!K$5=0,"",TEL_ued!K$5/K$5*1000)</f>
        <v>36.063542519482667</v>
      </c>
      <c r="L37" s="346">
        <f>IF(TEL_ued!L$5=0,"",TEL_ued!L$5/L$5*1000)</f>
        <v>33.890235497616764</v>
      </c>
      <c r="M37" s="346">
        <f>IF(TEL_ued!M$5=0,"",TEL_ued!M$5/M$5*1000)</f>
        <v>30.276943786239134</v>
      </c>
      <c r="N37" s="346">
        <f>IF(TEL_ued!N$5=0,"",TEL_ued!N$5/N$5*1000)</f>
        <v>30.800882912917888</v>
      </c>
      <c r="O37" s="346">
        <f>IF(TEL_ued!O$5=0,"",TEL_ued!O$5/O$5*1000)</f>
        <v>29.966103439060209</v>
      </c>
      <c r="P37" s="346">
        <f>IF(TEL_ued!P$5=0,"",TEL_ued!P$5/P$5*1000)</f>
        <v>28.39030154371298</v>
      </c>
      <c r="Q37" s="346">
        <f>IF(TEL_ued!Q$5=0,"",TEL_ued!Q$5/Q$5*1000)</f>
        <v>28.084114663407963</v>
      </c>
      <c r="R37" s="346">
        <f>IF(TEL_ued!R$5=0,"",TEL_ued!R$5/R$5*1000)</f>
        <v>27.783634994779828</v>
      </c>
      <c r="S37" s="346">
        <f>IF(TEL_ued!S$5=0,"",TEL_ued!S$5/S$5*1000)</f>
        <v>27.593026539459597</v>
      </c>
      <c r="T37" s="346">
        <f>IF(TEL_ued!T$5=0,"",TEL_ued!T$5/T$5*1000)</f>
        <v>27.470050925055602</v>
      </c>
      <c r="U37" s="346">
        <f>IF(TEL_ued!U$5=0,"",TEL_ued!U$5/U$5*1000)</f>
        <v>27.269509960942081</v>
      </c>
      <c r="V37" s="346">
        <f>IF(TEL_ued!V$5=0,"",TEL_ued!V$5/V$5*1000)</f>
        <v>28.6354869519053</v>
      </c>
      <c r="W37" s="346">
        <f>IF(TEL_ued!W$5=0,"",TEL_ued!W$5/W$5*1000)</f>
        <v>27.390448347623746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0.86011949610508676</v>
      </c>
      <c r="C38" s="347">
        <f t="shared" si="7"/>
        <v>0.99885150571400194</v>
      </c>
      <c r="D38" s="347">
        <f t="shared" si="7"/>
        <v>1.0659699010573296</v>
      </c>
      <c r="E38" s="347">
        <f t="shared" si="7"/>
        <v>1.1351332936207303</v>
      </c>
      <c r="F38" s="347">
        <f t="shared" si="7"/>
        <v>1.2002921681852614</v>
      </c>
      <c r="G38" s="347">
        <f t="shared" si="7"/>
        <v>1.2826215677948096</v>
      </c>
      <c r="H38" s="347">
        <f t="shared" si="7"/>
        <v>1.2416637387138141</v>
      </c>
      <c r="I38" s="347">
        <f t="shared" si="7"/>
        <v>1.3202732235854118</v>
      </c>
      <c r="J38" s="347">
        <f t="shared" si="7"/>
        <v>1.1572623170082728</v>
      </c>
      <c r="K38" s="347">
        <f t="shared" si="7"/>
        <v>1.0519081431629924</v>
      </c>
      <c r="L38" s="347">
        <f t="shared" si="7"/>
        <v>1.2313931478467324</v>
      </c>
      <c r="M38" s="347">
        <f t="shared" si="7"/>
        <v>1.2653132804095228</v>
      </c>
      <c r="N38" s="347">
        <f t="shared" si="7"/>
        <v>1.1204735947162492</v>
      </c>
      <c r="O38" s="347">
        <f t="shared" si="7"/>
        <v>1.2145871223606162</v>
      </c>
      <c r="P38" s="347">
        <f t="shared" si="7"/>
        <v>1.1570245055656585</v>
      </c>
      <c r="Q38" s="347">
        <f t="shared" si="7"/>
        <v>1.1150023750381195</v>
      </c>
      <c r="R38" s="347">
        <f t="shared" si="7"/>
        <v>1.1346261108570601</v>
      </c>
      <c r="S38" s="347">
        <f t="shared" si="7"/>
        <v>1.1058505902419702</v>
      </c>
      <c r="T38" s="347">
        <f t="shared" si="7"/>
        <v>1.2144328418875259</v>
      </c>
      <c r="U38" s="347">
        <f t="shared" si="7"/>
        <v>1.1704546376354699</v>
      </c>
      <c r="V38" s="347">
        <f t="shared" si="7"/>
        <v>1.0378272839622269</v>
      </c>
      <c r="W38" s="347">
        <f t="shared" si="7"/>
        <v>1.1454034673530427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70.257437661220933</v>
      </c>
      <c r="C5" s="225">
        <v>71.285124677558031</v>
      </c>
      <c r="D5" s="225">
        <v>75.985554600171938</v>
      </c>
      <c r="E5" s="225">
        <v>79.930868443680112</v>
      </c>
      <c r="F5" s="225">
        <v>72.69647463456576</v>
      </c>
      <c r="G5" s="225">
        <v>66.958813413585503</v>
      </c>
      <c r="H5" s="225">
        <v>66.501203783318985</v>
      </c>
      <c r="I5" s="225">
        <v>53.378073946689597</v>
      </c>
      <c r="J5" s="225">
        <v>33.043680137575222</v>
      </c>
      <c r="K5" s="225">
        <v>34.925537403267413</v>
      </c>
      <c r="L5" s="225">
        <v>34.591143594153053</v>
      </c>
      <c r="M5" s="225">
        <v>31.74006878761821</v>
      </c>
      <c r="N5" s="225">
        <v>30.425881341358561</v>
      </c>
      <c r="O5" s="225">
        <v>30.904041272570929</v>
      </c>
      <c r="P5" s="225">
        <v>28.72287188306105</v>
      </c>
      <c r="Q5" s="225">
        <v>31.421668099742039</v>
      </c>
      <c r="R5" s="225">
        <v>34.794153052450547</v>
      </c>
      <c r="S5" s="225">
        <v>31.666723989681849</v>
      </c>
      <c r="T5" s="225">
        <v>34.187752094691923</v>
      </c>
      <c r="U5" s="225">
        <v>31.298830847977019</v>
      </c>
      <c r="V5" s="225">
        <v>26.41720754686845</v>
      </c>
      <c r="W5" s="225">
        <v>33.067229389352782</v>
      </c>
      <c r="DA5" s="89" t="s">
        <v>2682</v>
      </c>
    </row>
    <row r="6" spans="1:105" ht="12" customHeight="1" x14ac:dyDescent="0.25">
      <c r="A6" s="55" t="s">
        <v>92</v>
      </c>
      <c r="B6" s="261">
        <v>1.7465617301630949</v>
      </c>
      <c r="C6" s="261">
        <v>1.7847507215820979</v>
      </c>
      <c r="D6" s="261">
        <v>1.8609814837275069</v>
      </c>
      <c r="E6" s="261">
        <v>1.8363703473282831</v>
      </c>
      <c r="F6" s="261">
        <v>1.701601776703541</v>
      </c>
      <c r="G6" s="261">
        <v>1.4751511053984629</v>
      </c>
      <c r="H6" s="261">
        <v>1.5518053601375319</v>
      </c>
      <c r="I6" s="261">
        <v>1.4366884267111879</v>
      </c>
      <c r="J6" s="261">
        <v>0.91040032226207501</v>
      </c>
      <c r="K6" s="261">
        <v>1.1514484344581271</v>
      </c>
      <c r="L6" s="261">
        <v>0.92524406849066898</v>
      </c>
      <c r="M6" s="261">
        <v>0.85096229832045467</v>
      </c>
      <c r="N6" s="261">
        <v>0.88945481924527192</v>
      </c>
      <c r="O6" s="261">
        <v>0.86438531311718236</v>
      </c>
      <c r="P6" s="261">
        <v>0.83343673603292145</v>
      </c>
      <c r="Q6" s="261">
        <v>0.90747396370508149</v>
      </c>
      <c r="R6" s="261">
        <v>0.96839751997401069</v>
      </c>
      <c r="S6" s="261">
        <v>0.93394110254135343</v>
      </c>
      <c r="T6" s="261">
        <v>0.918594017027065</v>
      </c>
      <c r="U6" s="261">
        <v>0.86871790003728022</v>
      </c>
      <c r="V6" s="261">
        <v>0.75864950842091761</v>
      </c>
      <c r="W6" s="261">
        <v>0.88803005447354721</v>
      </c>
      <c r="DA6" s="67" t="s">
        <v>2699</v>
      </c>
    </row>
    <row r="7" spans="1:105" ht="12" customHeight="1" x14ac:dyDescent="0.25">
      <c r="A7" s="202" t="s">
        <v>93</v>
      </c>
      <c r="B7" s="226">
        <v>1.433076291415873</v>
      </c>
      <c r="C7" s="226">
        <v>1.464410848477619</v>
      </c>
      <c r="D7" s="226">
        <v>1.526959166135391</v>
      </c>
      <c r="E7" s="226">
        <v>1.506765413192438</v>
      </c>
      <c r="F7" s="226">
        <v>1.396186073192649</v>
      </c>
      <c r="G7" s="226">
        <v>1.210380394173098</v>
      </c>
      <c r="H7" s="226">
        <v>1.27327619293336</v>
      </c>
      <c r="I7" s="226">
        <v>1.1788212731989229</v>
      </c>
      <c r="J7" s="226">
        <v>0.74699513621503588</v>
      </c>
      <c r="K7" s="226">
        <v>0.94477820263230949</v>
      </c>
      <c r="L7" s="226">
        <v>0.75917462030003613</v>
      </c>
      <c r="M7" s="226">
        <v>0.69822547554498837</v>
      </c>
      <c r="N7" s="226">
        <v>0.72980908245765885</v>
      </c>
      <c r="O7" s="226">
        <v>0.70923923127563693</v>
      </c>
      <c r="P7" s="226">
        <v>0.68384552700137136</v>
      </c>
      <c r="Q7" s="226">
        <v>0.74459402150160536</v>
      </c>
      <c r="R7" s="226">
        <v>0.79458258049149633</v>
      </c>
      <c r="S7" s="226">
        <v>0.76631064823905903</v>
      </c>
      <c r="T7" s="226">
        <v>0.75371816781707901</v>
      </c>
      <c r="U7" s="226">
        <v>0.71279417438956316</v>
      </c>
      <c r="V7" s="226">
        <v>0.62248164793511185</v>
      </c>
      <c r="W7" s="226">
        <v>0.72864004469624399</v>
      </c>
      <c r="DA7" s="174" t="s">
        <v>2700</v>
      </c>
    </row>
    <row r="8" spans="1:105" ht="12" customHeight="1" x14ac:dyDescent="0.25">
      <c r="A8" s="202" t="s">
        <v>94</v>
      </c>
      <c r="B8" s="226">
        <v>1.0300235844551591</v>
      </c>
      <c r="C8" s="226">
        <v>1.0525452973432881</v>
      </c>
      <c r="D8" s="226">
        <v>1.0975019006598119</v>
      </c>
      <c r="E8" s="226">
        <v>1.082987640732064</v>
      </c>
      <c r="F8" s="226">
        <v>1.003508740107216</v>
      </c>
      <c r="G8" s="226">
        <v>0.86996090831191419</v>
      </c>
      <c r="H8" s="226">
        <v>0.91516726367085233</v>
      </c>
      <c r="I8" s="226">
        <v>0.84727779011172577</v>
      </c>
      <c r="J8" s="226">
        <v>0.53690275415455724</v>
      </c>
      <c r="K8" s="226">
        <v>0.67905933314197264</v>
      </c>
      <c r="L8" s="226">
        <v>0.54565675834065108</v>
      </c>
      <c r="M8" s="226">
        <v>0.50184956054796037</v>
      </c>
      <c r="N8" s="226">
        <v>0.52455027801644227</v>
      </c>
      <c r="O8" s="226">
        <v>0.50976569747936407</v>
      </c>
      <c r="P8" s="226">
        <v>0.49151397253223572</v>
      </c>
      <c r="Q8" s="226">
        <v>0.53517695295427881</v>
      </c>
      <c r="R8" s="226">
        <v>0.57110622972826308</v>
      </c>
      <c r="S8" s="226">
        <v>0.55078577842182375</v>
      </c>
      <c r="T8" s="226">
        <v>0.54173493311852572</v>
      </c>
      <c r="U8" s="226">
        <v>0.51232081284249875</v>
      </c>
      <c r="V8" s="226">
        <v>0.44740868445336168</v>
      </c>
      <c r="W8" s="226">
        <v>0.52371003212542544</v>
      </c>
      <c r="DA8" s="174" t="s">
        <v>2701</v>
      </c>
    </row>
    <row r="9" spans="1:105" ht="12" customHeight="1" x14ac:dyDescent="0.25">
      <c r="A9" s="202" t="s">
        <v>95</v>
      </c>
      <c r="B9" s="226">
        <v>2.0152635348035721</v>
      </c>
      <c r="C9" s="226">
        <v>2.0593277556716512</v>
      </c>
      <c r="D9" s="226">
        <v>2.147286327377893</v>
      </c>
      <c r="E9" s="226">
        <v>2.118888862301866</v>
      </c>
      <c r="F9" s="226">
        <v>1.9633866654271619</v>
      </c>
      <c r="G9" s="226">
        <v>1.702097429305919</v>
      </c>
      <c r="H9" s="226">
        <v>1.790544646312537</v>
      </c>
      <c r="I9" s="226">
        <v>1.6577174154359851</v>
      </c>
      <c r="J9" s="226">
        <v>1.050461910302394</v>
      </c>
      <c r="K9" s="226">
        <v>1.328594347451685</v>
      </c>
      <c r="L9" s="226">
        <v>1.067589309796926</v>
      </c>
      <c r="M9" s="226">
        <v>0.98187957498513989</v>
      </c>
      <c r="N9" s="226">
        <v>1.026294022206083</v>
      </c>
      <c r="O9" s="226">
        <v>0.99736766898136398</v>
      </c>
      <c r="P9" s="226">
        <v>0.96165777234567862</v>
      </c>
      <c r="Q9" s="226">
        <v>1.047085342736632</v>
      </c>
      <c r="R9" s="226">
        <v>1.117381753816167</v>
      </c>
      <c r="S9" s="226">
        <v>1.077624349086177</v>
      </c>
      <c r="T9" s="226">
        <v>1.0599161734927669</v>
      </c>
      <c r="U9" s="226">
        <v>1.0023668077353241</v>
      </c>
      <c r="V9" s="226">
        <v>0.87536481740875127</v>
      </c>
      <c r="W9" s="226">
        <v>1.0246500628540931</v>
      </c>
      <c r="DA9" s="174" t="s">
        <v>2702</v>
      </c>
    </row>
    <row r="10" spans="1:105" ht="12" customHeight="1" x14ac:dyDescent="0.25">
      <c r="A10" s="56" t="s">
        <v>96</v>
      </c>
      <c r="B10" s="262">
        <v>5.4659367313413192</v>
      </c>
      <c r="C10" s="262">
        <v>5.9907598620280913</v>
      </c>
      <c r="D10" s="262">
        <v>6.580134005255422</v>
      </c>
      <c r="E10" s="262">
        <v>7.2295252707867803</v>
      </c>
      <c r="F10" s="262">
        <v>6.5820247778816334</v>
      </c>
      <c r="G10" s="262">
        <v>6.3159287245020082</v>
      </c>
      <c r="H10" s="262">
        <v>6.0952105392772857</v>
      </c>
      <c r="I10" s="262">
        <v>4.6862916361271862</v>
      </c>
      <c r="J10" s="262">
        <v>2.7860734883545382</v>
      </c>
      <c r="K10" s="262">
        <v>2.7036787658032169</v>
      </c>
      <c r="L10" s="262">
        <v>2.9859484318699132</v>
      </c>
      <c r="M10" s="262">
        <v>2.7658616382200432</v>
      </c>
      <c r="N10" s="262">
        <v>2.5147010637411871</v>
      </c>
      <c r="O10" s="262">
        <v>2.615573680111873</v>
      </c>
      <c r="P10" s="262">
        <v>2.3975490509332582</v>
      </c>
      <c r="Q10" s="262">
        <v>2.6070906446093112</v>
      </c>
      <c r="R10" s="262">
        <v>2.9440937846037611</v>
      </c>
      <c r="S10" s="262">
        <v>2.579247598002719</v>
      </c>
      <c r="T10" s="262">
        <v>2.9545413868987329</v>
      </c>
      <c r="U10" s="262">
        <v>2.646999831825902</v>
      </c>
      <c r="V10" s="262">
        <v>2.141773936179201</v>
      </c>
      <c r="W10" s="262">
        <v>2.83637213290225</v>
      </c>
      <c r="DA10" s="68" t="s">
        <v>2703</v>
      </c>
    </row>
    <row r="11" spans="1:105" ht="12" customHeight="1" x14ac:dyDescent="0.25">
      <c r="A11" s="37" t="s">
        <v>160</v>
      </c>
      <c r="B11" s="228">
        <v>0.21375972206437019</v>
      </c>
      <c r="C11" s="228">
        <v>0.18426597573228151</v>
      </c>
      <c r="D11" s="228">
        <v>0.18100416988140869</v>
      </c>
      <c r="E11" s="228">
        <v>0.36982964240109872</v>
      </c>
      <c r="F11" s="228">
        <v>0.3596583340548285</v>
      </c>
      <c r="G11" s="228">
        <v>0.54781833960586301</v>
      </c>
      <c r="H11" s="228">
        <v>0.17643336720527919</v>
      </c>
      <c r="I11" s="228">
        <v>0.14833523940159921</v>
      </c>
      <c r="J11" s="228">
        <v>0.15404659518806921</v>
      </c>
      <c r="K11" s="228">
        <v>0.24556301422774779</v>
      </c>
      <c r="L11" s="228">
        <v>0.31127554976874577</v>
      </c>
      <c r="M11" s="228">
        <v>0.1517106732789385</v>
      </c>
      <c r="N11" s="228">
        <v>0.14040478528111941</v>
      </c>
      <c r="O11" s="228">
        <v>0.14812618200360589</v>
      </c>
      <c r="P11" s="228">
        <v>0.1396338317903067</v>
      </c>
      <c r="Q11" s="228">
        <v>0.14236608180655641</v>
      </c>
      <c r="R11" s="228">
        <v>0.1477911957588805</v>
      </c>
      <c r="S11" s="228">
        <v>8.5685973879846375E-2</v>
      </c>
      <c r="T11" s="228">
        <v>0.13869721546899991</v>
      </c>
      <c r="U11" s="228">
        <v>0.1208474188072174</v>
      </c>
      <c r="V11" s="228">
        <v>0.16866872212885831</v>
      </c>
      <c r="W11" s="228">
        <v>0.15730085132979729</v>
      </c>
      <c r="DA11" s="69" t="s">
        <v>2704</v>
      </c>
    </row>
    <row r="12" spans="1:105" ht="12" customHeight="1" x14ac:dyDescent="0.25">
      <c r="A12" s="37" t="s">
        <v>162</v>
      </c>
      <c r="B12" s="228">
        <v>4.0609490243231141</v>
      </c>
      <c r="C12" s="228">
        <v>4.818703354271352</v>
      </c>
      <c r="D12" s="228">
        <v>5.4721659538749527</v>
      </c>
      <c r="E12" s="228">
        <v>6.095879261607708</v>
      </c>
      <c r="F12" s="228">
        <v>5.5045112556251894</v>
      </c>
      <c r="G12" s="228">
        <v>5.2438431526087186</v>
      </c>
      <c r="H12" s="228">
        <v>5.2894376055609449</v>
      </c>
      <c r="I12" s="228">
        <v>3.8063288612747388</v>
      </c>
      <c r="J12" s="228">
        <v>2.0955435779721059</v>
      </c>
      <c r="K12" s="228">
        <v>1.4213673299290821</v>
      </c>
      <c r="L12" s="228">
        <v>2.1789808837456079</v>
      </c>
      <c r="M12" s="228">
        <v>2.1715523904227849</v>
      </c>
      <c r="N12" s="228">
        <v>1.795547655300173</v>
      </c>
      <c r="O12" s="228">
        <v>1.959291900875179</v>
      </c>
      <c r="P12" s="228">
        <v>1.736085964460726</v>
      </c>
      <c r="Q12" s="228">
        <v>1.886296775154062</v>
      </c>
      <c r="R12" s="228">
        <v>2.2312672129731879</v>
      </c>
      <c r="S12" s="228">
        <v>1.847376641389346</v>
      </c>
      <c r="T12" s="228">
        <v>2.294348366277625</v>
      </c>
      <c r="U12" s="228">
        <v>1.9858235600153249</v>
      </c>
      <c r="V12" s="228">
        <v>1.42153345484835</v>
      </c>
      <c r="W12" s="228">
        <v>2.1247954580163899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2.5069377580303979E-2</v>
      </c>
      <c r="U14" s="228">
        <v>2.5486050040116729E-2</v>
      </c>
      <c r="V14" s="228">
        <v>2.400032416786543E-2</v>
      </c>
      <c r="W14" s="228">
        <v>5.8286998981568257E-2</v>
      </c>
      <c r="DA14" s="69" t="s">
        <v>2707</v>
      </c>
    </row>
    <row r="15" spans="1:105" ht="12" customHeight="1" x14ac:dyDescent="0.25">
      <c r="A15" s="37" t="s">
        <v>38</v>
      </c>
      <c r="B15" s="228">
        <v>1.1912279849538341</v>
      </c>
      <c r="C15" s="228">
        <v>0.98779053202445755</v>
      </c>
      <c r="D15" s="228">
        <v>0.92696388149906117</v>
      </c>
      <c r="E15" s="228">
        <v>0.76381636677797338</v>
      </c>
      <c r="F15" s="228">
        <v>0.7178551882016152</v>
      </c>
      <c r="G15" s="228">
        <v>0.52426723228742633</v>
      </c>
      <c r="H15" s="228">
        <v>0.62933956651106238</v>
      </c>
      <c r="I15" s="228">
        <v>0.73162753545084747</v>
      </c>
      <c r="J15" s="228">
        <v>0.53648331519436299</v>
      </c>
      <c r="K15" s="228">
        <v>1.0367484216463869</v>
      </c>
      <c r="L15" s="228">
        <v>0.49569199835555922</v>
      </c>
      <c r="M15" s="228">
        <v>0.4425985745183198</v>
      </c>
      <c r="N15" s="228">
        <v>0.57874862315989395</v>
      </c>
      <c r="O15" s="228">
        <v>0.50815559723308856</v>
      </c>
      <c r="P15" s="228">
        <v>0.52182925468222507</v>
      </c>
      <c r="Q15" s="228">
        <v>0.57842778764869263</v>
      </c>
      <c r="R15" s="228">
        <v>0.56503537587169228</v>
      </c>
      <c r="S15" s="228">
        <v>0.64618498273352576</v>
      </c>
      <c r="T15" s="228">
        <v>0.49642642757180322</v>
      </c>
      <c r="U15" s="228">
        <v>0.51484280296324259</v>
      </c>
      <c r="V15" s="228">
        <v>0.52757143503412707</v>
      </c>
      <c r="W15" s="228">
        <v>0.49598882457449478</v>
      </c>
      <c r="DA15" s="69" t="s">
        <v>2708</v>
      </c>
    </row>
    <row r="16" spans="1:105" ht="12" customHeight="1" x14ac:dyDescent="0.25">
      <c r="A16" s="57" t="s">
        <v>2709</v>
      </c>
      <c r="B16" s="263">
        <v>3.317649280249547</v>
      </c>
      <c r="C16" s="263">
        <v>3.2979008850245508</v>
      </c>
      <c r="D16" s="263">
        <v>3.5437484796077632</v>
      </c>
      <c r="E16" s="263">
        <v>3.845032474365309</v>
      </c>
      <c r="F16" s="263">
        <v>3.4539710952239919</v>
      </c>
      <c r="G16" s="263">
        <v>3.2681136364717842</v>
      </c>
      <c r="H16" s="263">
        <v>3.1560366948172329</v>
      </c>
      <c r="I16" s="263">
        <v>2.3146834495476658</v>
      </c>
      <c r="J16" s="263">
        <v>1.421440545780017</v>
      </c>
      <c r="K16" s="263">
        <v>1.296368879876149</v>
      </c>
      <c r="L16" s="263">
        <v>1.51443862663144</v>
      </c>
      <c r="M16" s="263">
        <v>1.3836818054576121</v>
      </c>
      <c r="N16" s="263">
        <v>1.251251504157715</v>
      </c>
      <c r="O16" s="263">
        <v>1.311522023886295</v>
      </c>
      <c r="P16" s="263">
        <v>1.1860073293410689</v>
      </c>
      <c r="Q16" s="263">
        <v>1.304945218666935</v>
      </c>
      <c r="R16" s="263">
        <v>1.483906252310754</v>
      </c>
      <c r="S16" s="263">
        <v>1.295866926439569</v>
      </c>
      <c r="T16" s="263">
        <v>1.4909798635514979</v>
      </c>
      <c r="U16" s="263">
        <v>1.337171995602594</v>
      </c>
      <c r="V16" s="263">
        <v>1.1087623093559229</v>
      </c>
      <c r="W16" s="263">
        <v>1.446270870984542</v>
      </c>
      <c r="DA16" s="70" t="s">
        <v>2710</v>
      </c>
    </row>
    <row r="17" spans="1:105" ht="12" customHeight="1" x14ac:dyDescent="0.25">
      <c r="A17" s="46" t="s">
        <v>30</v>
      </c>
      <c r="B17" s="231">
        <v>4.3179216945190571E-2</v>
      </c>
      <c r="C17" s="231">
        <v>4.1019683661797729E-2</v>
      </c>
      <c r="D17" s="231">
        <v>4.1548506501627287E-2</v>
      </c>
      <c r="E17" s="231">
        <v>4.1726904621425247E-2</v>
      </c>
      <c r="F17" s="231">
        <v>8.4451609667231656E-2</v>
      </c>
      <c r="G17" s="231">
        <v>8.4856116930973738E-2</v>
      </c>
      <c r="H17" s="231">
        <v>8.5136639211910003E-2</v>
      </c>
      <c r="I17" s="231">
        <v>4.3839265471058451E-2</v>
      </c>
      <c r="J17" s="231">
        <v>4.2886384220115613E-2</v>
      </c>
      <c r="K17" s="231">
        <v>4.7892746565869629E-2</v>
      </c>
      <c r="L17" s="231">
        <v>4.7659508289414128E-2</v>
      </c>
      <c r="M17" s="231">
        <v>4.8056028694417399E-2</v>
      </c>
      <c r="N17" s="231">
        <v>0</v>
      </c>
      <c r="O17" s="231">
        <v>4.7956703516606969E-2</v>
      </c>
      <c r="P17" s="231">
        <v>0</v>
      </c>
      <c r="Q17" s="231">
        <v>0</v>
      </c>
      <c r="R17" s="231">
        <v>0</v>
      </c>
      <c r="S17" s="231">
        <v>1.6834307321594851E-2</v>
      </c>
      <c r="T17" s="231">
        <v>2.1649603567293521E-2</v>
      </c>
      <c r="U17" s="231">
        <v>1.4313461335772959E-2</v>
      </c>
      <c r="V17" s="231">
        <v>1.401983772972102E-2</v>
      </c>
      <c r="W17" s="231">
        <v>1.418812056788781E-2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3.4789990110590807E-2</v>
      </c>
      <c r="T19" s="231">
        <v>3.4824346497643349E-2</v>
      </c>
      <c r="U19" s="231">
        <v>3.4761263244020048E-2</v>
      </c>
      <c r="V19" s="231">
        <v>1.7040834775160191E-2</v>
      </c>
      <c r="W19" s="231">
        <v>3.4490758456480239E-2</v>
      </c>
      <c r="DA19" s="73" t="s">
        <v>2713</v>
      </c>
    </row>
    <row r="20" spans="1:105" ht="12" customHeight="1" x14ac:dyDescent="0.25">
      <c r="A20" s="46" t="s">
        <v>160</v>
      </c>
      <c r="B20" s="231">
        <v>5.8147606426455098E-2</v>
      </c>
      <c r="C20" s="231">
        <v>6.3347260725410762E-2</v>
      </c>
      <c r="D20" s="231">
        <v>6.4413831487588238E-2</v>
      </c>
      <c r="E20" s="231">
        <v>0.12878563035657059</v>
      </c>
      <c r="F20" s="231">
        <v>0.13111740783274189</v>
      </c>
      <c r="G20" s="231">
        <v>0.19696301302607</v>
      </c>
      <c r="H20" s="231">
        <v>6.6353663061850324E-2</v>
      </c>
      <c r="I20" s="231">
        <v>7.1169201326451742E-2</v>
      </c>
      <c r="J20" s="231">
        <v>6.9170618158061289E-2</v>
      </c>
      <c r="K20" s="231">
        <v>0.1446260887958008</v>
      </c>
      <c r="L20" s="231">
        <v>0.13870204604166811</v>
      </c>
      <c r="M20" s="231">
        <v>7.0242548622910739E-2</v>
      </c>
      <c r="N20" s="231">
        <v>7.0746988448530015E-2</v>
      </c>
      <c r="O20" s="231">
        <v>7.0383867613320689E-2</v>
      </c>
      <c r="P20" s="231">
        <v>7.1126534087118345E-2</v>
      </c>
      <c r="Q20" s="231">
        <v>7.0004166852320873E-2</v>
      </c>
      <c r="R20" s="231">
        <v>6.9435066167964452E-2</v>
      </c>
      <c r="S20" s="231">
        <v>4.2027457625942677E-2</v>
      </c>
      <c r="T20" s="231">
        <v>6.2358746567560151E-2</v>
      </c>
      <c r="U20" s="231">
        <v>5.5520531810284428E-2</v>
      </c>
      <c r="V20" s="231">
        <v>7.4683486432864488E-2</v>
      </c>
      <c r="W20" s="231">
        <v>6.839576444965427E-2</v>
      </c>
      <c r="DA20" s="73" t="s">
        <v>2714</v>
      </c>
    </row>
    <row r="21" spans="1:105" ht="12" customHeight="1" x14ac:dyDescent="0.25">
      <c r="A21" s="46" t="s">
        <v>70</v>
      </c>
      <c r="B21" s="231">
        <v>0.206162506586832</v>
      </c>
      <c r="C21" s="231">
        <v>7.2231585024246966E-2</v>
      </c>
      <c r="D21" s="231">
        <v>7.3162789473136591E-2</v>
      </c>
      <c r="E21" s="231">
        <v>7.3476930826946049E-2</v>
      </c>
      <c r="F21" s="231">
        <v>7.4355444503272153E-2</v>
      </c>
      <c r="G21" s="231">
        <v>7.471159304228589E-2</v>
      </c>
      <c r="H21" s="231">
        <v>7.4958578966820413E-2</v>
      </c>
      <c r="I21" s="231">
        <v>7.7349507874098389E-2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1.5106764514519691E-2</v>
      </c>
      <c r="U21" s="231">
        <v>1.508623779585053E-2</v>
      </c>
      <c r="V21" s="231">
        <v>7.408476124735522E-3</v>
      </c>
      <c r="W21" s="231">
        <v>7.4906226600649911E-3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1.1046724018153871</v>
      </c>
      <c r="C23" s="231">
        <v>1.656581778205958</v>
      </c>
      <c r="D23" s="231">
        <v>1.947375996121862</v>
      </c>
      <c r="E23" s="231">
        <v>2.1227656284843071</v>
      </c>
      <c r="F23" s="231">
        <v>2.0067302183346598</v>
      </c>
      <c r="G23" s="231">
        <v>1.8853752649409929</v>
      </c>
      <c r="H23" s="231">
        <v>1.989269752232953</v>
      </c>
      <c r="I23" s="231">
        <v>1.8262240728201851</v>
      </c>
      <c r="J23" s="231">
        <v>0.9409493568392242</v>
      </c>
      <c r="K23" s="231">
        <v>0.83712442737455794</v>
      </c>
      <c r="L23" s="231">
        <v>0.97093750885905228</v>
      </c>
      <c r="M23" s="231">
        <v>1.0054360123431509</v>
      </c>
      <c r="N23" s="231">
        <v>0.90473831767177371</v>
      </c>
      <c r="O23" s="231">
        <v>0.93098019473487104</v>
      </c>
      <c r="P23" s="231">
        <v>0.88432563903868744</v>
      </c>
      <c r="Q23" s="231">
        <v>0.92752875196989881</v>
      </c>
      <c r="R23" s="231">
        <v>1.0482910418017479</v>
      </c>
      <c r="S23" s="231">
        <v>0.90610563199081995</v>
      </c>
      <c r="T23" s="231">
        <v>1.031546940770272</v>
      </c>
      <c r="U23" s="231">
        <v>0.91234038113239668</v>
      </c>
      <c r="V23" s="231">
        <v>0.62942952996301516</v>
      </c>
      <c r="W23" s="231">
        <v>0.92387935870411375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0.18082789261560869</v>
      </c>
      <c r="C25" s="231">
        <v>9.0413946308726137E-2</v>
      </c>
      <c r="D25" s="231">
        <v>0.23055515622001549</v>
      </c>
      <c r="E25" s="231">
        <v>0.27124183892459391</v>
      </c>
      <c r="F25" s="231">
        <v>0.28933113805565691</v>
      </c>
      <c r="G25" s="231">
        <v>0.1763116708354637</v>
      </c>
      <c r="H25" s="231">
        <v>0.1424033894693027</v>
      </c>
      <c r="I25" s="231">
        <v>7.6849006293713912E-2</v>
      </c>
      <c r="J25" s="231">
        <v>6.7808425395372504E-2</v>
      </c>
      <c r="K25" s="231">
        <v>3.8424503146461203E-2</v>
      </c>
      <c r="L25" s="231">
        <v>4.5211041820955027E-2</v>
      </c>
      <c r="M25" s="231">
        <v>3.3908281365680103E-2</v>
      </c>
      <c r="N25" s="231">
        <v>4.5211041821707931E-2</v>
      </c>
      <c r="O25" s="231">
        <v>1.5818982235546779E-2</v>
      </c>
      <c r="P25" s="231">
        <v>2.034334135242151E-2</v>
      </c>
      <c r="Q25" s="231">
        <v>7.9111185851297727E-2</v>
      </c>
      <c r="R25" s="231">
        <v>6.3292203615213774E-2</v>
      </c>
      <c r="S25" s="231">
        <v>6.5554383174334055E-2</v>
      </c>
      <c r="T25" s="231">
        <v>6.5554383173129699E-2</v>
      </c>
      <c r="U25" s="231">
        <v>5.6505664940105782E-2</v>
      </c>
      <c r="V25" s="231">
        <v>5.8767844496763207E-2</v>
      </c>
      <c r="W25" s="231">
        <v>4.7465084042864508E-2</v>
      </c>
      <c r="DA25" s="73" t="s">
        <v>2719</v>
      </c>
    </row>
    <row r="26" spans="1:105" ht="12" customHeight="1" x14ac:dyDescent="0.25">
      <c r="A26" s="46" t="s">
        <v>79</v>
      </c>
      <c r="B26" s="231">
        <v>1.7246596558600751</v>
      </c>
      <c r="C26" s="231">
        <v>1.3743066310984109</v>
      </c>
      <c r="D26" s="231">
        <v>1.1866921998035329</v>
      </c>
      <c r="E26" s="231">
        <v>1.2070355411514659</v>
      </c>
      <c r="F26" s="231">
        <v>0.86798527683042948</v>
      </c>
      <c r="G26" s="231">
        <v>0.84989597769599701</v>
      </c>
      <c r="H26" s="231">
        <v>0.79791467187439724</v>
      </c>
      <c r="I26" s="231">
        <v>0.21925239576215891</v>
      </c>
      <c r="J26" s="231">
        <v>0.30062576116724371</v>
      </c>
      <c r="K26" s="231">
        <v>0.22830111399345951</v>
      </c>
      <c r="L26" s="231">
        <v>0.31192852162035062</v>
      </c>
      <c r="M26" s="231">
        <v>0.22603893443145229</v>
      </c>
      <c r="N26" s="231">
        <v>0.2305551562157038</v>
      </c>
      <c r="O26" s="231">
        <v>0.24638227578594951</v>
      </c>
      <c r="P26" s="231">
        <v>0.21021181486284191</v>
      </c>
      <c r="Q26" s="231">
        <v>0.22830111399341779</v>
      </c>
      <c r="R26" s="231">
        <v>0.3028879407258277</v>
      </c>
      <c r="S26" s="231">
        <v>0.23055515621628689</v>
      </c>
      <c r="T26" s="231">
        <v>0.25993907846107939</v>
      </c>
      <c r="U26" s="231">
        <v>0.24864445534416371</v>
      </c>
      <c r="V26" s="231">
        <v>0.3074122998336638</v>
      </c>
      <c r="W26" s="231">
        <v>0.35036116210347579</v>
      </c>
      <c r="DA26" s="73" t="s">
        <v>2720</v>
      </c>
    </row>
    <row r="27" spans="1:105" ht="12" customHeight="1" x14ac:dyDescent="0.25">
      <c r="A27" s="57" t="s">
        <v>2721</v>
      </c>
      <c r="B27" s="263">
        <v>28.20001888212116</v>
      </c>
      <c r="C27" s="263">
        <v>28.03215752270869</v>
      </c>
      <c r="D27" s="263">
        <v>30.12186207666598</v>
      </c>
      <c r="E27" s="263">
        <v>32.682776032105139</v>
      </c>
      <c r="F27" s="263">
        <v>29.358754309403931</v>
      </c>
      <c r="G27" s="263">
        <v>27.778965910010161</v>
      </c>
      <c r="H27" s="263">
        <v>26.82631190594649</v>
      </c>
      <c r="I27" s="263">
        <v>19.67480932115517</v>
      </c>
      <c r="J27" s="263">
        <v>12.082244639130151</v>
      </c>
      <c r="K27" s="263">
        <v>11.01913547894727</v>
      </c>
      <c r="L27" s="263">
        <v>12.87272832636725</v>
      </c>
      <c r="M27" s="263">
        <v>11.7612953463897</v>
      </c>
      <c r="N27" s="263">
        <v>10.635637785340579</v>
      </c>
      <c r="O27" s="263">
        <v>11.147937203033511</v>
      </c>
      <c r="P27" s="263">
        <v>10.08106229939909</v>
      </c>
      <c r="Q27" s="263">
        <v>11.09203435866895</v>
      </c>
      <c r="R27" s="263">
        <v>12.61320314464141</v>
      </c>
      <c r="S27" s="263">
        <v>11.01486887473634</v>
      </c>
      <c r="T27" s="263">
        <v>12.67332884018774</v>
      </c>
      <c r="U27" s="263">
        <v>11.36596196262205</v>
      </c>
      <c r="V27" s="263">
        <v>9.4244796295253472</v>
      </c>
      <c r="W27" s="263">
        <v>12.2933024033686</v>
      </c>
      <c r="DA27" s="70" t="s">
        <v>2722</v>
      </c>
    </row>
    <row r="28" spans="1:105" ht="12" customHeight="1" x14ac:dyDescent="0.25">
      <c r="A28" s="46" t="s">
        <v>30</v>
      </c>
      <c r="B28" s="231">
        <v>0.3670233440341199</v>
      </c>
      <c r="C28" s="231">
        <v>0.34866731112528071</v>
      </c>
      <c r="D28" s="231">
        <v>0.35316230526383191</v>
      </c>
      <c r="E28" s="231">
        <v>0.35467868928211471</v>
      </c>
      <c r="F28" s="231">
        <v>0.71783868217146907</v>
      </c>
      <c r="G28" s="231">
        <v>0.72127699391327671</v>
      </c>
      <c r="H28" s="231">
        <v>0.72366143330123522</v>
      </c>
      <c r="I28" s="231">
        <v>0.37263375650399688</v>
      </c>
      <c r="J28" s="231">
        <v>0.3645342658709827</v>
      </c>
      <c r="K28" s="231">
        <v>0.40708834580989178</v>
      </c>
      <c r="L28" s="231">
        <v>0.40510582046002042</v>
      </c>
      <c r="M28" s="231">
        <v>0.40847624390254778</v>
      </c>
      <c r="N28" s="231">
        <v>0</v>
      </c>
      <c r="O28" s="231">
        <v>0.40763197989115918</v>
      </c>
      <c r="P28" s="231">
        <v>0</v>
      </c>
      <c r="Q28" s="231">
        <v>0</v>
      </c>
      <c r="R28" s="231">
        <v>0</v>
      </c>
      <c r="S28" s="231">
        <v>0.14309161223355629</v>
      </c>
      <c r="T28" s="231">
        <v>0.18402163032199501</v>
      </c>
      <c r="U28" s="231">
        <v>0.1216644213540702</v>
      </c>
      <c r="V28" s="231">
        <v>0.11916862070262869</v>
      </c>
      <c r="W28" s="231">
        <v>0.12059902482704631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0.29571491594002203</v>
      </c>
      <c r="T30" s="231">
        <v>0.29600694522996862</v>
      </c>
      <c r="U30" s="231">
        <v>0.29547073757417053</v>
      </c>
      <c r="V30" s="231">
        <v>0.14484709558886161</v>
      </c>
      <c r="W30" s="231">
        <v>0.29317144688008201</v>
      </c>
      <c r="DA30" s="73" t="s">
        <v>2725</v>
      </c>
    </row>
    <row r="31" spans="1:105" ht="12" customHeight="1" x14ac:dyDescent="0.25">
      <c r="A31" s="46" t="s">
        <v>160</v>
      </c>
      <c r="B31" s="231">
        <v>0.49425465462486839</v>
      </c>
      <c r="C31" s="231">
        <v>0.53845171616599163</v>
      </c>
      <c r="D31" s="231">
        <v>0.54751756764449999</v>
      </c>
      <c r="E31" s="231">
        <v>1.09467785803085</v>
      </c>
      <c r="F31" s="231">
        <v>1.1144979665783059</v>
      </c>
      <c r="G31" s="231">
        <v>1.6741856107215951</v>
      </c>
      <c r="H31" s="231">
        <v>0.56400613602572791</v>
      </c>
      <c r="I31" s="231">
        <v>0.60493821127484004</v>
      </c>
      <c r="J31" s="231">
        <v>0.58795025434352111</v>
      </c>
      <c r="K31" s="231">
        <v>1.2293217547643069</v>
      </c>
      <c r="L31" s="231">
        <v>1.17896739135418</v>
      </c>
      <c r="M31" s="231">
        <v>0.59706166329474142</v>
      </c>
      <c r="N31" s="231">
        <v>0.60134940181250507</v>
      </c>
      <c r="O31" s="231">
        <v>0.59826287471322581</v>
      </c>
      <c r="P31" s="231">
        <v>0.60457553974050604</v>
      </c>
      <c r="Q31" s="231">
        <v>0.5950354182447275</v>
      </c>
      <c r="R31" s="231">
        <v>0.59019806242769801</v>
      </c>
      <c r="S31" s="231">
        <v>0.35723338982051289</v>
      </c>
      <c r="T31" s="231">
        <v>0.53004934582426144</v>
      </c>
      <c r="U31" s="231">
        <v>0.47192452038741761</v>
      </c>
      <c r="V31" s="231">
        <v>0.63480963467934814</v>
      </c>
      <c r="W31" s="231">
        <v>0.58136399782206116</v>
      </c>
      <c r="DA31" s="73" t="s">
        <v>2726</v>
      </c>
    </row>
    <row r="32" spans="1:105" ht="12" customHeight="1" x14ac:dyDescent="0.25">
      <c r="A32" s="46" t="s">
        <v>70</v>
      </c>
      <c r="B32" s="231">
        <v>1.752381305988072</v>
      </c>
      <c r="C32" s="231">
        <v>0.61396847270609911</v>
      </c>
      <c r="D32" s="231">
        <v>0.62188371052166103</v>
      </c>
      <c r="E32" s="231">
        <v>0.62455391202904142</v>
      </c>
      <c r="F32" s="231">
        <v>0.6320212782778134</v>
      </c>
      <c r="G32" s="231">
        <v>0.63504854085942997</v>
      </c>
      <c r="H32" s="231">
        <v>0.63714792121797359</v>
      </c>
      <c r="I32" s="231">
        <v>0.65747081692983644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0.12840749837341739</v>
      </c>
      <c r="U32" s="231">
        <v>0.12823302126472949</v>
      </c>
      <c r="V32" s="231">
        <v>6.2972047060251904E-2</v>
      </c>
      <c r="W32" s="231">
        <v>6.3670292610552418E-2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9.3897154154307909</v>
      </c>
      <c r="C34" s="231">
        <v>14.080945114750641</v>
      </c>
      <c r="D34" s="231">
        <v>16.552695967035831</v>
      </c>
      <c r="E34" s="231">
        <v>18.043507842116622</v>
      </c>
      <c r="F34" s="231">
        <v>17.057206855844608</v>
      </c>
      <c r="G34" s="231">
        <v>16.025689751998438</v>
      </c>
      <c r="H34" s="231">
        <v>16.908792893980099</v>
      </c>
      <c r="I34" s="231">
        <v>15.52290461897158</v>
      </c>
      <c r="J34" s="231">
        <v>7.9980695331334068</v>
      </c>
      <c r="K34" s="231">
        <v>7.1155576326837418</v>
      </c>
      <c r="L34" s="231">
        <v>8.2529688253019486</v>
      </c>
      <c r="M34" s="231">
        <v>8.5462061049167879</v>
      </c>
      <c r="N34" s="231">
        <v>7.6902757002100746</v>
      </c>
      <c r="O34" s="231">
        <v>7.9133316552464033</v>
      </c>
      <c r="P34" s="231">
        <v>7.5167679318288441</v>
      </c>
      <c r="Q34" s="231">
        <v>7.8839943917441424</v>
      </c>
      <c r="R34" s="231">
        <v>8.9104738553148604</v>
      </c>
      <c r="S34" s="231">
        <v>7.7018978719219708</v>
      </c>
      <c r="T34" s="231">
        <v>8.7681489965473194</v>
      </c>
      <c r="U34" s="231">
        <v>7.754893239625372</v>
      </c>
      <c r="V34" s="231">
        <v>5.3501510046856264</v>
      </c>
      <c r="W34" s="231">
        <v>7.8529745489849656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1.537037087232674</v>
      </c>
      <c r="C36" s="231">
        <v>0.76851854362417216</v>
      </c>
      <c r="D36" s="231">
        <v>1.959718827870131</v>
      </c>
      <c r="E36" s="231">
        <v>2.305555630859049</v>
      </c>
      <c r="F36" s="231">
        <v>2.459314673473084</v>
      </c>
      <c r="G36" s="231">
        <v>1.4986492021014419</v>
      </c>
      <c r="H36" s="231">
        <v>1.210428810489073</v>
      </c>
      <c r="I36" s="231">
        <v>0.6532165534965686</v>
      </c>
      <c r="J36" s="231">
        <v>0.57637161586066632</v>
      </c>
      <c r="K36" s="231">
        <v>0.32660827674492021</v>
      </c>
      <c r="L36" s="231">
        <v>0.3842938554781179</v>
      </c>
      <c r="M36" s="231">
        <v>0.28822039160828089</v>
      </c>
      <c r="N36" s="231">
        <v>0.38429385548451728</v>
      </c>
      <c r="O36" s="231">
        <v>0.13446134900214771</v>
      </c>
      <c r="P36" s="231">
        <v>0.17291840149558291</v>
      </c>
      <c r="Q36" s="231">
        <v>0.67244507973603074</v>
      </c>
      <c r="R36" s="231">
        <v>0.53798373072931704</v>
      </c>
      <c r="S36" s="231">
        <v>0.55721225698183952</v>
      </c>
      <c r="T36" s="231">
        <v>0.5572122569716027</v>
      </c>
      <c r="U36" s="231">
        <v>0.48029815199089909</v>
      </c>
      <c r="V36" s="231">
        <v>0.49952667822248731</v>
      </c>
      <c r="W36" s="231">
        <v>0.40345321436434822</v>
      </c>
      <c r="DA36" s="73" t="s">
        <v>2731</v>
      </c>
    </row>
    <row r="37" spans="1:105" ht="12" customHeight="1" x14ac:dyDescent="0.25">
      <c r="A37" s="46" t="s">
        <v>79</v>
      </c>
      <c r="B37" s="231">
        <v>14.659607074810641</v>
      </c>
      <c r="C37" s="231">
        <v>11.681606364336499</v>
      </c>
      <c r="D37" s="231">
        <v>10.086883698330031</v>
      </c>
      <c r="E37" s="231">
        <v>10.259802099787461</v>
      </c>
      <c r="F37" s="231">
        <v>7.3778748530586507</v>
      </c>
      <c r="G37" s="231">
        <v>7.2241158104159746</v>
      </c>
      <c r="H37" s="231">
        <v>6.7822747109323789</v>
      </c>
      <c r="I37" s="231">
        <v>1.863645363978351</v>
      </c>
      <c r="J37" s="231">
        <v>2.5553189699215721</v>
      </c>
      <c r="K37" s="231">
        <v>1.940559468944405</v>
      </c>
      <c r="L37" s="231">
        <v>2.6513924337729819</v>
      </c>
      <c r="M37" s="231">
        <v>1.9213309426673451</v>
      </c>
      <c r="N37" s="231">
        <v>1.9597188278334821</v>
      </c>
      <c r="O37" s="231">
        <v>2.0942493441805698</v>
      </c>
      <c r="P37" s="231">
        <v>1.786800426334157</v>
      </c>
      <c r="Q37" s="231">
        <v>1.9405594689440531</v>
      </c>
      <c r="R37" s="231">
        <v>2.574547496169536</v>
      </c>
      <c r="S37" s="231">
        <v>1.959718827838439</v>
      </c>
      <c r="T37" s="231">
        <v>2.2094821669191762</v>
      </c>
      <c r="U37" s="231">
        <v>2.1134778704253909</v>
      </c>
      <c r="V37" s="231">
        <v>2.613004548586142</v>
      </c>
      <c r="W37" s="231">
        <v>2.9780698778795429</v>
      </c>
      <c r="DA37" s="73" t="s">
        <v>2732</v>
      </c>
    </row>
    <row r="38" spans="1:105" ht="12" customHeight="1" x14ac:dyDescent="0.25">
      <c r="A38" s="57" t="s">
        <v>2733</v>
      </c>
      <c r="B38" s="263">
        <v>6.3592760431579372</v>
      </c>
      <c r="C38" s="263">
        <v>6.4983231401194326</v>
      </c>
      <c r="D38" s="263">
        <v>6.7758812997257971</v>
      </c>
      <c r="E38" s="263">
        <v>6.6862715210414407</v>
      </c>
      <c r="F38" s="263">
        <v>6.1955756997923794</v>
      </c>
      <c r="G38" s="263">
        <v>5.3710629991431222</v>
      </c>
      <c r="H38" s="263">
        <v>5.6501631061417843</v>
      </c>
      <c r="I38" s="263">
        <v>5.2310193998202186</v>
      </c>
      <c r="J38" s="263">
        <v>3.3147909169542218</v>
      </c>
      <c r="K38" s="263">
        <v>4.192453274180874</v>
      </c>
      <c r="L38" s="263">
        <v>3.3688373775814089</v>
      </c>
      <c r="M38" s="263">
        <v>3.098375547730885</v>
      </c>
      <c r="N38" s="263">
        <v>3.2385278034058609</v>
      </c>
      <c r="O38" s="263">
        <v>3.1472490887856379</v>
      </c>
      <c r="P38" s="263">
        <v>3.0345645260685852</v>
      </c>
      <c r="Q38" s="263">
        <v>3.3041359704133728</v>
      </c>
      <c r="R38" s="263">
        <v>3.525960200931014</v>
      </c>
      <c r="S38" s="263">
        <v>3.400503501560824</v>
      </c>
      <c r="T38" s="263">
        <v>3.344624369688288</v>
      </c>
      <c r="U38" s="263">
        <v>3.1630241488536859</v>
      </c>
      <c r="V38" s="263">
        <v>2.7622623127120591</v>
      </c>
      <c r="W38" s="263">
        <v>3.2333401983395831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18.35604448569439</v>
      </c>
      <c r="C39" s="263">
        <f t="shared" si="0"/>
        <v>18.720337104810081</v>
      </c>
      <c r="D39" s="263">
        <f t="shared" si="0"/>
        <v>19.844736139347141</v>
      </c>
      <c r="E39" s="263">
        <f t="shared" si="0"/>
        <v>20.488670183627093</v>
      </c>
      <c r="F39" s="263">
        <f t="shared" si="0"/>
        <v>18.767949546515084</v>
      </c>
      <c r="G39" s="263">
        <f t="shared" si="0"/>
        <v>16.996197871941852</v>
      </c>
      <c r="H39" s="263">
        <f t="shared" si="0"/>
        <v>17.169315627976047</v>
      </c>
      <c r="I39" s="263">
        <f t="shared" si="0"/>
        <v>14.431200916722657</v>
      </c>
      <c r="J39" s="263">
        <f t="shared" si="0"/>
        <v>8.9779814418910817</v>
      </c>
      <c r="K39" s="263">
        <f t="shared" si="0"/>
        <v>10.071566497581861</v>
      </c>
      <c r="L39" s="263">
        <f t="shared" si="0"/>
        <v>9.3153043121682551</v>
      </c>
      <c r="M39" s="263">
        <f t="shared" si="0"/>
        <v>8.5609639048514552</v>
      </c>
      <c r="N39" s="263">
        <f t="shared" si="0"/>
        <v>8.4272513584338835</v>
      </c>
      <c r="O39" s="263">
        <f t="shared" si="0"/>
        <v>8.4460931943772515</v>
      </c>
      <c r="P39" s="263">
        <f t="shared" si="0"/>
        <v>7.9396769975156252</v>
      </c>
      <c r="Q39" s="263">
        <f t="shared" si="0"/>
        <v>8.6666525616256838</v>
      </c>
      <c r="R39" s="263">
        <f t="shared" si="0"/>
        <v>9.4816423493118993</v>
      </c>
      <c r="S39" s="263">
        <f t="shared" si="0"/>
        <v>8.7997333111239069</v>
      </c>
      <c r="T39" s="263">
        <f t="shared" si="0"/>
        <v>9.2229777367956469</v>
      </c>
      <c r="U39" s="263">
        <f t="shared" si="0"/>
        <v>8.5287762583515843</v>
      </c>
      <c r="V39" s="263">
        <f t="shared" si="0"/>
        <v>7.2623904994388262</v>
      </c>
      <c r="W39" s="263">
        <f t="shared" si="0"/>
        <v>8.9064135983362966</v>
      </c>
      <c r="DA39" s="70"/>
    </row>
    <row r="40" spans="1:105" ht="12" customHeight="1" x14ac:dyDescent="0.25">
      <c r="A40" s="60" t="s">
        <v>2736</v>
      </c>
      <c r="B40" s="331">
        <v>4.7009554029050262</v>
      </c>
      <c r="C40" s="331">
        <v>4.8651184544271144</v>
      </c>
      <c r="D40" s="331">
        <v>5.2857437269668699</v>
      </c>
      <c r="E40" s="331">
        <v>5.7508583820611738</v>
      </c>
      <c r="F40" s="331">
        <v>5.2278631510665177</v>
      </c>
      <c r="G40" s="331">
        <v>4.965984752987012</v>
      </c>
      <c r="H40" s="331">
        <v>4.814662006834955</v>
      </c>
      <c r="I40" s="331">
        <v>3.6407597441483799</v>
      </c>
      <c r="J40" s="331">
        <v>2.188646929722089</v>
      </c>
      <c r="K40" s="331">
        <v>2.019466579539726</v>
      </c>
      <c r="L40" s="331">
        <v>2.3407953591779891</v>
      </c>
      <c r="M40" s="331">
        <v>2.1561764624695559</v>
      </c>
      <c r="N40" s="331">
        <v>1.9407703078352829</v>
      </c>
      <c r="O40" s="331">
        <v>2.040528718714262</v>
      </c>
      <c r="P40" s="331">
        <v>1.847252168951953</v>
      </c>
      <c r="Q40" s="331">
        <v>2.0185294981126121</v>
      </c>
      <c r="R40" s="331">
        <v>2.2897520821356601</v>
      </c>
      <c r="S40" s="331">
        <v>2.0079933992082801</v>
      </c>
      <c r="T40" s="331">
        <v>2.312009238877752</v>
      </c>
      <c r="U40" s="331">
        <v>2.0707570287493549</v>
      </c>
      <c r="V40" s="331">
        <v>1.6855355877951701</v>
      </c>
      <c r="W40" s="331">
        <v>2.2201642722596988</v>
      </c>
      <c r="DA40" s="72" t="s">
        <v>2737</v>
      </c>
    </row>
    <row r="41" spans="1:105" ht="12" customHeight="1" x14ac:dyDescent="0.25">
      <c r="A41" s="59" t="s">
        <v>30</v>
      </c>
      <c r="B41" s="232">
        <v>0.1437396075991432</v>
      </c>
      <c r="C41" s="232">
        <v>0.1088630611776264</v>
      </c>
      <c r="D41" s="232">
        <v>0.10327516650245561</v>
      </c>
      <c r="E41" s="232">
        <v>0.1013900930343844</v>
      </c>
      <c r="F41" s="232">
        <v>0.19223676158516589</v>
      </c>
      <c r="G41" s="232">
        <v>0.18796246816042481</v>
      </c>
      <c r="H41" s="232">
        <v>0.18499828272897639</v>
      </c>
      <c r="I41" s="232">
        <v>7.9069480053281113E-2</v>
      </c>
      <c r="J41" s="232">
        <v>8.9138258595130776E-2</v>
      </c>
      <c r="K41" s="232">
        <v>9.3933311266580471E-2</v>
      </c>
      <c r="L41" s="232">
        <v>9.6397862378842125E-2</v>
      </c>
      <c r="M41" s="232">
        <v>9.2207963431979859E-2</v>
      </c>
      <c r="N41" s="232">
        <v>0</v>
      </c>
      <c r="O41" s="232">
        <v>9.3257499483347023E-2</v>
      </c>
      <c r="P41" s="232">
        <v>0</v>
      </c>
      <c r="Q41" s="232">
        <v>0</v>
      </c>
      <c r="R41" s="232">
        <v>0</v>
      </c>
      <c r="S41" s="232">
        <v>3.3811381060944397E-2</v>
      </c>
      <c r="T41" s="232">
        <v>4.2946947629145783E-2</v>
      </c>
      <c r="U41" s="232">
        <v>2.8720031402087939E-2</v>
      </c>
      <c r="V41" s="232">
        <v>3.1822654167497882E-2</v>
      </c>
      <c r="W41" s="232">
        <v>3.0044465514999091E-2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6.987502308614342E-2</v>
      </c>
      <c r="T42" s="297">
        <v>6.9082067974350639E-2</v>
      </c>
      <c r="U42" s="297">
        <v>6.9748647690785065E-2</v>
      </c>
      <c r="V42" s="297">
        <v>3.8679805161067643E-2</v>
      </c>
      <c r="W42" s="297">
        <v>7.3036904223753196E-2</v>
      </c>
      <c r="DA42" s="122" t="s">
        <v>2739</v>
      </c>
    </row>
    <row r="43" spans="1:105" ht="12" customHeight="1" x14ac:dyDescent="0.25">
      <c r="A43" s="59" t="s">
        <v>160</v>
      </c>
      <c r="B43" s="297">
        <v>0.19356798760796029</v>
      </c>
      <c r="C43" s="297">
        <v>0.1681187201891555</v>
      </c>
      <c r="D43" s="297">
        <v>0.16011042831783251</v>
      </c>
      <c r="E43" s="297">
        <v>0.31292968318191422</v>
      </c>
      <c r="F43" s="297">
        <v>0.29846187619781822</v>
      </c>
      <c r="G43" s="297">
        <v>0.43628739333911898</v>
      </c>
      <c r="H43" s="297">
        <v>0.14418367735500409</v>
      </c>
      <c r="I43" s="297">
        <v>0.12836236383579069</v>
      </c>
      <c r="J43" s="297">
        <v>0.14376937017847979</v>
      </c>
      <c r="K43" s="297">
        <v>0.28365897531977108</v>
      </c>
      <c r="L43" s="297">
        <v>0.2805438248501263</v>
      </c>
      <c r="M43" s="297">
        <v>0.13477856016726661</v>
      </c>
      <c r="N43" s="297">
        <v>0.14075420069191649</v>
      </c>
      <c r="O43" s="297">
        <v>0.13686978078700149</v>
      </c>
      <c r="P43" s="297">
        <v>0.1375146219330062</v>
      </c>
      <c r="Q43" s="297">
        <v>0.14165495004319781</v>
      </c>
      <c r="R43" s="297">
        <v>0.14224333331545669</v>
      </c>
      <c r="S43" s="297">
        <v>8.4411336781917465E-2</v>
      </c>
      <c r="T43" s="297">
        <v>0.1237028574094569</v>
      </c>
      <c r="U43" s="297">
        <v>0.1114022233788277</v>
      </c>
      <c r="V43" s="297">
        <v>0.16951884940421191</v>
      </c>
      <c r="W43" s="297">
        <v>0.1448334313588058</v>
      </c>
      <c r="DA43" s="122" t="s">
        <v>2740</v>
      </c>
    </row>
    <row r="44" spans="1:105" ht="12" customHeight="1" x14ac:dyDescent="0.25">
      <c r="A44" s="59" t="s">
        <v>70</v>
      </c>
      <c r="B44" s="297">
        <v>0.68629585932654857</v>
      </c>
      <c r="C44" s="297">
        <v>0.19169702829217061</v>
      </c>
      <c r="D44" s="297">
        <v>0.1818573012805251</v>
      </c>
      <c r="E44" s="297">
        <v>0.17853787430472079</v>
      </c>
      <c r="F44" s="297">
        <v>0.16925491312548371</v>
      </c>
      <c r="G44" s="297">
        <v>0.1654916102259138</v>
      </c>
      <c r="H44" s="297">
        <v>0.16288179229332589</v>
      </c>
      <c r="I44" s="297">
        <v>0.1395093030018888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2.9967727696919771E-2</v>
      </c>
      <c r="U44" s="297">
        <v>3.0270611215005291E-2</v>
      </c>
      <c r="V44" s="297">
        <v>1.6815984476470449E-2</v>
      </c>
      <c r="W44" s="297">
        <v>1.5861984899223129E-2</v>
      </c>
      <c r="DA44" s="122" t="s">
        <v>2741</v>
      </c>
    </row>
    <row r="45" spans="1:105" ht="12" customHeight="1" x14ac:dyDescent="0.25">
      <c r="A45" s="59" t="s">
        <v>162</v>
      </c>
      <c r="B45" s="297">
        <v>3.6773519483713741</v>
      </c>
      <c r="C45" s="297">
        <v>4.3964396447681624</v>
      </c>
      <c r="D45" s="297">
        <v>4.8405008308660564</v>
      </c>
      <c r="E45" s="297">
        <v>5.1580007315401541</v>
      </c>
      <c r="F45" s="297">
        <v>4.5679096001580497</v>
      </c>
      <c r="G45" s="297">
        <v>4.176243281261554</v>
      </c>
      <c r="H45" s="297">
        <v>4.3225982544576489</v>
      </c>
      <c r="I45" s="297">
        <v>3.2938185972574199</v>
      </c>
      <c r="J45" s="297">
        <v>1.955739300948478</v>
      </c>
      <c r="K45" s="297">
        <v>1.6418742929533741</v>
      </c>
      <c r="L45" s="297">
        <v>1.9638536719490201</v>
      </c>
      <c r="M45" s="297">
        <v>1.92918993887031</v>
      </c>
      <c r="N45" s="297">
        <v>1.8000161071433669</v>
      </c>
      <c r="O45" s="297">
        <v>1.810401438443914</v>
      </c>
      <c r="P45" s="297">
        <v>1.7097375470189471</v>
      </c>
      <c r="Q45" s="297">
        <v>1.876874548069414</v>
      </c>
      <c r="R45" s="297">
        <v>2.1475087488202029</v>
      </c>
      <c r="S45" s="297">
        <v>1.819895658279274</v>
      </c>
      <c r="T45" s="297">
        <v>2.046309638167878</v>
      </c>
      <c r="U45" s="297">
        <v>1.8306155150626491</v>
      </c>
      <c r="V45" s="297">
        <v>1.4286982945859219</v>
      </c>
      <c r="W45" s="297">
        <v>1.956387486262918</v>
      </c>
      <c r="DA45" s="122" t="s">
        <v>2742</v>
      </c>
    </row>
    <row r="46" spans="1:105" ht="12" customHeight="1" x14ac:dyDescent="0.25">
      <c r="A46" s="60" t="s">
        <v>2743</v>
      </c>
      <c r="B46" s="331">
        <v>3.538825898932854</v>
      </c>
      <c r="C46" s="331">
        <v>3.5177609440261879</v>
      </c>
      <c r="D46" s="331">
        <v>3.779998378248282</v>
      </c>
      <c r="E46" s="331">
        <v>4.1013679726563304</v>
      </c>
      <c r="F46" s="331">
        <v>3.684235834905591</v>
      </c>
      <c r="G46" s="331">
        <v>3.485987878903237</v>
      </c>
      <c r="H46" s="331">
        <v>3.3664391411383838</v>
      </c>
      <c r="I46" s="331">
        <v>2.468995679517513</v>
      </c>
      <c r="J46" s="331">
        <v>1.516203248832019</v>
      </c>
      <c r="K46" s="331">
        <v>1.382793471867892</v>
      </c>
      <c r="L46" s="331">
        <v>1.6154012017402031</v>
      </c>
      <c r="M46" s="331">
        <v>1.475927259154787</v>
      </c>
      <c r="N46" s="331">
        <v>1.3346682711015641</v>
      </c>
      <c r="O46" s="331">
        <v>1.398956825478715</v>
      </c>
      <c r="P46" s="331">
        <v>1.265074484630474</v>
      </c>
      <c r="Q46" s="331">
        <v>1.3919415665780639</v>
      </c>
      <c r="R46" s="331">
        <v>1.582833335798139</v>
      </c>
      <c r="S46" s="331">
        <v>1.382258054868875</v>
      </c>
      <c r="T46" s="331">
        <v>1.5903785211215991</v>
      </c>
      <c r="U46" s="331">
        <v>1.426316795309434</v>
      </c>
      <c r="V46" s="331">
        <v>1.1826797966463181</v>
      </c>
      <c r="W46" s="331">
        <v>1.542688929050178</v>
      </c>
      <c r="DA46" s="72" t="s">
        <v>2744</v>
      </c>
    </row>
    <row r="47" spans="1:105" ht="12" customHeight="1" x14ac:dyDescent="0.25">
      <c r="A47" s="64" t="s">
        <v>30</v>
      </c>
      <c r="B47" s="231">
        <v>4.6057831408203298E-2</v>
      </c>
      <c r="C47" s="231">
        <v>4.3754329239250912E-2</v>
      </c>
      <c r="D47" s="231">
        <v>4.431840693506911E-2</v>
      </c>
      <c r="E47" s="231">
        <v>4.4508698262853613E-2</v>
      </c>
      <c r="F47" s="231">
        <v>9.0081716978380438E-2</v>
      </c>
      <c r="G47" s="231">
        <v>9.0513191393038692E-2</v>
      </c>
      <c r="H47" s="231">
        <v>9.0812415159370719E-2</v>
      </c>
      <c r="I47" s="231">
        <v>4.6761883169129027E-2</v>
      </c>
      <c r="J47" s="231">
        <v>4.5745476501456689E-2</v>
      </c>
      <c r="K47" s="231">
        <v>5.1085596336927601E-2</v>
      </c>
      <c r="L47" s="231">
        <v>5.0836808842041767E-2</v>
      </c>
      <c r="M47" s="231">
        <v>5.1259763940711897E-2</v>
      </c>
      <c r="N47" s="231">
        <v>0</v>
      </c>
      <c r="O47" s="231">
        <v>5.1153817084380791E-2</v>
      </c>
      <c r="P47" s="231">
        <v>0</v>
      </c>
      <c r="Q47" s="231">
        <v>0</v>
      </c>
      <c r="R47" s="231">
        <v>0</v>
      </c>
      <c r="S47" s="231">
        <v>1.7956594476367851E-2</v>
      </c>
      <c r="T47" s="231">
        <v>2.3092910471779769E-2</v>
      </c>
      <c r="U47" s="231">
        <v>1.526769209149116E-2</v>
      </c>
      <c r="V47" s="231">
        <v>1.4954493578369079E-2</v>
      </c>
      <c r="W47" s="231">
        <v>1.513399527241366E-2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3.7109322784630229E-2</v>
      </c>
      <c r="T49" s="231">
        <v>3.7145969597486263E-2</v>
      </c>
      <c r="U49" s="231">
        <v>3.7078680793621401E-2</v>
      </c>
      <c r="V49" s="231">
        <v>1.8176890426837539E-2</v>
      </c>
      <c r="W49" s="231">
        <v>3.6790142353578928E-2</v>
      </c>
      <c r="DA49" s="73" t="s">
        <v>2747</v>
      </c>
    </row>
    <row r="50" spans="1:105" ht="12" customHeight="1" x14ac:dyDescent="0.25">
      <c r="A50" s="64" t="s">
        <v>160</v>
      </c>
      <c r="B50" s="231">
        <v>6.2024113521552127E-2</v>
      </c>
      <c r="C50" s="231">
        <v>6.7570411440438155E-2</v>
      </c>
      <c r="D50" s="231">
        <v>6.8708086920094141E-2</v>
      </c>
      <c r="E50" s="231">
        <v>0.13737133904700871</v>
      </c>
      <c r="F50" s="231">
        <v>0.13985856835492469</v>
      </c>
      <c r="G50" s="231">
        <v>0.21009388056114139</v>
      </c>
      <c r="H50" s="231">
        <v>7.0777240599307054E-2</v>
      </c>
      <c r="I50" s="231">
        <v>7.591381474821525E-2</v>
      </c>
      <c r="J50" s="231">
        <v>7.3781992701932086E-2</v>
      </c>
      <c r="K50" s="231">
        <v>0.15426782804885419</v>
      </c>
      <c r="L50" s="231">
        <v>0.1479488491111127</v>
      </c>
      <c r="M50" s="231">
        <v>7.4925385197771505E-2</v>
      </c>
      <c r="N50" s="231">
        <v>7.5463454345098727E-2</v>
      </c>
      <c r="O50" s="231">
        <v>7.5076125454208761E-2</v>
      </c>
      <c r="P50" s="231">
        <v>7.5868303026259576E-2</v>
      </c>
      <c r="Q50" s="231">
        <v>7.4671111309142266E-2</v>
      </c>
      <c r="R50" s="231">
        <v>7.4064070579162117E-2</v>
      </c>
      <c r="S50" s="231">
        <v>4.4829288134338882E-2</v>
      </c>
      <c r="T50" s="231">
        <v>6.6515996338730857E-2</v>
      </c>
      <c r="U50" s="231">
        <v>5.922190059763674E-2</v>
      </c>
      <c r="V50" s="231">
        <v>7.9662385528388779E-2</v>
      </c>
      <c r="W50" s="231">
        <v>7.2955482079631248E-2</v>
      </c>
      <c r="DA50" s="73" t="s">
        <v>2748</v>
      </c>
    </row>
    <row r="51" spans="1:105" ht="12" customHeight="1" x14ac:dyDescent="0.25">
      <c r="A51" s="64" t="s">
        <v>70</v>
      </c>
      <c r="B51" s="231">
        <v>0.2199066736926209</v>
      </c>
      <c r="C51" s="231">
        <v>7.7047024025863428E-2</v>
      </c>
      <c r="D51" s="231">
        <v>7.8040308771345726E-2</v>
      </c>
      <c r="E51" s="231">
        <v>7.8375392882075789E-2</v>
      </c>
      <c r="F51" s="231">
        <v>7.931247413682363E-2</v>
      </c>
      <c r="G51" s="231">
        <v>7.9692365911771632E-2</v>
      </c>
      <c r="H51" s="231">
        <v>7.995581756460847E-2</v>
      </c>
      <c r="I51" s="231">
        <v>8.2506141732371668E-2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1.6113882148821011E-2</v>
      </c>
      <c r="U51" s="231">
        <v>1.6091986982240569E-2</v>
      </c>
      <c r="V51" s="231">
        <v>7.9023745330512214E-3</v>
      </c>
      <c r="W51" s="231">
        <v>7.9899975040693249E-3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1.1783172286030801</v>
      </c>
      <c r="C53" s="231">
        <v>1.7670205634196889</v>
      </c>
      <c r="D53" s="231">
        <v>2.077201062529987</v>
      </c>
      <c r="E53" s="231">
        <v>2.2642833370499291</v>
      </c>
      <c r="F53" s="231">
        <v>2.1405122328903041</v>
      </c>
      <c r="G53" s="231">
        <v>2.011066949270393</v>
      </c>
      <c r="H53" s="231">
        <v>2.1218877357151511</v>
      </c>
      <c r="I53" s="231">
        <v>1.947972344341532</v>
      </c>
      <c r="J53" s="231">
        <v>1.0036793139618401</v>
      </c>
      <c r="K53" s="231">
        <v>0.89293272253286182</v>
      </c>
      <c r="L53" s="231">
        <v>1.0356666761163229</v>
      </c>
      <c r="M53" s="231">
        <v>1.0724650798326949</v>
      </c>
      <c r="N53" s="231">
        <v>0.96505420551655896</v>
      </c>
      <c r="O53" s="231">
        <v>0.99304554105052933</v>
      </c>
      <c r="P53" s="231">
        <v>0.94328068164126688</v>
      </c>
      <c r="Q53" s="231">
        <v>0.98936400210122544</v>
      </c>
      <c r="R53" s="231">
        <v>1.118177111255199</v>
      </c>
      <c r="S53" s="231">
        <v>0.96651267412354191</v>
      </c>
      <c r="T53" s="231">
        <v>1.1003167368216249</v>
      </c>
      <c r="U53" s="231">
        <v>0.97316307320788997</v>
      </c>
      <c r="V53" s="231">
        <v>0.67139149862721603</v>
      </c>
      <c r="W53" s="231">
        <v>0.98547131595105486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0.19288308545664931</v>
      </c>
      <c r="C55" s="231">
        <v>9.6441542729307883E-2</v>
      </c>
      <c r="D55" s="231">
        <v>0.2459254999680166</v>
      </c>
      <c r="E55" s="231">
        <v>0.28932462818623361</v>
      </c>
      <c r="F55" s="231">
        <v>0.30861988059270068</v>
      </c>
      <c r="G55" s="231">
        <v>0.18806578222449469</v>
      </c>
      <c r="H55" s="231">
        <v>0.15189694876725629</v>
      </c>
      <c r="I55" s="231">
        <v>8.197227337996156E-2</v>
      </c>
      <c r="J55" s="231">
        <v>7.2328987088397384E-2</v>
      </c>
      <c r="K55" s="231">
        <v>4.0986136689558618E-2</v>
      </c>
      <c r="L55" s="231">
        <v>4.8225111275685358E-2</v>
      </c>
      <c r="M55" s="231">
        <v>3.6168833456725447E-2</v>
      </c>
      <c r="N55" s="231">
        <v>4.8225111276488472E-2</v>
      </c>
      <c r="O55" s="231">
        <v>1.6873581051249899E-2</v>
      </c>
      <c r="P55" s="231">
        <v>2.169956410924961E-2</v>
      </c>
      <c r="Q55" s="231">
        <v>8.43852649080509E-2</v>
      </c>
      <c r="R55" s="231">
        <v>6.7511683856228064E-2</v>
      </c>
      <c r="S55" s="231">
        <v>6.9924675385956384E-2</v>
      </c>
      <c r="T55" s="231">
        <v>6.9924675384671731E-2</v>
      </c>
      <c r="U55" s="231">
        <v>6.0272709269446167E-2</v>
      </c>
      <c r="V55" s="231">
        <v>6.2685700796547408E-2</v>
      </c>
      <c r="W55" s="231">
        <v>5.0629422979055483E-2</v>
      </c>
      <c r="DA55" s="73" t="s">
        <v>2753</v>
      </c>
    </row>
    <row r="56" spans="1:105" ht="12" customHeight="1" x14ac:dyDescent="0.25">
      <c r="A56" s="64" t="s">
        <v>79</v>
      </c>
      <c r="B56" s="231">
        <v>1.8396369662507479</v>
      </c>
      <c r="C56" s="231">
        <v>1.465927073171639</v>
      </c>
      <c r="D56" s="231">
        <v>1.265805013123769</v>
      </c>
      <c r="E56" s="231">
        <v>1.2875045772282301</v>
      </c>
      <c r="F56" s="231">
        <v>0.9258509619524582</v>
      </c>
      <c r="G56" s="231">
        <v>0.90655570954239706</v>
      </c>
      <c r="H56" s="231">
        <v>0.8511089833326908</v>
      </c>
      <c r="I56" s="231">
        <v>0.23386922214630301</v>
      </c>
      <c r="J56" s="231">
        <v>0.32066747857839339</v>
      </c>
      <c r="K56" s="231">
        <v>0.2435211882596901</v>
      </c>
      <c r="L56" s="231">
        <v>0.3327237563950407</v>
      </c>
      <c r="M56" s="231">
        <v>0.2411081967268825</v>
      </c>
      <c r="N56" s="231">
        <v>0.2459254999634175</v>
      </c>
      <c r="O56" s="231">
        <v>0.26280776083834612</v>
      </c>
      <c r="P56" s="231">
        <v>0.22422593585369799</v>
      </c>
      <c r="Q56" s="231">
        <v>0.24352118825964569</v>
      </c>
      <c r="R56" s="231">
        <v>0.3230804701075497</v>
      </c>
      <c r="S56" s="231">
        <v>0.24592549996403951</v>
      </c>
      <c r="T56" s="231">
        <v>0.27726835035848479</v>
      </c>
      <c r="U56" s="231">
        <v>0.26522075236710801</v>
      </c>
      <c r="V56" s="231">
        <v>0.32790645315590811</v>
      </c>
      <c r="W56" s="231">
        <v>0.37371857291037419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10.11626318385651</v>
      </c>
      <c r="C58" s="331">
        <v>10.33745770635678</v>
      </c>
      <c r="D58" s="331">
        <v>10.778994034131991</v>
      </c>
      <c r="E58" s="331">
        <v>10.63644382890959</v>
      </c>
      <c r="F58" s="331">
        <v>9.8558505605429758</v>
      </c>
      <c r="G58" s="331">
        <v>8.5442252400516008</v>
      </c>
      <c r="H58" s="331">
        <v>8.9882144800027071</v>
      </c>
      <c r="I58" s="331">
        <v>8.3214454930567641</v>
      </c>
      <c r="J58" s="331">
        <v>5.2731312633369747</v>
      </c>
      <c r="K58" s="331">
        <v>6.6693064461742431</v>
      </c>
      <c r="L58" s="331">
        <v>5.3591077512500638</v>
      </c>
      <c r="M58" s="331">
        <v>4.9288601832271119</v>
      </c>
      <c r="N58" s="331">
        <v>5.1518127794970363</v>
      </c>
      <c r="O58" s="331">
        <v>5.0066076501842733</v>
      </c>
      <c r="P58" s="331">
        <v>4.8273503439331984</v>
      </c>
      <c r="Q58" s="331">
        <v>5.2561814969350076</v>
      </c>
      <c r="R58" s="331">
        <v>5.6090569313781007</v>
      </c>
      <c r="S58" s="331">
        <v>5.4094818570467522</v>
      </c>
      <c r="T58" s="331">
        <v>5.3205899767962954</v>
      </c>
      <c r="U58" s="331">
        <v>5.0317024342927947</v>
      </c>
      <c r="V58" s="331">
        <v>4.3941751149973376</v>
      </c>
      <c r="W58" s="331">
        <v>5.1435603970264188</v>
      </c>
      <c r="DA58" s="72" t="s">
        <v>2758</v>
      </c>
    </row>
    <row r="59" spans="1:105" ht="12" customHeight="1" x14ac:dyDescent="0.25">
      <c r="A59" s="132" t="s">
        <v>2759</v>
      </c>
      <c r="B59" s="318">
        <v>2.333587097818886</v>
      </c>
      <c r="C59" s="318">
        <v>2.3846115397925329</v>
      </c>
      <c r="D59" s="318">
        <v>2.4864637216692178</v>
      </c>
      <c r="E59" s="318">
        <v>2.4535806981997141</v>
      </c>
      <c r="F59" s="318">
        <v>2.2735159503181568</v>
      </c>
      <c r="G59" s="318">
        <v>1.970954434327189</v>
      </c>
      <c r="H59" s="318">
        <v>2.0733724461058571</v>
      </c>
      <c r="I59" s="318">
        <v>1.919564317858875</v>
      </c>
      <c r="J59" s="318">
        <v>1.2163889825311509</v>
      </c>
      <c r="K59" s="318">
        <v>1.5384541891939461</v>
      </c>
      <c r="L59" s="318">
        <v>1.2362217626064991</v>
      </c>
      <c r="M59" s="318">
        <v>1.136973635569974</v>
      </c>
      <c r="N59" s="318">
        <v>1.188403624353874</v>
      </c>
      <c r="O59" s="318">
        <v>1.15490817152282</v>
      </c>
      <c r="P59" s="318">
        <v>1.1135576718912159</v>
      </c>
      <c r="Q59" s="318">
        <v>1.212479064860188</v>
      </c>
      <c r="R59" s="318">
        <v>1.2938792366417731</v>
      </c>
      <c r="S59" s="318">
        <v>1.247841899530072</v>
      </c>
      <c r="T59" s="318">
        <v>1.227336606114579</v>
      </c>
      <c r="U59" s="318">
        <v>1.1606969557165381</v>
      </c>
      <c r="V59" s="318">
        <v>1.0136342014389459</v>
      </c>
      <c r="W59" s="318">
        <v>1.186499991272201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0.99999999999999989</v>
      </c>
      <c r="I63" s="234">
        <f t="shared" si="1"/>
        <v>1</v>
      </c>
      <c r="J63" s="234">
        <f t="shared" si="1"/>
        <v>1.0000000000000002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0.99999999999999967</v>
      </c>
      <c r="O63" s="234">
        <f t="shared" si="1"/>
        <v>1.0000000000000002</v>
      </c>
      <c r="P63" s="234">
        <f t="shared" si="1"/>
        <v>1</v>
      </c>
      <c r="Q63" s="234">
        <f t="shared" si="1"/>
        <v>0.99999999999999989</v>
      </c>
      <c r="R63" s="234">
        <f t="shared" si="1"/>
        <v>1</v>
      </c>
      <c r="S63" s="234">
        <f t="shared" si="1"/>
        <v>0.99999999999999989</v>
      </c>
      <c r="T63" s="234">
        <f t="shared" si="1"/>
        <v>1</v>
      </c>
      <c r="U63" s="234">
        <f t="shared" si="1"/>
        <v>1</v>
      </c>
      <c r="V63" s="234">
        <f t="shared" si="1"/>
        <v>0.99999999999999967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2.4859456710974268E-2</v>
      </c>
      <c r="C64" s="301">
        <f t="shared" si="2"/>
        <v>2.5036790349389298E-2</v>
      </c>
      <c r="D64" s="301">
        <f t="shared" si="2"/>
        <v>2.4491253548385578E-2</v>
      </c>
      <c r="E64" s="301">
        <f t="shared" si="2"/>
        <v>2.297448261333734E-2</v>
      </c>
      <c r="F64" s="301">
        <f t="shared" si="2"/>
        <v>2.3406936653492992E-2</v>
      </c>
      <c r="G64" s="301">
        <f t="shared" si="2"/>
        <v>2.2030723517856791E-2</v>
      </c>
      <c r="H64" s="301">
        <f t="shared" si="2"/>
        <v>2.3334996539217286E-2</v>
      </c>
      <c r="I64" s="301">
        <f t="shared" si="2"/>
        <v>2.6915329094602682E-2</v>
      </c>
      <c r="J64" s="301">
        <f t="shared" si="2"/>
        <v>2.7551420376655453E-2</v>
      </c>
      <c r="K64" s="301">
        <f t="shared" si="2"/>
        <v>3.2968667630305523E-2</v>
      </c>
      <c r="L64" s="301">
        <f t="shared" si="2"/>
        <v>2.6748004614888278E-2</v>
      </c>
      <c r="M64" s="301">
        <f t="shared" si="2"/>
        <v>2.6810348270335658E-2</v>
      </c>
      <c r="N64" s="301">
        <f t="shared" si="2"/>
        <v>2.9233493987114736E-2</v>
      </c>
      <c r="O64" s="301">
        <f t="shared" si="2"/>
        <v>2.7969976660766786E-2</v>
      </c>
      <c r="P64" s="301">
        <f t="shared" si="2"/>
        <v>2.9016483429166781E-2</v>
      </c>
      <c r="Q64" s="301">
        <f t="shared" si="2"/>
        <v>2.8880515217221441E-2</v>
      </c>
      <c r="R64" s="301">
        <f t="shared" si="2"/>
        <v>2.7832191187818166E-2</v>
      </c>
      <c r="S64" s="301">
        <f t="shared" si="2"/>
        <v>2.9492823534435227E-2</v>
      </c>
      <c r="T64" s="301">
        <f t="shared" si="2"/>
        <v>2.6869096701145442E-2</v>
      </c>
      <c r="U64" s="301">
        <f t="shared" si="2"/>
        <v>2.7755602254179064E-2</v>
      </c>
      <c r="V64" s="301">
        <f t="shared" si="2"/>
        <v>2.871800537868922E-2</v>
      </c>
      <c r="W64" s="301">
        <f t="shared" si="2"/>
        <v>2.6855290596540918E-2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2.0397502942337862E-2</v>
      </c>
      <c r="C65" s="235">
        <f t="shared" si="3"/>
        <v>2.0543007466165584E-2</v>
      </c>
      <c r="D65" s="235">
        <f t="shared" si="3"/>
        <v>2.0095387526880483E-2</v>
      </c>
      <c r="E65" s="235">
        <f t="shared" si="3"/>
        <v>1.8850857528892186E-2</v>
      </c>
      <c r="F65" s="235">
        <f t="shared" si="3"/>
        <v>1.9205691613122456E-2</v>
      </c>
      <c r="G65" s="235">
        <f t="shared" si="3"/>
        <v>1.8076491091574807E-2</v>
      </c>
      <c r="H65" s="235">
        <f t="shared" si="3"/>
        <v>1.9146663827050086E-2</v>
      </c>
      <c r="I65" s="235">
        <f t="shared" si="3"/>
        <v>2.2084372590443217E-2</v>
      </c>
      <c r="J65" s="235">
        <f t="shared" si="3"/>
        <v>2.2606293642383962E-2</v>
      </c>
      <c r="K65" s="235">
        <f t="shared" si="3"/>
        <v>2.7051214465891711E-2</v>
      </c>
      <c r="L65" s="235">
        <f t="shared" si="3"/>
        <v>2.1947080709651921E-2</v>
      </c>
      <c r="M65" s="235">
        <f t="shared" si="3"/>
        <v>2.1998234478224129E-2</v>
      </c>
      <c r="N65" s="235">
        <f t="shared" si="3"/>
        <v>2.3986456604812086E-2</v>
      </c>
      <c r="O65" s="235">
        <f t="shared" si="3"/>
        <v>2.2949724439603521E-2</v>
      </c>
      <c r="P65" s="235">
        <f t="shared" si="3"/>
        <v>2.3808396659829152E-2</v>
      </c>
      <c r="Q65" s="235">
        <f t="shared" si="3"/>
        <v>2.3696832998745799E-2</v>
      </c>
      <c r="R65" s="235">
        <f t="shared" si="3"/>
        <v>2.2836669692568763E-2</v>
      </c>
      <c r="S65" s="235">
        <f t="shared" si="3"/>
        <v>2.4199239823126335E-2</v>
      </c>
      <c r="T65" s="235">
        <f t="shared" si="3"/>
        <v>2.204643831888857E-2</v>
      </c>
      <c r="U65" s="235">
        <f t="shared" si="3"/>
        <v>2.277382749060846E-2</v>
      </c>
      <c r="V65" s="235">
        <f t="shared" si="3"/>
        <v>2.3563491592770641E-2</v>
      </c>
      <c r="W65" s="235">
        <f t="shared" si="3"/>
        <v>2.2035110233059218E-2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1.4660705239805344E-2</v>
      </c>
      <c r="C66" s="235">
        <f t="shared" si="4"/>
        <v>1.4765286616306503E-2</v>
      </c>
      <c r="D66" s="235">
        <f t="shared" si="4"/>
        <v>1.4443559784945341E-2</v>
      </c>
      <c r="E66" s="235">
        <f t="shared" si="4"/>
        <v>1.3549053848891247E-2</v>
      </c>
      <c r="F66" s="235">
        <f t="shared" si="4"/>
        <v>1.3804090846931759E-2</v>
      </c>
      <c r="G66" s="235">
        <f t="shared" si="4"/>
        <v>1.2992477972069393E-2</v>
      </c>
      <c r="H66" s="235">
        <f t="shared" si="4"/>
        <v>1.3761664625692248E-2</v>
      </c>
      <c r="I66" s="235">
        <f t="shared" si="4"/>
        <v>1.5873142799381061E-2</v>
      </c>
      <c r="J66" s="235">
        <f t="shared" si="4"/>
        <v>1.6248273555463478E-2</v>
      </c>
      <c r="K66" s="235">
        <f t="shared" si="4"/>
        <v>1.9443060397359675E-2</v>
      </c>
      <c r="L66" s="235">
        <f t="shared" si="4"/>
        <v>1.5774464260062321E-2</v>
      </c>
      <c r="M66" s="235">
        <f t="shared" si="4"/>
        <v>1.5811231031223592E-2</v>
      </c>
      <c r="N66" s="235">
        <f t="shared" si="4"/>
        <v>1.7240265684708687E-2</v>
      </c>
      <c r="O66" s="235">
        <f t="shared" si="4"/>
        <v>1.649511444096503E-2</v>
      </c>
      <c r="P66" s="235">
        <f t="shared" si="4"/>
        <v>1.7112285099252205E-2</v>
      </c>
      <c r="Q66" s="235">
        <f t="shared" si="4"/>
        <v>1.703209871784854E-2</v>
      </c>
      <c r="R66" s="235">
        <f t="shared" si="4"/>
        <v>1.6413856341533802E-2</v>
      </c>
      <c r="S66" s="235">
        <f t="shared" si="4"/>
        <v>1.7393203622872055E-2</v>
      </c>
      <c r="T66" s="235">
        <f t="shared" si="4"/>
        <v>1.5845877541701164E-2</v>
      </c>
      <c r="U66" s="235">
        <f t="shared" si="4"/>
        <v>1.6368688508874837E-2</v>
      </c>
      <c r="V66" s="235">
        <f t="shared" si="4"/>
        <v>1.6936259582303898E-2</v>
      </c>
      <c r="W66" s="235">
        <f t="shared" si="4"/>
        <v>1.5837735480011314E-2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2.8683988512662632E-2</v>
      </c>
      <c r="C67" s="235">
        <f t="shared" si="5"/>
        <v>2.8888604249295343E-2</v>
      </c>
      <c r="D67" s="235">
        <f t="shared" si="5"/>
        <v>2.8259138709675672E-2</v>
      </c>
      <c r="E67" s="235">
        <f t="shared" si="5"/>
        <v>2.6509018400004636E-2</v>
      </c>
      <c r="F67" s="235">
        <f t="shared" si="5"/>
        <v>2.7008003830953444E-2</v>
      </c>
      <c r="G67" s="235">
        <f t="shared" si="5"/>
        <v>2.5420065597527072E-2</v>
      </c>
      <c r="H67" s="235">
        <f t="shared" si="5"/>
        <v>2.6924996006789177E-2</v>
      </c>
      <c r="I67" s="235">
        <f t="shared" si="5"/>
        <v>3.1056148955310767E-2</v>
      </c>
      <c r="J67" s="235">
        <f t="shared" si="5"/>
        <v>3.1790100434602439E-2</v>
      </c>
      <c r="K67" s="235">
        <f t="shared" si="5"/>
        <v>3.8040770342660214E-2</v>
      </c>
      <c r="L67" s="235">
        <f t="shared" si="5"/>
        <v>3.0863082247948023E-2</v>
      </c>
      <c r="M67" s="235">
        <f t="shared" si="5"/>
        <v>3.0935017235002679E-2</v>
      </c>
      <c r="N67" s="235">
        <f t="shared" si="5"/>
        <v>3.3730954600517005E-2</v>
      </c>
      <c r="O67" s="235">
        <f t="shared" si="5"/>
        <v>3.2273049993192436E-2</v>
      </c>
      <c r="P67" s="235">
        <f t="shared" si="5"/>
        <v>3.3480557802884753E-2</v>
      </c>
      <c r="Q67" s="235">
        <f t="shared" si="5"/>
        <v>3.3323671404486263E-2</v>
      </c>
      <c r="R67" s="235">
        <f t="shared" si="5"/>
        <v>3.2114066755174829E-2</v>
      </c>
      <c r="S67" s="235">
        <f t="shared" si="5"/>
        <v>3.4030181001271413E-2</v>
      </c>
      <c r="T67" s="235">
        <f t="shared" si="5"/>
        <v>3.1002803885937038E-2</v>
      </c>
      <c r="U67" s="235">
        <f t="shared" si="5"/>
        <v>3.2025694908668176E-2</v>
      </c>
      <c r="V67" s="235">
        <f t="shared" si="5"/>
        <v>3.3136160052333725E-2</v>
      </c>
      <c r="W67" s="235">
        <f t="shared" si="5"/>
        <v>3.0986873765239523E-2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7.7798691687247221E-2</v>
      </c>
      <c r="C68" s="302">
        <f t="shared" si="6"/>
        <v>8.4039410594088523E-2</v>
      </c>
      <c r="D68" s="302">
        <f t="shared" si="6"/>
        <v>8.6597170210567009E-2</v>
      </c>
      <c r="E68" s="302">
        <f t="shared" si="6"/>
        <v>9.0447225353003119E-2</v>
      </c>
      <c r="F68" s="302">
        <f t="shared" si="6"/>
        <v>9.0541182512198587E-2</v>
      </c>
      <c r="G68" s="302">
        <f t="shared" si="6"/>
        <v>9.4325577209535008E-2</v>
      </c>
      <c r="H68" s="302">
        <f t="shared" si="6"/>
        <v>9.1655642191640976E-2</v>
      </c>
      <c r="I68" s="302">
        <f t="shared" si="6"/>
        <v>8.7794318708605643E-2</v>
      </c>
      <c r="J68" s="302">
        <f t="shared" si="6"/>
        <v>8.4314866768922275E-2</v>
      </c>
      <c r="K68" s="302">
        <f t="shared" si="6"/>
        <v>7.7412660386158516E-2</v>
      </c>
      <c r="L68" s="302">
        <f t="shared" si="6"/>
        <v>8.6321182869901661E-2</v>
      </c>
      <c r="M68" s="302">
        <f t="shared" si="6"/>
        <v>8.714100957774247E-2</v>
      </c>
      <c r="N68" s="302">
        <f t="shared" si="6"/>
        <v>8.2650064776361942E-2</v>
      </c>
      <c r="O68" s="302">
        <f t="shared" si="6"/>
        <v>8.4635328339188493E-2</v>
      </c>
      <c r="P68" s="302">
        <f t="shared" si="6"/>
        <v>8.3471773320382442E-2</v>
      </c>
      <c r="Q68" s="302">
        <f t="shared" si="6"/>
        <v>8.2971108864545437E-2</v>
      </c>
      <c r="R68" s="302">
        <f t="shared" si="6"/>
        <v>8.4614612695577865E-2</v>
      </c>
      <c r="S68" s="302">
        <f t="shared" si="6"/>
        <v>8.1449776707029437E-2</v>
      </c>
      <c r="T68" s="302">
        <f t="shared" si="6"/>
        <v>8.6421048646759743E-2</v>
      </c>
      <c r="U68" s="302">
        <f t="shared" si="6"/>
        <v>8.457184374338983E-2</v>
      </c>
      <c r="V68" s="302">
        <f t="shared" si="6"/>
        <v>8.1074955874096202E-2</v>
      </c>
      <c r="W68" s="302">
        <f t="shared" si="6"/>
        <v>8.577592333198393E-2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4.7221324754926922E-2</v>
      </c>
      <c r="C69" s="303">
        <f t="shared" si="7"/>
        <v>4.6263521315868514E-2</v>
      </c>
      <c r="D69" s="303">
        <f t="shared" si="7"/>
        <v>4.6637133837537911E-2</v>
      </c>
      <c r="E69" s="303">
        <f t="shared" si="7"/>
        <v>4.8104475144975407E-2</v>
      </c>
      <c r="F69" s="303">
        <f t="shared" si="7"/>
        <v>4.7512222739638822E-2</v>
      </c>
      <c r="G69" s="303">
        <f t="shared" si="7"/>
        <v>4.8807818864494777E-2</v>
      </c>
      <c r="H69" s="303">
        <f t="shared" si="7"/>
        <v>4.7458339327218109E-2</v>
      </c>
      <c r="I69" s="303">
        <f t="shared" si="7"/>
        <v>4.3363937257447971E-2</v>
      </c>
      <c r="J69" s="303">
        <f t="shared" si="7"/>
        <v>4.3017016865613676E-2</v>
      </c>
      <c r="K69" s="303">
        <f t="shared" si="7"/>
        <v>3.7118079670690161E-2</v>
      </c>
      <c r="L69" s="303">
        <f t="shared" si="7"/>
        <v>4.3781108956670221E-2</v>
      </c>
      <c r="M69" s="303">
        <f t="shared" si="7"/>
        <v>4.3594165303050193E-2</v>
      </c>
      <c r="N69" s="303">
        <f t="shared" si="7"/>
        <v>4.1124577136139082E-2</v>
      </c>
      <c r="O69" s="303">
        <f t="shared" si="7"/>
        <v>4.2438528097952823E-2</v>
      </c>
      <c r="P69" s="303">
        <f t="shared" si="7"/>
        <v>4.129139085289385E-2</v>
      </c>
      <c r="Q69" s="303">
        <f t="shared" si="7"/>
        <v>4.1530106375149707E-2</v>
      </c>
      <c r="R69" s="303">
        <f t="shared" si="7"/>
        <v>4.2648149822007028E-2</v>
      </c>
      <c r="S69" s="303">
        <f t="shared" si="7"/>
        <v>4.0922039389417381E-2</v>
      </c>
      <c r="T69" s="303">
        <f t="shared" si="7"/>
        <v>4.3611520857581951E-2</v>
      </c>
      <c r="U69" s="303">
        <f t="shared" si="7"/>
        <v>4.2722745846240494E-2</v>
      </c>
      <c r="V69" s="303">
        <f t="shared" si="7"/>
        <v>4.1971215443146179E-2</v>
      </c>
      <c r="W69" s="303">
        <f t="shared" si="7"/>
        <v>4.3737286059116351E-2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0.40138126041687899</v>
      </c>
      <c r="C70" s="303">
        <f t="shared" si="8"/>
        <v>0.39323993118488254</v>
      </c>
      <c r="D70" s="303">
        <f t="shared" si="8"/>
        <v>0.39641563761907217</v>
      </c>
      <c r="E70" s="303">
        <f t="shared" si="8"/>
        <v>0.40888803873229113</v>
      </c>
      <c r="F70" s="303">
        <f t="shared" si="8"/>
        <v>0.40385389328692994</v>
      </c>
      <c r="G70" s="303">
        <f t="shared" si="8"/>
        <v>0.41486646034820551</v>
      </c>
      <c r="H70" s="303">
        <f t="shared" si="8"/>
        <v>0.40339588428135403</v>
      </c>
      <c r="I70" s="303">
        <f t="shared" si="8"/>
        <v>0.36859346668830795</v>
      </c>
      <c r="J70" s="303">
        <f t="shared" si="8"/>
        <v>0.36564464335771646</v>
      </c>
      <c r="K70" s="303">
        <f t="shared" si="8"/>
        <v>0.31550367720086647</v>
      </c>
      <c r="L70" s="303">
        <f t="shared" si="8"/>
        <v>0.3721394261316972</v>
      </c>
      <c r="M70" s="303">
        <f t="shared" si="8"/>
        <v>0.37055040507592651</v>
      </c>
      <c r="N70" s="303">
        <f t="shared" si="8"/>
        <v>0.34955890565718223</v>
      </c>
      <c r="O70" s="303">
        <f t="shared" si="8"/>
        <v>0.36072748883259909</v>
      </c>
      <c r="P70" s="303">
        <f t="shared" si="8"/>
        <v>0.35097682224959786</v>
      </c>
      <c r="Q70" s="303">
        <f t="shared" si="8"/>
        <v>0.35300590418877259</v>
      </c>
      <c r="R70" s="303">
        <f t="shared" si="8"/>
        <v>0.36250927348705975</v>
      </c>
      <c r="S70" s="303">
        <f t="shared" si="8"/>
        <v>0.34783733481004786</v>
      </c>
      <c r="T70" s="303">
        <f t="shared" si="8"/>
        <v>0.37069792728944684</v>
      </c>
      <c r="U70" s="303">
        <f t="shared" si="8"/>
        <v>0.36314333969304424</v>
      </c>
      <c r="V70" s="303">
        <f t="shared" si="8"/>
        <v>0.35675533126674264</v>
      </c>
      <c r="W70" s="303">
        <f t="shared" si="8"/>
        <v>0.3717669315024888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9.051391930662428E-2</v>
      </c>
      <c r="C71" s="303">
        <f t="shared" si="9"/>
        <v>9.1159595631109744E-2</v>
      </c>
      <c r="D71" s="303">
        <f t="shared" si="9"/>
        <v>8.9173282150532135E-2</v>
      </c>
      <c r="E71" s="303">
        <f t="shared" si="9"/>
        <v>8.3650680284459031E-2</v>
      </c>
      <c r="F71" s="303">
        <f t="shared" si="9"/>
        <v>8.5225256533230889E-2</v>
      </c>
      <c r="G71" s="303">
        <f t="shared" si="9"/>
        <v>8.0214429218863195E-2</v>
      </c>
      <c r="H71" s="303">
        <f t="shared" si="9"/>
        <v>8.496332073253475E-2</v>
      </c>
      <c r="I71" s="303">
        <f t="shared" si="9"/>
        <v>9.7999403370091734E-2</v>
      </c>
      <c r="J71" s="303">
        <f t="shared" si="9"/>
        <v>0.10031542803807883</v>
      </c>
      <c r="K71" s="303">
        <f t="shared" si="9"/>
        <v>0.1200397641923945</v>
      </c>
      <c r="L71" s="303">
        <f t="shared" si="9"/>
        <v>9.7390170649080371E-2</v>
      </c>
      <c r="M71" s="303">
        <f t="shared" si="9"/>
        <v>9.7617165497119532E-2</v>
      </c>
      <c r="N71" s="303">
        <f t="shared" si="9"/>
        <v>0.10643990118385362</v>
      </c>
      <c r="O71" s="303">
        <f t="shared" si="9"/>
        <v>0.10183940220074059</v>
      </c>
      <c r="P71" s="303">
        <f t="shared" si="9"/>
        <v>0.10564976017799185</v>
      </c>
      <c r="Q71" s="303">
        <f t="shared" si="9"/>
        <v>0.10515469643193445</v>
      </c>
      <c r="R71" s="303">
        <f t="shared" si="9"/>
        <v>0.10133772176077387</v>
      </c>
      <c r="S71" s="303">
        <f t="shared" si="9"/>
        <v>0.1073841267151231</v>
      </c>
      <c r="T71" s="303">
        <f t="shared" si="9"/>
        <v>9.7831070040068024E-2</v>
      </c>
      <c r="U71" s="303">
        <f t="shared" si="9"/>
        <v>0.10105885948957502</v>
      </c>
      <c r="V71" s="303">
        <f t="shared" si="9"/>
        <v>0.10456299394291974</v>
      </c>
      <c r="W71" s="303">
        <f t="shared" si="9"/>
        <v>9.7780801659200292E-2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0.26126834534169374</v>
      </c>
      <c r="C72" s="303">
        <f t="shared" si="10"/>
        <v>0.26261211142559193</v>
      </c>
      <c r="D72" s="303">
        <f t="shared" si="10"/>
        <v>0.2611645890296922</v>
      </c>
      <c r="E72" s="303">
        <f t="shared" si="10"/>
        <v>0.25632988334242313</v>
      </c>
      <c r="F72" s="303">
        <f t="shared" si="10"/>
        <v>0.25816863391049899</v>
      </c>
      <c r="G72" s="303">
        <f t="shared" si="10"/>
        <v>0.25383063118160687</v>
      </c>
      <c r="H72" s="303">
        <f t="shared" si="10"/>
        <v>0.25818052382809287</v>
      </c>
      <c r="I72" s="303">
        <f t="shared" si="10"/>
        <v>0.27035821732975157</v>
      </c>
      <c r="J72" s="303">
        <f t="shared" si="10"/>
        <v>0.27170041001824968</v>
      </c>
      <c r="K72" s="303">
        <f t="shared" si="10"/>
        <v>0.28837255619836588</v>
      </c>
      <c r="L72" s="303">
        <f t="shared" si="10"/>
        <v>0.26929737916334234</v>
      </c>
      <c r="M72" s="303">
        <f t="shared" si="10"/>
        <v>0.26972102556346961</v>
      </c>
      <c r="N72" s="303">
        <f t="shared" si="10"/>
        <v>0.27697640912634919</v>
      </c>
      <c r="O72" s="303">
        <f t="shared" si="10"/>
        <v>0.27330060557075536</v>
      </c>
      <c r="P72" s="303">
        <f t="shared" si="10"/>
        <v>0.27642350771330598</v>
      </c>
      <c r="Q72" s="303">
        <f t="shared" si="10"/>
        <v>0.27581771069935124</v>
      </c>
      <c r="R72" s="303">
        <f t="shared" si="10"/>
        <v>0.27250677247463878</v>
      </c>
      <c r="S72" s="303">
        <f t="shared" si="10"/>
        <v>0.27788581205909318</v>
      </c>
      <c r="T72" s="303">
        <f t="shared" si="10"/>
        <v>0.26977432477134494</v>
      </c>
      <c r="U72" s="303">
        <f t="shared" si="10"/>
        <v>0.27249504301860644</v>
      </c>
      <c r="V72" s="303">
        <f t="shared" si="10"/>
        <v>0.27491136171581182</v>
      </c>
      <c r="W72" s="303">
        <f t="shared" si="10"/>
        <v>0.26934260180878794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6.6910430545060295E-2</v>
      </c>
      <c r="C73" s="304">
        <f t="shared" si="11"/>
        <v>6.8248719160320839E-2</v>
      </c>
      <c r="D73" s="304">
        <f t="shared" si="11"/>
        <v>6.9562481379255595E-2</v>
      </c>
      <c r="E73" s="304">
        <f t="shared" si="11"/>
        <v>7.1947903157254842E-2</v>
      </c>
      <c r="F73" s="304">
        <f t="shared" si="11"/>
        <v>7.1913571838884888E-2</v>
      </c>
      <c r="G73" s="304">
        <f t="shared" si="11"/>
        <v>7.4164766366356286E-2</v>
      </c>
      <c r="H73" s="304">
        <f t="shared" si="11"/>
        <v>7.239962185530624E-2</v>
      </c>
      <c r="I73" s="304">
        <f t="shared" si="11"/>
        <v>6.8207027248388993E-2</v>
      </c>
      <c r="J73" s="304">
        <f t="shared" si="11"/>
        <v>6.6234962952364848E-2</v>
      </c>
      <c r="K73" s="304">
        <f t="shared" si="11"/>
        <v>5.7822061725836107E-2</v>
      </c>
      <c r="L73" s="304">
        <f t="shared" si="11"/>
        <v>6.76703663412173E-2</v>
      </c>
      <c r="M73" s="304">
        <f t="shared" si="11"/>
        <v>6.7932318511882986E-2</v>
      </c>
      <c r="N73" s="304">
        <f t="shared" si="11"/>
        <v>6.3786823003123716E-2</v>
      </c>
      <c r="O73" s="304">
        <f t="shared" si="11"/>
        <v>6.6027892621452908E-2</v>
      </c>
      <c r="P73" s="304">
        <f t="shared" si="11"/>
        <v>6.4312934182648593E-2</v>
      </c>
      <c r="Q73" s="304">
        <f t="shared" si="11"/>
        <v>6.4240048991198645E-2</v>
      </c>
      <c r="R73" s="304">
        <f t="shared" si="11"/>
        <v>6.5808530493154022E-2</v>
      </c>
      <c r="S73" s="304">
        <f t="shared" si="11"/>
        <v>6.3410203084555139E-2</v>
      </c>
      <c r="T73" s="304">
        <f t="shared" si="11"/>
        <v>6.7626828241705905E-2</v>
      </c>
      <c r="U73" s="304">
        <f t="shared" si="11"/>
        <v>6.616084283810228E-2</v>
      </c>
      <c r="V73" s="304">
        <f t="shared" si="11"/>
        <v>6.3804457182113361E-2</v>
      </c>
      <c r="W73" s="304">
        <f t="shared" si="11"/>
        <v>6.7140922092933583E-2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5.0369413071922102E-2</v>
      </c>
      <c r="C74" s="304">
        <f t="shared" si="12"/>
        <v>4.9347756070259756E-2</v>
      </c>
      <c r="D74" s="304">
        <f t="shared" si="12"/>
        <v>4.9746276093373787E-2</v>
      </c>
      <c r="E74" s="304">
        <f t="shared" si="12"/>
        <v>5.1311440154640446E-2</v>
      </c>
      <c r="F74" s="304">
        <f t="shared" si="12"/>
        <v>5.0679704255614737E-2</v>
      </c>
      <c r="G74" s="304">
        <f t="shared" si="12"/>
        <v>5.2061673455461102E-2</v>
      </c>
      <c r="H74" s="304">
        <f t="shared" si="12"/>
        <v>5.0622228615699344E-2</v>
      </c>
      <c r="I74" s="304">
        <f t="shared" si="12"/>
        <v>4.6254866407944552E-2</v>
      </c>
      <c r="J74" s="304">
        <f t="shared" si="12"/>
        <v>4.5884817989987947E-2</v>
      </c>
      <c r="K74" s="304">
        <f t="shared" si="12"/>
        <v>3.9592618315402832E-2</v>
      </c>
      <c r="L74" s="304">
        <f t="shared" si="12"/>
        <v>4.6699849553781585E-2</v>
      </c>
      <c r="M74" s="304">
        <f t="shared" si="12"/>
        <v>4.6500442989920225E-2</v>
      </c>
      <c r="N74" s="304">
        <f t="shared" si="12"/>
        <v>4.3866215611881733E-2</v>
      </c>
      <c r="O74" s="304">
        <f t="shared" si="12"/>
        <v>4.5267763304483018E-2</v>
      </c>
      <c r="P74" s="304">
        <f t="shared" si="12"/>
        <v>4.4044150243086791E-2</v>
      </c>
      <c r="Q74" s="304">
        <f t="shared" si="12"/>
        <v>4.4298780133493018E-2</v>
      </c>
      <c r="R74" s="304">
        <f t="shared" si="12"/>
        <v>4.5491359810140866E-2</v>
      </c>
      <c r="S74" s="304">
        <f t="shared" si="12"/>
        <v>4.365017534871192E-2</v>
      </c>
      <c r="T74" s="304">
        <f t="shared" si="12"/>
        <v>4.6518955581420787E-2</v>
      </c>
      <c r="U74" s="304">
        <f t="shared" si="12"/>
        <v>4.5570928902656536E-2</v>
      </c>
      <c r="V74" s="304">
        <f t="shared" si="12"/>
        <v>4.476929647268927E-2</v>
      </c>
      <c r="W74" s="304">
        <f t="shared" si="12"/>
        <v>4.6653105129724107E-2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0.14398850172471134</v>
      </c>
      <c r="C76" s="304">
        <f t="shared" si="14"/>
        <v>0.14501563619501134</v>
      </c>
      <c r="D76" s="304">
        <f t="shared" si="14"/>
        <v>0.14185583155706283</v>
      </c>
      <c r="E76" s="304">
        <f t="shared" si="14"/>
        <v>0.13307054003052785</v>
      </c>
      <c r="F76" s="304">
        <f t="shared" si="14"/>
        <v>0.13557535781599939</v>
      </c>
      <c r="G76" s="304">
        <f t="shared" si="14"/>
        <v>0.12760419135978945</v>
      </c>
      <c r="H76" s="304">
        <f t="shared" si="14"/>
        <v>0.13515867335708728</v>
      </c>
      <c r="I76" s="304">
        <f t="shared" si="14"/>
        <v>0.15589632367341805</v>
      </c>
      <c r="J76" s="304">
        <f t="shared" si="14"/>
        <v>0.15958062907589693</v>
      </c>
      <c r="K76" s="304">
        <f t="shared" si="14"/>
        <v>0.19095787615712692</v>
      </c>
      <c r="L76" s="304">
        <f t="shared" si="14"/>
        <v>0.15492716326834349</v>
      </c>
      <c r="M76" s="304">
        <f t="shared" si="14"/>
        <v>0.1552882640616664</v>
      </c>
      <c r="N76" s="304">
        <f t="shared" si="14"/>
        <v>0.16932337051134375</v>
      </c>
      <c r="O76" s="304">
        <f t="shared" si="14"/>
        <v>0.16200494964481937</v>
      </c>
      <c r="P76" s="304">
        <f t="shared" si="14"/>
        <v>0.1680664232875706</v>
      </c>
      <c r="Q76" s="304">
        <f t="shared" si="14"/>
        <v>0.16727888157465959</v>
      </c>
      <c r="R76" s="304">
        <f t="shared" si="14"/>
        <v>0.16120688217134388</v>
      </c>
      <c r="S76" s="304">
        <f t="shared" si="14"/>
        <v>0.17082543362582611</v>
      </c>
      <c r="T76" s="304">
        <f t="shared" si="14"/>
        <v>0.15562854094821824</v>
      </c>
      <c r="U76" s="304">
        <f t="shared" si="14"/>
        <v>0.16076327127784762</v>
      </c>
      <c r="V76" s="304">
        <f t="shared" si="14"/>
        <v>0.16633760806100917</v>
      </c>
      <c r="W76" s="304">
        <f t="shared" si="14"/>
        <v>0.15554857458613022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3.3214805086848834E-2</v>
      </c>
      <c r="C77" s="237">
        <f t="shared" si="15"/>
        <v>3.3451741167302131E-2</v>
      </c>
      <c r="D77" s="237">
        <f t="shared" si="15"/>
        <v>3.2722847582711351E-2</v>
      </c>
      <c r="E77" s="237">
        <f t="shared" si="15"/>
        <v>3.069628475172299E-2</v>
      </c>
      <c r="F77" s="237">
        <f t="shared" si="15"/>
        <v>3.1274088073001881E-2</v>
      </c>
      <c r="G77" s="237">
        <f t="shared" si="15"/>
        <v>2.9435324998266701E-2</v>
      </c>
      <c r="H77" s="237">
        <f t="shared" si="15"/>
        <v>3.1177968640410347E-2</v>
      </c>
      <c r="I77" s="237">
        <f t="shared" si="15"/>
        <v>3.5961663206057336E-2</v>
      </c>
      <c r="J77" s="237">
        <f t="shared" si="15"/>
        <v>3.6811546942313755E-2</v>
      </c>
      <c r="K77" s="237">
        <f t="shared" si="15"/>
        <v>4.4049549515307332E-2</v>
      </c>
      <c r="L77" s="237">
        <f t="shared" si="15"/>
        <v>3.5738100396757566E-2</v>
      </c>
      <c r="M77" s="237">
        <f t="shared" si="15"/>
        <v>3.5821397967905698E-2</v>
      </c>
      <c r="N77" s="237">
        <f t="shared" si="15"/>
        <v>3.9058971242961205E-2</v>
      </c>
      <c r="O77" s="237">
        <f t="shared" si="15"/>
        <v>3.7370781424236117E-2</v>
      </c>
      <c r="P77" s="237">
        <f t="shared" si="15"/>
        <v>3.8769022694695177E-2</v>
      </c>
      <c r="Q77" s="237">
        <f t="shared" si="15"/>
        <v>3.8587355101944505E-2</v>
      </c>
      <c r="R77" s="237">
        <f t="shared" si="15"/>
        <v>3.7186685782847222E-2</v>
      </c>
      <c r="S77" s="237">
        <f t="shared" si="15"/>
        <v>3.940546233758388E-2</v>
      </c>
      <c r="T77" s="237">
        <f t="shared" si="15"/>
        <v>3.5899891947126242E-2</v>
      </c>
      <c r="U77" s="237">
        <f t="shared" si="15"/>
        <v>3.7084355046813483E-2</v>
      </c>
      <c r="V77" s="237">
        <f t="shared" si="15"/>
        <v>3.8370225151185752E-2</v>
      </c>
      <c r="W77" s="237">
        <f t="shared" si="15"/>
        <v>3.5881445563571722E-2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</v>
      </c>
      <c r="C81" s="324">
        <f t="shared" si="16"/>
        <v>101.96020815151098</v>
      </c>
      <c r="D81" s="324">
        <f t="shared" si="16"/>
        <v>105.91575251106609</v>
      </c>
      <c r="E81" s="324">
        <f t="shared" si="16"/>
        <v>110.51549896555093</v>
      </c>
      <c r="F81" s="324">
        <f t="shared" si="16"/>
        <v>108.23895091441841</v>
      </c>
      <c r="G81" s="324">
        <f t="shared" si="16"/>
        <v>93.792151207448072</v>
      </c>
      <c r="H81" s="324">
        <f t="shared" si="16"/>
        <v>87.072392026222246</v>
      </c>
      <c r="I81" s="324">
        <f t="shared" si="16"/>
        <v>78.761382371411059</v>
      </c>
      <c r="J81" s="324">
        <f t="shared" si="16"/>
        <v>73.776272626744358</v>
      </c>
      <c r="K81" s="324">
        <f t="shared" si="16"/>
        <v>73.572826684531663</v>
      </c>
      <c r="L81" s="324">
        <f t="shared" si="16"/>
        <v>69.265196416860093</v>
      </c>
      <c r="M81" s="324">
        <f t="shared" si="16"/>
        <v>61.803524648485705</v>
      </c>
      <c r="N81" s="324">
        <f t="shared" si="16"/>
        <v>62.692661169633652</v>
      </c>
      <c r="O81" s="324">
        <f t="shared" si="16"/>
        <v>61.096521775308673</v>
      </c>
      <c r="P81" s="324">
        <f t="shared" si="16"/>
        <v>57.728719467414045</v>
      </c>
      <c r="Q81" s="324">
        <f t="shared" si="16"/>
        <v>57.269464265562746</v>
      </c>
      <c r="R81" s="324">
        <f t="shared" si="16"/>
        <v>56.553604333322603</v>
      </c>
      <c r="S81" s="324">
        <f t="shared" si="16"/>
        <v>56.254919671339692</v>
      </c>
      <c r="T81" s="324">
        <f t="shared" si="16"/>
        <v>56.061305827116122</v>
      </c>
      <c r="U81" s="324">
        <f t="shared" si="16"/>
        <v>55.610520508608694</v>
      </c>
      <c r="V81" s="324">
        <f t="shared" si="16"/>
        <v>58.37347961076788</v>
      </c>
      <c r="W81" s="324">
        <f t="shared" si="16"/>
        <v>55.716544641725648</v>
      </c>
      <c r="DA81" s="95"/>
    </row>
    <row r="82" spans="1:105" ht="12" customHeight="1" x14ac:dyDescent="0.25">
      <c r="A82" s="55" t="s">
        <v>92</v>
      </c>
      <c r="B82" s="336">
        <f>IF(B$6=0,0,B$6/TEL!B$5*1000)</f>
        <v>2.5662388748682274</v>
      </c>
      <c r="C82" s="336">
        <f>IF(C$6=0,0,C$6/TEL!C$5*1000)</f>
        <v>2.5527563554694743</v>
      </c>
      <c r="D82" s="336">
        <f>IF(D$6=0,0,D$6/TEL!D$5*1000)</f>
        <v>2.594009549516576</v>
      </c>
      <c r="E82" s="336">
        <f>IF(E$6=0,0,E$6/TEL!E$5*1000)</f>
        <v>2.5390364094883502</v>
      </c>
      <c r="F82" s="336">
        <f>IF(F$6=0,0,F$6/TEL!F$5*1000)</f>
        <v>2.5335422674943304</v>
      </c>
      <c r="G82" s="336">
        <f>IF(G$6=0,0,G$6/TEL!G$5*1000)</f>
        <v>2.066308951396306</v>
      </c>
      <c r="H82" s="336">
        <f>IF(H$6=0,0,H$6/TEL!H$5*1000)</f>
        <v>2.031833966593267</v>
      </c>
      <c r="I82" s="336">
        <f>IF(I$6=0,0,I$6/TEL!I$5*1000)</f>
        <v>2.119888526472367</v>
      </c>
      <c r="J82" s="336">
        <f>IF(J$6=0,0,J$6/TEL!J$5*1000)</f>
        <v>2.0326411009621728</v>
      </c>
      <c r="K82" s="336">
        <f>IF(K$6=0,0,K$6/TEL!K$5*1000)</f>
        <v>2.4255980695843977</v>
      </c>
      <c r="L82" s="336">
        <f>IF(L$6=0,0,L$6/TEL!L$5*1000)</f>
        <v>1.8527057934093167</v>
      </c>
      <c r="M82" s="336">
        <f>IF(M$6=0,0,M$6/TEL!M$5*1000)</f>
        <v>1.6569740201601759</v>
      </c>
      <c r="N82" s="336">
        <f>IF(N$6=0,0,N$6/TEL!N$5*1000)</f>
        <v>1.8327255333387071</v>
      </c>
      <c r="O82" s="336">
        <f>IF(O$6=0,0,O$6/TEL!O$5*1000)</f>
        <v>1.708868288109413</v>
      </c>
      <c r="P82" s="336">
        <f>IF(P$6=0,0,P$6/TEL!P$5*1000)</f>
        <v>1.6750844318132376</v>
      </c>
      <c r="Q82" s="336">
        <f>IF(Q$6=0,0,Q$6/TEL!Q$5*1000)</f>
        <v>1.6539716342037045</v>
      </c>
      <c r="R82" s="336">
        <f>IF(R$6=0,0,R$6/TEL!R$5*1000)</f>
        <v>1.5740107281652564</v>
      </c>
      <c r="S82" s="336">
        <f>IF(S$6=0,0,S$6/TEL!S$5*1000)</f>
        <v>1.6591164188106509</v>
      </c>
      <c r="T82" s="336">
        <f>IF(T$6=0,0,T$6/TEL!T$5*1000)</f>
        <v>1.5063166474612719</v>
      </c>
      <c r="U82" s="336">
        <f>IF(U$6=0,0,U$6/TEL!U$5*1000)</f>
        <v>1.5435034883848107</v>
      </c>
      <c r="V82" s="336">
        <f>IF(V$6=0,0,V$6/TEL!V$5*1000)</f>
        <v>1.6763699014348374</v>
      </c>
      <c r="W82" s="336">
        <f>IF(W$6=0,0,W$6/TEL!W$5*1000)</f>
        <v>1.496283997388687</v>
      </c>
      <c r="DA82" s="67"/>
    </row>
    <row r="83" spans="1:105" ht="12" customHeight="1" x14ac:dyDescent="0.25">
      <c r="A83" s="202" t="s">
        <v>93</v>
      </c>
      <c r="B83" s="337">
        <f>IF(B$7=0,0,B$7/TEL!B$5*1000)</f>
        <v>2.1056318973277768</v>
      </c>
      <c r="C83" s="337">
        <f>IF(C$7=0,0,C$7/TEL!C$5*1000)</f>
        <v>2.0945693173082871</v>
      </c>
      <c r="D83" s="337">
        <f>IF(D$7=0,0,D$7/TEL!D$5*1000)</f>
        <v>2.1284180919110374</v>
      </c>
      <c r="E83" s="337">
        <f>IF(E$7=0,0,E$7/TEL!E$5*1000)</f>
        <v>2.0833119257340313</v>
      </c>
      <c r="F83" s="337">
        <f>IF(F$7=0,0,F$7/TEL!F$5*1000)</f>
        <v>2.0788039117902195</v>
      </c>
      <c r="G83" s="337">
        <f>IF(G$7=0,0,G$7/TEL!G$5*1000)</f>
        <v>1.6954329857610722</v>
      </c>
      <c r="H83" s="337">
        <f>IF(H$7=0,0,H$7/TEL!H$5*1000)</f>
        <v>1.6671458187431942</v>
      </c>
      <c r="I83" s="337">
        <f>IF(I$7=0,0,I$7/TEL!I$5*1000)</f>
        <v>1.739395714028608</v>
      </c>
      <c r="J83" s="337">
        <f>IF(J$7=0,0,J$7/TEL!J$5*1000)</f>
        <v>1.6678080828407571</v>
      </c>
      <c r="K83" s="337">
        <f>IF(K$7=0,0,K$7/TEL!K$5*1000)</f>
        <v>1.9902343135051472</v>
      </c>
      <c r="L83" s="337">
        <f>IF(L$7=0,0,L$7/TEL!L$5*1000)</f>
        <v>1.5201688561307216</v>
      </c>
      <c r="M83" s="337">
        <f>IF(M$7=0,0,M$7/TEL!M$5*1000)</f>
        <v>1.3595684267980928</v>
      </c>
      <c r="N83" s="337">
        <f>IF(N$7=0,0,N$7/TEL!N$5*1000)</f>
        <v>1.5037747965856054</v>
      </c>
      <c r="O83" s="337">
        <f>IF(O$7=0,0,O$7/TEL!O$5*1000)</f>
        <v>1.4021483389615699</v>
      </c>
      <c r="P83" s="337">
        <f>IF(P$7=0,0,P$7/TEL!P$5*1000)</f>
        <v>1.3744282517441948</v>
      </c>
      <c r="Q83" s="337">
        <f>IF(Q$7=0,0,Q$7/TEL!Q$5*1000)</f>
        <v>1.3571049306286807</v>
      </c>
      <c r="R83" s="337">
        <f>IF(R$7=0,0,R$7/TEL!R$5*1000)</f>
        <v>1.2914959820843135</v>
      </c>
      <c r="S83" s="337">
        <f>IF(S$7=0,0,S$7/TEL!S$5*1000)</f>
        <v>1.3613262923574567</v>
      </c>
      <c r="T83" s="337">
        <f>IF(T$7=0,0,T$7/TEL!T$5*1000)</f>
        <v>1.235952120993864</v>
      </c>
      <c r="U83" s="337">
        <f>IF(U$7=0,0,U$7/TEL!U$5*1000)</f>
        <v>1.2664644007259982</v>
      </c>
      <c r="V83" s="337">
        <f>IF(V$7=0,0,V$7/TEL!V$5*1000)</f>
        <v>1.3754829960490973</v>
      </c>
      <c r="W83" s="337">
        <f>IF(W$7=0,0,W$7/TEL!W$5*1000)</f>
        <v>1.2277202029855896</v>
      </c>
      <c r="DA83" s="174"/>
    </row>
    <row r="84" spans="1:105" ht="12" customHeight="1" x14ac:dyDescent="0.25">
      <c r="A84" s="202" t="s">
        <v>94</v>
      </c>
      <c r="B84" s="337">
        <f>IF(B$8=0,0,B$8/TEL!B$5*1000)</f>
        <v>1.5134229262043402</v>
      </c>
      <c r="C84" s="337">
        <f>IF(C$8=0,0,C$8/TEL!C$5*1000)</f>
        <v>1.5054716968153306</v>
      </c>
      <c r="D84" s="337">
        <f>IF(D$8=0,0,D$8/TEL!D$5*1000)</f>
        <v>1.5298005035610576</v>
      </c>
      <c r="E84" s="337">
        <f>IF(E$8=0,0,E$8/TEL!E$5*1000)</f>
        <v>1.4973804466213341</v>
      </c>
      <c r="F84" s="337">
        <f>IF(F$8=0,0,F$8/TEL!F$5*1000)</f>
        <v>1.4941403115992196</v>
      </c>
      <c r="G84" s="337">
        <f>IF(G$8=0,0,G$8/TEL!G$5*1000)</f>
        <v>1.2185924585157706</v>
      </c>
      <c r="H84" s="337">
        <f>IF(H$8=0,0,H$8/TEL!H$5*1000)</f>
        <v>1.1982610572216708</v>
      </c>
      <c r="I84" s="337">
        <f>IF(I$8=0,0,I$8/TEL!I$5*1000)</f>
        <v>1.2501906694580618</v>
      </c>
      <c r="J84" s="337">
        <f>IF(J$8=0,0,J$8/TEL!J$5*1000)</f>
        <v>1.1987370595417945</v>
      </c>
      <c r="K84" s="337">
        <f>IF(K$8=0,0,K$8/TEL!K$5*1000)</f>
        <v>1.430480912831825</v>
      </c>
      <c r="L84" s="337">
        <f>IF(L$8=0,0,L$8/TEL!L$5*1000)</f>
        <v>1.0926213653439565</v>
      </c>
      <c r="M84" s="337">
        <f>IF(M$8=0,0,M$8/TEL!M$5*1000)</f>
        <v>0.9771898067611291</v>
      </c>
      <c r="N84" s="337">
        <f>IF(N$8=0,0,N$8/TEL!N$5*1000)</f>
        <v>1.080838135045904</v>
      </c>
      <c r="O84" s="337">
        <f>IF(O$8=0,0,O$8/TEL!O$5*1000)</f>
        <v>1.0077941186286283</v>
      </c>
      <c r="P84" s="337">
        <f>IF(P$8=0,0,P$8/TEL!P$5*1000)</f>
        <v>0.98787030594114011</v>
      </c>
      <c r="Q84" s="337">
        <f>IF(Q$8=0,0,Q$8/TEL!Q$5*1000)</f>
        <v>0.9754191688893642</v>
      </c>
      <c r="R84" s="337">
        <f>IF(R$8=0,0,R$8/TEL!R$5*1000)</f>
        <v>0.92826273712310048</v>
      </c>
      <c r="S84" s="337">
        <f>IF(S$8=0,0,S$8/TEL!S$5*1000)</f>
        <v>0.97845327263192206</v>
      </c>
      <c r="T84" s="337">
        <f>IF(T$8=0,0,T$8/TEL!T$5*1000)</f>
        <v>0.88834058696434015</v>
      </c>
      <c r="U84" s="337">
        <f>IF(U$8=0,0,U$8/TEL!U$5*1000)</f>
        <v>0.91027128802181168</v>
      </c>
      <c r="V84" s="337">
        <f>IF(V$8=0,0,V$8/TEL!V$5*1000)</f>
        <v>0.98862840341028879</v>
      </c>
      <c r="W84" s="337">
        <f>IF(W$8=0,0,W$8/TEL!W$5*1000)</f>
        <v>0.88242389589589254</v>
      </c>
      <c r="DA84" s="174"/>
    </row>
    <row r="85" spans="1:105" ht="12" customHeight="1" x14ac:dyDescent="0.25">
      <c r="A85" s="202" t="s">
        <v>95</v>
      </c>
      <c r="B85" s="337">
        <f>IF(B$9=0,0,B$9/TEL!B$5*1000)</f>
        <v>2.9610448556171871</v>
      </c>
      <c r="C85" s="337">
        <f>IF(C$9=0,0,C$9/TEL!C$5*1000)</f>
        <v>2.9454881024647777</v>
      </c>
      <c r="D85" s="337">
        <f>IF(D$9=0,0,D$9/TEL!D$5*1000)</f>
        <v>2.9930879417498959</v>
      </c>
      <c r="E85" s="337">
        <f>IF(E$9=0,0,E$9/TEL!E$5*1000)</f>
        <v>2.9296573955634821</v>
      </c>
      <c r="F85" s="337">
        <f>IF(F$9=0,0,F$9/TEL!F$5*1000)</f>
        <v>2.9233180009549948</v>
      </c>
      <c r="G85" s="337">
        <f>IF(G$9=0,0,G$9/TEL!G$5*1000)</f>
        <v>2.3842026362265076</v>
      </c>
      <c r="H85" s="337">
        <f>IF(H$9=0,0,H$9/TEL!H$5*1000)</f>
        <v>2.3444238076076163</v>
      </c>
      <c r="I85" s="337">
        <f>IF(I$9=0,0,I$9/TEL!I$5*1000)</f>
        <v>2.4460252228527293</v>
      </c>
      <c r="J85" s="337">
        <f>IF(J$9=0,0,J$9/TEL!J$5*1000)</f>
        <v>2.3453551164948143</v>
      </c>
      <c r="K85" s="337">
        <f>IF(K$9=0,0,K$9/TEL!K$5*1000)</f>
        <v>2.7987670033666125</v>
      </c>
      <c r="L85" s="337">
        <f>IF(L$9=0,0,L$9/TEL!L$5*1000)</f>
        <v>2.1377374539338279</v>
      </c>
      <c r="M85" s="337">
        <f>IF(M$9=0,0,M$9/TEL!M$5*1000)</f>
        <v>1.9118931001848178</v>
      </c>
      <c r="N85" s="337">
        <f>IF(N$9=0,0,N$9/TEL!N$5*1000)</f>
        <v>2.1146833076985083</v>
      </c>
      <c r="O85" s="337">
        <f>IF(O$9=0,0,O$9/TEL!O$5*1000)</f>
        <v>1.9717711016647068</v>
      </c>
      <c r="P85" s="337">
        <f>IF(P$9=0,0,P$9/TEL!P$5*1000)</f>
        <v>1.932789729015274</v>
      </c>
      <c r="Q85" s="337">
        <f>IF(Q$9=0,0,Q$9/TEL!Q$5*1000)</f>
        <v>1.9084288086965813</v>
      </c>
      <c r="R85" s="337">
        <f>IF(R$9=0,0,R$9/TEL!R$5*1000)</f>
        <v>1.8161662248060664</v>
      </c>
      <c r="S85" s="337">
        <f>IF(S$9=0,0,S$9/TEL!S$5*1000)</f>
        <v>1.9143650986276739</v>
      </c>
      <c r="T85" s="337">
        <f>IF(T$9=0,0,T$9/TEL!T$5*1000)</f>
        <v>1.7380576701476207</v>
      </c>
      <c r="U85" s="337">
        <f>IF(U$9=0,0,U$9/TEL!U$5*1000)</f>
        <v>1.7809655635209365</v>
      </c>
      <c r="V85" s="337">
        <f>IF(V$9=0,0,V$9/TEL!V$5*1000)</f>
        <v>1.9342729631940438</v>
      </c>
      <c r="W85" s="337">
        <f>IF(W$9=0,0,W$9/TEL!W$5*1000)</f>
        <v>1.7264815354484853</v>
      </c>
      <c r="DA85" s="174"/>
    </row>
    <row r="86" spans="1:105" ht="12" customHeight="1" x14ac:dyDescent="0.25">
      <c r="A86" s="56" t="s">
        <v>96</v>
      </c>
      <c r="B86" s="338">
        <f>IF(B$10=0,0,B$10/TEL!B$5*1000)</f>
        <v>8.0311500505787592</v>
      </c>
      <c r="C86" s="338">
        <f>IF(C$10=0,0,C$10/TEL!C$5*1000)</f>
        <v>8.5686757971035625</v>
      </c>
      <c r="D86" s="338">
        <f>IF(D$10=0,0,D$10/TEL!D$5*1000)</f>
        <v>9.1720044481810792</v>
      </c>
      <c r="E86" s="338">
        <f>IF(E$10=0,0,E$10/TEL!E$5*1000)</f>
        <v>9.9958202399367639</v>
      </c>
      <c r="F86" s="338">
        <f>IF(F$10=0,0,F$10/TEL!F$5*1000)</f>
        <v>9.8000826096712643</v>
      </c>
      <c r="G86" s="338">
        <f>IF(G$10=0,0,G$10/TEL!G$5*1000)</f>
        <v>8.8469988003665243</v>
      </c>
      <c r="H86" s="338">
        <f>IF(H$10=0,0,H$10/TEL!H$5*1000)</f>
        <v>7.9806760083257196</v>
      </c>
      <c r="I86" s="338">
        <f>IF(I$10=0,0,I$10/TEL!I$5*1000)</f>
        <v>6.9148019058460166</v>
      </c>
      <c r="J86" s="338">
        <f>IF(J$10=0,0,J$10/TEL!J$5*1000)</f>
        <v>6.2204365972316387</v>
      </c>
      <c r="K86" s="338">
        <f>IF(K$10=0,0,K$10/TEL!K$5*1000)</f>
        <v>5.6954682457793524</v>
      </c>
      <c r="L86" s="338">
        <f>IF(L$10=0,0,L$10/TEL!L$5*1000)</f>
        <v>5.9790536864194372</v>
      </c>
      <c r="M86" s="338">
        <f>IF(M$10=0,0,M$10/TEL!M$5*1000)</f>
        <v>5.3856215333319355</v>
      </c>
      <c r="N86" s="338">
        <f>IF(N$10=0,0,N$10/TEL!N$5*1000)</f>
        <v>5.181552506672733</v>
      </c>
      <c r="O86" s="338">
        <f>IF(O$10=0,0,O$10/TEL!O$5*1000)</f>
        <v>5.1709241808356268</v>
      </c>
      <c r="P86" s="338">
        <f>IF(P$10=0,0,P$10/TEL!P$5*1000)</f>
        <v>4.8187185854599335</v>
      </c>
      <c r="Q86" s="338">
        <f>IF(Q$10=0,0,Q$10/TEL!Q$5*1000)</f>
        <v>4.7517109541922009</v>
      </c>
      <c r="R86" s="338">
        <f>IF(R$10=0,0,R$10/TEL!R$5*1000)</f>
        <v>4.7852613272030453</v>
      </c>
      <c r="S86" s="338">
        <f>IF(S$10=0,0,S$10/TEL!S$5*1000)</f>
        <v>4.5819506459024968</v>
      </c>
      <c r="T86" s="338">
        <f>IF(T$10=0,0,T$10/TEL!T$5*1000)</f>
        <v>4.8448768380860789</v>
      </c>
      <c r="U86" s="338">
        <f>IF(U$10=0,0,U$10/TEL!U$5*1000)</f>
        <v>4.7030842509426298</v>
      </c>
      <c r="V86" s="338">
        <f>IF(V$10=0,0,V$10/TEL!V$5*1000)</f>
        <v>4.7326272836604604</v>
      </c>
      <c r="W86" s="338">
        <f>IF(W$10=0,0,W$10/TEL!W$5*1000)</f>
        <v>4.7791380615117189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4.8746519571111593</v>
      </c>
      <c r="C87" s="351">
        <f>IF(C$16=0,0,C$16/TEL!C$5*1000)</f>
        <v>4.7170382631878196</v>
      </c>
      <c r="D87" s="351">
        <f>IF(D$16=0,0,D$16/TEL!D$5*1000)</f>
        <v>4.9396071253621319</v>
      </c>
      <c r="E87" s="351">
        <f>IF(E$16=0,0,E$16/TEL!E$5*1000)</f>
        <v>5.3162900731228984</v>
      </c>
      <c r="F87" s="351">
        <f>IF(F$16=0,0,F$16/TEL!F$5*1000)</f>
        <v>5.142673144950682</v>
      </c>
      <c r="G87" s="351">
        <f>IF(G$16=0,0,G$16/TEL!G$5*1000)</f>
        <v>4.57779032704443</v>
      </c>
      <c r="H87" s="351">
        <f>IF(H$16=0,0,H$16/TEL!H$5*1000)</f>
        <v>4.1323111268130166</v>
      </c>
      <c r="I87" s="351">
        <f>IF(I$16=0,0,I$16/TEL!I$5*1000)</f>
        <v>3.4154036434637378</v>
      </c>
      <c r="J87" s="351">
        <f>IF(J$16=0,0,J$16/TEL!J$5*1000)</f>
        <v>3.1736351638667748</v>
      </c>
      <c r="K87" s="351">
        <f>IF(K$16=0,0,K$16/TEL!K$5*1000)</f>
        <v>2.7308820424743261</v>
      </c>
      <c r="L87" s="351">
        <f>IF(L$16=0,0,L$16/TEL!L$5*1000)</f>
        <v>3.0325071112317157</v>
      </c>
      <c r="M87" s="351">
        <f>IF(M$16=0,0,M$16/TEL!M$5*1000)</f>
        <v>2.6942730698372226</v>
      </c>
      <c r="N87" s="351">
        <f>IF(N$16=0,0,N$16/TEL!N$5*1000)</f>
        <v>2.5782091801404308</v>
      </c>
      <c r="O87" s="351">
        <f>IF(O$16=0,0,O$16/TEL!O$5*1000)</f>
        <v>2.5928464560486231</v>
      </c>
      <c r="P87" s="351">
        <f>IF(P$16=0,0,P$16/TEL!P$5*1000)</f>
        <v>2.3836991189660552</v>
      </c>
      <c r="Q87" s="351">
        <f>IF(Q$16=0,0,Q$16/TEL!Q$5*1000)</f>
        <v>2.3784069429966559</v>
      </c>
      <c r="R87" s="351">
        <f>IF(R$16=0,0,R$16/TEL!R$5*1000)</f>
        <v>2.4119065905820478</v>
      </c>
      <c r="S87" s="351">
        <f>IF(S$16=0,0,S$16/TEL!S$5*1000)</f>
        <v>2.3020660386390741</v>
      </c>
      <c r="T87" s="351">
        <f>IF(T$16=0,0,T$16/TEL!T$5*1000)</f>
        <v>2.4449188083825555</v>
      </c>
      <c r="U87" s="351">
        <f>IF(U$16=0,0,U$16/TEL!U$5*1000)</f>
        <v>2.3758341340664342</v>
      </c>
      <c r="V87" s="351">
        <f>IF(V$16=0,0,V$16/TEL!V$5*1000)</f>
        <v>2.4500058889096392</v>
      </c>
      <c r="W87" s="351">
        <f>IF(W$16=0,0,W$16/TEL!W$5*1000)</f>
        <v>2.4368904512206808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41.434541635444866</v>
      </c>
      <c r="C88" s="351">
        <f>IF(C$27=0,0,C$27/TEL!C$5*1000)</f>
        <v>40.094825237096472</v>
      </c>
      <c r="D88" s="351">
        <f>IF(D$27=0,0,D$27/TEL!D$5*1000)</f>
        <v>41.986660565578106</v>
      </c>
      <c r="E88" s="351">
        <f>IF(E$27=0,0,E$27/TEL!E$5*1000)</f>
        <v>45.188465621544651</v>
      </c>
      <c r="F88" s="351">
        <f>IF(F$27=0,0,F$27/TEL!F$5*1000)</f>
        <v>43.712721732080794</v>
      </c>
      <c r="G88" s="351">
        <f>IF(G$27=0,0,G$27/TEL!G$5*1000)</f>
        <v>38.911217779877646</v>
      </c>
      <c r="H88" s="351">
        <f>IF(H$27=0,0,H$27/TEL!H$5*1000)</f>
        <v>35.124644577910651</v>
      </c>
      <c r="I88" s="351">
        <f>IF(I$27=0,0,I$27/TEL!I$5*1000)</f>
        <v>29.030930969441787</v>
      </c>
      <c r="J88" s="351">
        <f>IF(J$27=0,0,J$27/TEL!J$5*1000)</f>
        <v>26.975898892867605</v>
      </c>
      <c r="K88" s="351">
        <f>IF(K$27=0,0,K$27/TEL!K$5*1000)</f>
        <v>23.212497361031776</v>
      </c>
      <c r="L88" s="351">
        <f>IF(L$27=0,0,L$27/TEL!L$5*1000)</f>
        <v>25.776310445469601</v>
      </c>
      <c r="M88" s="351">
        <f>IF(M$27=0,0,M$27/TEL!M$5*1000)</f>
        <v>22.901321093616385</v>
      </c>
      <c r="N88" s="351">
        <f>IF(N$27=0,0,N$27/TEL!N$5*1000)</f>
        <v>21.914778031193666</v>
      </c>
      <c r="O88" s="351">
        <f>IF(O$27=0,0,O$27/TEL!O$5*1000)</f>
        <v>22.039194876413301</v>
      </c>
      <c r="P88" s="351">
        <f>IF(P$27=0,0,P$27/TEL!P$5*1000)</f>
        <v>20.261442511211477</v>
      </c>
      <c r="Q88" s="351">
        <f>IF(Q$27=0,0,Q$27/TEL!Q$5*1000)</f>
        <v>20.216459015471582</v>
      </c>
      <c r="R88" s="351">
        <f>IF(R$27=0,0,R$27/TEL!R$5*1000)</f>
        <v>20.501206019947411</v>
      </c>
      <c r="S88" s="351">
        <f>IF(S$27=0,0,S$27/TEL!S$5*1000)</f>
        <v>19.567561328432138</v>
      </c>
      <c r="T88" s="351">
        <f>IF(T$27=0,0,T$27/TEL!T$5*1000)</f>
        <v>20.781809871251735</v>
      </c>
      <c r="U88" s="351">
        <f>IF(U$27=0,0,U$27/TEL!U$5*1000)</f>
        <v>20.194590139564689</v>
      </c>
      <c r="V88" s="351">
        <f>IF(V$27=0,0,V$27/TEL!V$5*1000)</f>
        <v>20.825050055731943</v>
      </c>
      <c r="W88" s="351">
        <f>IF(W$27=0,0,W$27/TEL!W$5*1000)</f>
        <v>20.713568835375778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9.343741544392012</v>
      </c>
      <c r="C89" s="351">
        <f>IF(C$38=0,0,C$38/TEL!C$5*1000)</f>
        <v>9.2946513455555202</v>
      </c>
      <c r="D89" s="351">
        <f>IF(D$38=0,0,D$38/TEL!D$5*1000)</f>
        <v>9.4448552828552295</v>
      </c>
      <c r="E89" s="351">
        <f>IF(E$38=0,0,E$38/TEL!E$5*1000)</f>
        <v>9.2446966704447604</v>
      </c>
      <c r="F89" s="351">
        <f>IF(F$38=0,0,F$38/TEL!F$5*1000)</f>
        <v>9.224692358569099</v>
      </c>
      <c r="G89" s="351">
        <f>IF(G$38=0,0,G$38/TEL!G$5*1000)</f>
        <v>7.5234838743147572</v>
      </c>
      <c r="H89" s="351">
        <f>IF(H$38=0,0,H$38/TEL!H$5*1000)</f>
        <v>7.3979595706729242</v>
      </c>
      <c r="I89" s="351">
        <f>IF(I$38=0,0,I$38/TEL!I$5*1000)</f>
        <v>7.7185684810019453</v>
      </c>
      <c r="J89" s="351">
        <f>IF(J$38=0,0,J$38/TEL!J$5*1000)</f>
        <v>7.4008983676058593</v>
      </c>
      <c r="K89" s="351">
        <f>IF(K$38=0,0,K$38/TEL!K$5*1000)</f>
        <v>8.8316647661790917</v>
      </c>
      <c r="L89" s="351">
        <f>IF(L$38=0,0,L$38/TEL!L$5*1000)</f>
        <v>6.7457492990800745</v>
      </c>
      <c r="M89" s="351">
        <f>IF(M$38=0,0,M$38/TEL!M$5*1000)</f>
        <v>6.0330848939165351</v>
      </c>
      <c r="N89" s="351">
        <f>IF(N$38=0,0,N$38/TEL!N$5*1000)</f>
        <v>6.6730006598486238</v>
      </c>
      <c r="O89" s="351">
        <f>IF(O$38=0,0,O$38/TEL!O$5*1000)</f>
        <v>6.2220332541419641</v>
      </c>
      <c r="P89" s="351">
        <f>IF(P$38=0,0,P$38/TEL!P$5*1000)</f>
        <v>6.099025367114864</v>
      </c>
      <c r="Q89" s="351">
        <f>IF(Q$38=0,0,Q$38/TEL!Q$5*1000)</f>
        <v>6.022153129664769</v>
      </c>
      <c r="R89" s="351">
        <f>IF(R$38=0,0,R$38/TEL!R$5*1000)</f>
        <v>5.7310134204991403</v>
      </c>
      <c r="S89" s="351">
        <f>IF(S$38=0,0,S$38/TEL!S$5*1000)</f>
        <v>6.0408854223362134</v>
      </c>
      <c r="T89" s="351">
        <f>IF(T$38=0,0,T$38/TEL!T$5*1000)</f>
        <v>5.4845375369102713</v>
      </c>
      <c r="U89" s="351">
        <f>IF(U$38=0,0,U$38/TEL!U$5*1000)</f>
        <v>5.6199357782216159</v>
      </c>
      <c r="V89" s="351">
        <f>IF(V$38=0,0,V$38/TEL!V$5*1000)</f>
        <v>6.1037057949678699</v>
      </c>
      <c r="W89" s="351">
        <f>IF(W$38=0,0,W$38/TEL!W$5*1000)</f>
        <v>5.4480084007485541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26.970701426969161</v>
      </c>
      <c r="C90" s="351">
        <f>IF(C$39=0,0,C$39/TEL!C$5*1000)</f>
        <v>26.775985544061147</v>
      </c>
      <c r="D90" s="351">
        <f>IF(D$39=0,0,D$39/TEL!D$5*1000)</f>
        <v>27.661443976323163</v>
      </c>
      <c r="E90" s="351">
        <f>IF(E$39=0,0,E$39/TEL!E$5*1000)</f>
        <v>28.328424957369347</v>
      </c>
      <c r="F90" s="351">
        <f>IF(F$39=0,0,F$39/TEL!F$5*1000)</f>
        <v>27.943902093480965</v>
      </c>
      <c r="G90" s="351">
        <f>IF(G$39=0,0,G$39/TEL!G$5*1000)</f>
        <v>23.807320940867253</v>
      </c>
      <c r="H90" s="351">
        <f>IF(H$39=0,0,H$39/TEL!H$5*1000)</f>
        <v>22.480395784295123</v>
      </c>
      <c r="I90" s="351">
        <f>IF(I$39=0,0,I$39/TEL!I$5*1000)</f>
        <v>21.293786932361616</v>
      </c>
      <c r="J90" s="351">
        <f>IF(J$39=0,0,J$39/TEL!J$5*1000)</f>
        <v>20.045043522304617</v>
      </c>
      <c r="K90" s="351">
        <f>IF(K$39=0,0,K$39/TEL!K$5*1000)</f>
        <v>21.216384097757743</v>
      </c>
      <c r="L90" s="351">
        <f>IF(L$39=0,0,L$39/TEL!L$5*1000)</f>
        <v>18.652935862294555</v>
      </c>
      <c r="M90" s="351">
        <f>IF(M$39=0,0,M$39/TEL!M$5*1000)</f>
        <v>16.669710051626733</v>
      </c>
      <c r="N90" s="351">
        <f>IF(N$39=0,0,N$39/TEL!N$5*1000)</f>
        <v>17.364388169340039</v>
      </c>
      <c r="O90" s="351">
        <f>IF(O$39=0,0,O$39/TEL!O$5*1000)</f>
        <v>16.697716399458695</v>
      </c>
      <c r="P90" s="351">
        <f>IF(P$39=0,0,P$39/TEL!P$5*1000)</f>
        <v>15.957575130980002</v>
      </c>
      <c r="Q90" s="351">
        <f>IF(Q$39=0,0,Q$39/TEL!Q$5*1000)</f>
        <v>15.795932526705821</v>
      </c>
      <c r="R90" s="351">
        <f>IF(R$39=0,0,R$39/TEL!R$5*1000)</f>
        <v>15.411240188681488</v>
      </c>
      <c r="S90" s="351">
        <f>IF(S$39=0,0,S$39/TEL!S$5*1000)</f>
        <v>15.632444035189287</v>
      </c>
      <c r="T90" s="351">
        <f>IF(T$39=0,0,T$39/TEL!T$5*1000)</f>
        <v>15.123900925310117</v>
      </c>
      <c r="U90" s="351">
        <f>IF(U$39=0,0,U$39/TEL!U$5*1000)</f>
        <v>15.153591178280422</v>
      </c>
      <c r="V90" s="351">
        <f>IF(V$39=0,0,V$39/TEL!V$5*1000)</f>
        <v>16.047532767886377</v>
      </c>
      <c r="W90" s="351">
        <f>IF(W$39=0,0,W$39/TEL!W$5*1000)</f>
        <v>15.006839097597869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3.4287605327036093</v>
      </c>
      <c r="C91" s="339">
        <f>IF(C$59=0,0,C$59/TEL!C$5*1000)</f>
        <v>3.410746492448594</v>
      </c>
      <c r="D91" s="339">
        <f>IF(D$59=0,0,D$59/TEL!D$5*1000)</f>
        <v>3.4658650260277932</v>
      </c>
      <c r="E91" s="339">
        <f>IF(E$59=0,0,E$59/TEL!E$5*1000)</f>
        <v>3.3924152257252982</v>
      </c>
      <c r="F91" s="339">
        <f>IF(F$59=0,0,F$59/TEL!F$5*1000)</f>
        <v>3.3850744838268496</v>
      </c>
      <c r="G91" s="339">
        <f>IF(G$59=0,0,G$59/TEL!G$5*1000)</f>
        <v>2.7608024530778064</v>
      </c>
      <c r="H91" s="339">
        <f>IF(H$59=0,0,H$59/TEL!H$5*1000)</f>
        <v>2.7147403080390737</v>
      </c>
      <c r="I91" s="339">
        <f>IF(I$59=0,0,I$59/TEL!I$5*1000)</f>
        <v>2.8323903064841862</v>
      </c>
      <c r="J91" s="339">
        <f>IF(J$59=0,0,J$59/TEL!J$5*1000)</f>
        <v>2.7158187230283377</v>
      </c>
      <c r="K91" s="339">
        <f>IF(K$59=0,0,K$59/TEL!K$5*1000)</f>
        <v>3.2408498720214025</v>
      </c>
      <c r="L91" s="339">
        <f>IF(L$59=0,0,L$59/TEL!L$5*1000)</f>
        <v>2.4754065435468782</v>
      </c>
      <c r="M91" s="339">
        <f>IF(M$59=0,0,M$59/TEL!M$5*1000)</f>
        <v>2.2138886522526753</v>
      </c>
      <c r="N91" s="339">
        <f>IF(N$59=0,0,N$59/TEL!N$5*1000)</f>
        <v>2.4487108497694323</v>
      </c>
      <c r="O91" s="339">
        <f>IF(O$59=0,0,O$59/TEL!O$5*1000)</f>
        <v>2.2832247610461422</v>
      </c>
      <c r="P91" s="339">
        <f>IF(P$59=0,0,P$59/TEL!P$5*1000)</f>
        <v>2.2380860351678669</v>
      </c>
      <c r="Q91" s="339">
        <f>IF(Q$59=0,0,Q$59/TEL!Q$5*1000)</f>
        <v>2.2098771541133915</v>
      </c>
      <c r="R91" s="339">
        <f>IF(R$59=0,0,R$59/TEL!R$5*1000)</f>
        <v>2.1030411142307348</v>
      </c>
      <c r="S91" s="339">
        <f>IF(S$59=0,0,S$59/TEL!S$5*1000)</f>
        <v>2.2167511184127831</v>
      </c>
      <c r="T91" s="339">
        <f>IF(T$59=0,0,T$59/TEL!T$5*1000)</f>
        <v>2.0125948216082681</v>
      </c>
      <c r="U91" s="339">
        <f>IF(U$59=0,0,U$59/TEL!U$5*1000)</f>
        <v>2.0622802868793477</v>
      </c>
      <c r="V91" s="339">
        <f>IF(V$59=0,0,V$59/TEL!V$5*1000)</f>
        <v>2.2398035555233142</v>
      </c>
      <c r="W91" s="339">
        <f>IF(W$59=0,0,W$59/TEL!W$5*1000)</f>
        <v>1.9991901635523925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34.447761363896667</v>
      </c>
      <c r="C5" s="225">
        <v>35.116665987346849</v>
      </c>
      <c r="D5" s="225">
        <v>37.281067392537182</v>
      </c>
      <c r="E5" s="225">
        <v>39.173312638512023</v>
      </c>
      <c r="F5" s="225">
        <v>35.483941310291598</v>
      </c>
      <c r="G5" s="225">
        <v>32.734390859446222</v>
      </c>
      <c r="H5" s="225">
        <v>32.58258691034586</v>
      </c>
      <c r="I5" s="225">
        <v>26.095063711318151</v>
      </c>
      <c r="J5" s="225">
        <v>16.18221465853836</v>
      </c>
      <c r="K5" s="225">
        <v>17.11961684657317</v>
      </c>
      <c r="L5" s="225">
        <v>16.924834739259762</v>
      </c>
      <c r="M5" s="225">
        <v>15.54915005122812</v>
      </c>
      <c r="N5" s="225">
        <v>14.948225059098959</v>
      </c>
      <c r="O5" s="225">
        <v>15.157551863011401</v>
      </c>
      <c r="P5" s="225">
        <v>14.125568720120899</v>
      </c>
      <c r="Q5" s="225">
        <v>15.408730309344589</v>
      </c>
      <c r="R5" s="225">
        <v>17.093659365441809</v>
      </c>
      <c r="S5" s="225">
        <v>15.532521610020179</v>
      </c>
      <c r="T5" s="225">
        <v>16.75200527705357</v>
      </c>
      <c r="U5" s="225">
        <v>15.34788331000472</v>
      </c>
      <c r="V5" s="225">
        <v>12.95913156211067</v>
      </c>
      <c r="W5" s="225">
        <v>16.25596569945586</v>
      </c>
      <c r="DA5" s="89" t="s">
        <v>2761</v>
      </c>
    </row>
    <row r="6" spans="1:105" ht="12" customHeight="1" x14ac:dyDescent="0.25">
      <c r="A6" s="55" t="s">
        <v>92</v>
      </c>
      <c r="B6" s="261">
        <v>0.84657463041943737</v>
      </c>
      <c r="C6" s="261">
        <v>0.86508518789833866</v>
      </c>
      <c r="D6" s="261">
        <v>0.90203494362430203</v>
      </c>
      <c r="E6" s="261">
        <v>0.89010569810062379</v>
      </c>
      <c r="F6" s="261">
        <v>0.82478212499213521</v>
      </c>
      <c r="G6" s="261">
        <v>0.7150193894085336</v>
      </c>
      <c r="H6" s="261">
        <v>0.75217441591294765</v>
      </c>
      <c r="I6" s="261">
        <v>0.69637617317844891</v>
      </c>
      <c r="J6" s="261">
        <v>0.44127945954752051</v>
      </c>
      <c r="K6" s="261">
        <v>0.55811770979168462</v>
      </c>
      <c r="L6" s="261">
        <v>0.44847436068413149</v>
      </c>
      <c r="M6" s="261">
        <v>0.41246929940131127</v>
      </c>
      <c r="N6" s="261">
        <v>0.43112698044004372</v>
      </c>
      <c r="O6" s="261">
        <v>0.41897555886778498</v>
      </c>
      <c r="P6" s="261">
        <v>0.40397449720781781</v>
      </c>
      <c r="Q6" s="261">
        <v>0.43986102647923708</v>
      </c>
      <c r="R6" s="261">
        <v>0.46939123788916548</v>
      </c>
      <c r="S6" s="261">
        <v>0.45268989355654587</v>
      </c>
      <c r="T6" s="261">
        <v>0.4452510192110849</v>
      </c>
      <c r="U6" s="261">
        <v>0.42107560383458931</v>
      </c>
      <c r="V6" s="261">
        <v>0.36772443602629051</v>
      </c>
      <c r="W6" s="261">
        <v>0.43043638377275911</v>
      </c>
      <c r="DA6" s="67" t="s">
        <v>2762</v>
      </c>
    </row>
    <row r="7" spans="1:105" ht="12" customHeight="1" x14ac:dyDescent="0.25">
      <c r="A7" s="202" t="s">
        <v>93</v>
      </c>
      <c r="B7" s="226">
        <v>0.17843308139050321</v>
      </c>
      <c r="C7" s="226">
        <v>0.18233456354049379</v>
      </c>
      <c r="D7" s="226">
        <v>0.19012248740911189</v>
      </c>
      <c r="E7" s="226">
        <v>0.1876081526287286</v>
      </c>
      <c r="F7" s="226">
        <v>0.17383986095264739</v>
      </c>
      <c r="G7" s="226">
        <v>0.15070509831237139</v>
      </c>
      <c r="H7" s="226">
        <v>0.15853628723548349</v>
      </c>
      <c r="I7" s="226">
        <v>0.14677565559175099</v>
      </c>
      <c r="J7" s="226">
        <v>9.3008756572812268E-2</v>
      </c>
      <c r="K7" s="226">
        <v>0.1176348300059505</v>
      </c>
      <c r="L7" s="226">
        <v>9.4525230530305537E-2</v>
      </c>
      <c r="M7" s="226">
        <v>8.6936420519350563E-2</v>
      </c>
      <c r="N7" s="226">
        <v>9.086891199702779E-2</v>
      </c>
      <c r="O7" s="226">
        <v>8.8307749027451352E-2</v>
      </c>
      <c r="P7" s="226">
        <v>8.5145965576899879E-2</v>
      </c>
      <c r="Q7" s="226">
        <v>9.2709792519289222E-2</v>
      </c>
      <c r="R7" s="226">
        <v>9.8933894242460324E-2</v>
      </c>
      <c r="S7" s="226">
        <v>9.5413741115314629E-2</v>
      </c>
      <c r="T7" s="226">
        <v>9.384584476708635E-2</v>
      </c>
      <c r="U7" s="226">
        <v>8.8750376860864955E-2</v>
      </c>
      <c r="V7" s="226">
        <v>7.7505516779125844E-2</v>
      </c>
      <c r="W7" s="226">
        <v>9.0723354491624483E-2</v>
      </c>
      <c r="DA7" s="174" t="s">
        <v>2763</v>
      </c>
    </row>
    <row r="8" spans="1:105" ht="12" customHeight="1" x14ac:dyDescent="0.25">
      <c r="A8" s="202" t="s">
        <v>94</v>
      </c>
      <c r="B8" s="226">
        <v>0.691414891382793</v>
      </c>
      <c r="C8" s="226">
        <v>0.70653284392806148</v>
      </c>
      <c r="D8" s="226">
        <v>0.73671046846806221</v>
      </c>
      <c r="E8" s="226">
        <v>0.72696760859291332</v>
      </c>
      <c r="F8" s="226">
        <v>0.67361650452880462</v>
      </c>
      <c r="G8" s="226">
        <v>0.5839710235818818</v>
      </c>
      <c r="H8" s="226">
        <v>0.61431629698340828</v>
      </c>
      <c r="I8" s="226">
        <v>0.56874472590938507</v>
      </c>
      <c r="J8" s="226">
        <v>0.36040199957485192</v>
      </c>
      <c r="K8" s="226">
        <v>0.45582619869348101</v>
      </c>
      <c r="L8" s="226">
        <v>0.36627822313403791</v>
      </c>
      <c r="M8" s="226">
        <v>0.33687214995209269</v>
      </c>
      <c r="N8" s="226">
        <v>0.3521102613309543</v>
      </c>
      <c r="O8" s="226">
        <v>0.34218594571288891</v>
      </c>
      <c r="P8" s="226">
        <v>0.32993427049659507</v>
      </c>
      <c r="Q8" s="226">
        <v>0.35924353614989057</v>
      </c>
      <c r="R8" s="226">
        <v>0.38336146643134827</v>
      </c>
      <c r="S8" s="226">
        <v>0.36972113542832291</v>
      </c>
      <c r="T8" s="226">
        <v>0.36364565393766118</v>
      </c>
      <c r="U8" s="226">
        <v>0.34390109557735221</v>
      </c>
      <c r="V8" s="226">
        <v>0.30032810086447731</v>
      </c>
      <c r="W8" s="226">
        <v>0.35154623684623382</v>
      </c>
      <c r="DA8" s="174" t="s">
        <v>2764</v>
      </c>
    </row>
    <row r="9" spans="1:105" ht="12" customHeight="1" x14ac:dyDescent="0.25">
      <c r="A9" s="202" t="s">
        <v>95</v>
      </c>
      <c r="B9" s="226">
        <v>0.97245796109505345</v>
      </c>
      <c r="C9" s="226">
        <v>0.99372098781219742</v>
      </c>
      <c r="D9" s="226">
        <v>1.036165071092165</v>
      </c>
      <c r="E9" s="226">
        <v>1.022461979406545</v>
      </c>
      <c r="F9" s="226">
        <v>0.94742496975146984</v>
      </c>
      <c r="G9" s="226">
        <v>0.82134081578035434</v>
      </c>
      <c r="H9" s="226">
        <v>0.86402069304175244</v>
      </c>
      <c r="I9" s="226">
        <v>0.79992540431877968</v>
      </c>
      <c r="J9" s="226">
        <v>0.5068965075082601</v>
      </c>
      <c r="K9" s="226">
        <v>0.64110828580601043</v>
      </c>
      <c r="L9" s="226">
        <v>0.51516127075320028</v>
      </c>
      <c r="M9" s="226">
        <v>0.47380235539467302</v>
      </c>
      <c r="N9" s="226">
        <v>0.49523438254235408</v>
      </c>
      <c r="O9" s="226">
        <v>0.4812760778377701</v>
      </c>
      <c r="P9" s="226">
        <v>0.46404439936320352</v>
      </c>
      <c r="Q9" s="226">
        <v>0.50526715732462735</v>
      </c>
      <c r="R9" s="226">
        <v>0.5391884303542448</v>
      </c>
      <c r="S9" s="226">
        <v>0.52000364182685999</v>
      </c>
      <c r="T9" s="226">
        <v>0.51145862722460889</v>
      </c>
      <c r="U9" s="226">
        <v>0.48368839374382888</v>
      </c>
      <c r="V9" s="226">
        <v>0.42240405329153652</v>
      </c>
      <c r="W9" s="226">
        <v>0.49444109604063868</v>
      </c>
      <c r="DA9" s="174" t="s">
        <v>2765</v>
      </c>
    </row>
    <row r="10" spans="1:105" ht="12" customHeight="1" x14ac:dyDescent="0.25">
      <c r="A10" s="56" t="s">
        <v>96</v>
      </c>
      <c r="B10" s="262">
        <v>3.866942943639843</v>
      </c>
      <c r="C10" s="262">
        <v>4.1888678645765598</v>
      </c>
      <c r="D10" s="262">
        <v>4.5761961044904416</v>
      </c>
      <c r="E10" s="262">
        <v>4.9742398683308551</v>
      </c>
      <c r="F10" s="262">
        <v>4.5309266280024731</v>
      </c>
      <c r="G10" s="262">
        <v>4.3069945589295102</v>
      </c>
      <c r="H10" s="262">
        <v>4.2003515570538266</v>
      </c>
      <c r="I10" s="262">
        <v>3.2696670272828601</v>
      </c>
      <c r="J10" s="262">
        <v>1.9563219549913069</v>
      </c>
      <c r="K10" s="262">
        <v>1.977652197198442</v>
      </c>
      <c r="L10" s="262">
        <v>2.0738098818026178</v>
      </c>
      <c r="M10" s="262">
        <v>1.9272902885629539</v>
      </c>
      <c r="N10" s="262">
        <v>1.781350373675219</v>
      </c>
      <c r="O10" s="262">
        <v>1.837114166730661</v>
      </c>
      <c r="P10" s="262">
        <v>1.6930125864693191</v>
      </c>
      <c r="Q10" s="262">
        <v>1.8434308117962761</v>
      </c>
      <c r="R10" s="262">
        <v>2.0679659279399849</v>
      </c>
      <c r="S10" s="262">
        <v>1.839667724203625</v>
      </c>
      <c r="T10" s="262">
        <v>2.0712973587420538</v>
      </c>
      <c r="U10" s="262">
        <v>1.8683933900683889</v>
      </c>
      <c r="V10" s="262">
        <v>1.5264204686386731</v>
      </c>
      <c r="W10" s="262">
        <v>1.9997066856964181</v>
      </c>
      <c r="DA10" s="68" t="s">
        <v>2766</v>
      </c>
    </row>
    <row r="11" spans="1:105" ht="12" customHeight="1" x14ac:dyDescent="0.25">
      <c r="A11" s="37" t="s">
        <v>160</v>
      </c>
      <c r="B11" s="228">
        <v>0.12985081878231111</v>
      </c>
      <c r="C11" s="228">
        <v>0.11193450099711939</v>
      </c>
      <c r="D11" s="228">
        <v>0.1099530792570723</v>
      </c>
      <c r="E11" s="228">
        <v>0.22465729938257839</v>
      </c>
      <c r="F11" s="228">
        <v>0.21847862033071841</v>
      </c>
      <c r="G11" s="228">
        <v>0.33277859483914579</v>
      </c>
      <c r="H11" s="228">
        <v>0.1071764922356452</v>
      </c>
      <c r="I11" s="228">
        <v>9.010795908860475E-2</v>
      </c>
      <c r="J11" s="228">
        <v>9.3577388305989731E-2</v>
      </c>
      <c r="K11" s="228">
        <v>0.1491700969302498</v>
      </c>
      <c r="L11" s="228">
        <v>0.18908793768086041</v>
      </c>
      <c r="M11" s="228">
        <v>9.2158405489288539E-2</v>
      </c>
      <c r="N11" s="228">
        <v>8.5290512888193989E-2</v>
      </c>
      <c r="O11" s="228">
        <v>8.9980964751038409E-2</v>
      </c>
      <c r="P11" s="228">
        <v>8.4822188261560322E-2</v>
      </c>
      <c r="Q11" s="228">
        <v>8.6481925176923505E-2</v>
      </c>
      <c r="R11" s="228">
        <v>8.977747347710556E-2</v>
      </c>
      <c r="S11" s="228">
        <v>5.2050937187817087E-2</v>
      </c>
      <c r="T11" s="228">
        <v>8.425322982995298E-2</v>
      </c>
      <c r="U11" s="228">
        <v>7.3410164124000005E-2</v>
      </c>
      <c r="V11" s="228">
        <v>0.1024597686593315</v>
      </c>
      <c r="W11" s="228">
        <v>9.5554223887781453E-2</v>
      </c>
      <c r="DA11" s="69" t="s">
        <v>2767</v>
      </c>
    </row>
    <row r="12" spans="1:105" ht="12" customHeight="1" x14ac:dyDescent="0.25">
      <c r="A12" s="37" t="s">
        <v>162</v>
      </c>
      <c r="B12" s="228">
        <v>2.7367902096232868</v>
      </c>
      <c r="C12" s="228">
        <v>3.247462621190349</v>
      </c>
      <c r="D12" s="228">
        <v>3.6878498396061739</v>
      </c>
      <c r="E12" s="228">
        <v>4.1081881555985262</v>
      </c>
      <c r="F12" s="228">
        <v>3.7096482676650222</v>
      </c>
      <c r="G12" s="228">
        <v>3.5339765446210571</v>
      </c>
      <c r="H12" s="228">
        <v>3.564703956293894</v>
      </c>
      <c r="I12" s="228">
        <v>2.5651943670678321</v>
      </c>
      <c r="J12" s="228">
        <v>1.4122470175524899</v>
      </c>
      <c r="K12" s="228">
        <v>0.95790027639578501</v>
      </c>
      <c r="L12" s="228">
        <v>1.468477814883498</v>
      </c>
      <c r="M12" s="228">
        <v>1.463471539828975</v>
      </c>
      <c r="N12" s="228">
        <v>1.210071147040966</v>
      </c>
      <c r="O12" s="228">
        <v>1.3204230981459231</v>
      </c>
      <c r="P12" s="228">
        <v>1.1699982053806921</v>
      </c>
      <c r="Q12" s="228">
        <v>1.27122958593308</v>
      </c>
      <c r="R12" s="228">
        <v>1.50371507422118</v>
      </c>
      <c r="S12" s="228">
        <v>1.245000189699214</v>
      </c>
      <c r="T12" s="228">
        <v>1.5462272756158051</v>
      </c>
      <c r="U12" s="228">
        <v>1.3383035454366681</v>
      </c>
      <c r="V12" s="228">
        <v>0.95801223275128289</v>
      </c>
      <c r="W12" s="228">
        <v>1.4319606998564971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2.3956006720220569E-2</v>
      </c>
      <c r="U14" s="228">
        <v>2.4354174094557261E-2</v>
      </c>
      <c r="V14" s="228">
        <v>2.2934431667125759E-2</v>
      </c>
      <c r="W14" s="228">
        <v>5.5698380816641198E-2</v>
      </c>
      <c r="DA14" s="69" t="s">
        <v>2770</v>
      </c>
    </row>
    <row r="15" spans="1:105" ht="12" customHeight="1" x14ac:dyDescent="0.25">
      <c r="A15" s="37" t="s">
        <v>38</v>
      </c>
      <c r="B15" s="228">
        <v>1.0003019152342449</v>
      </c>
      <c r="C15" s="228">
        <v>0.82947074238909169</v>
      </c>
      <c r="D15" s="228">
        <v>0.77839318562719595</v>
      </c>
      <c r="E15" s="228">
        <v>0.64139441334974989</v>
      </c>
      <c r="F15" s="228">
        <v>0.60279974000673231</v>
      </c>
      <c r="G15" s="228">
        <v>0.44023941946930778</v>
      </c>
      <c r="H15" s="228">
        <v>0.52847110852428669</v>
      </c>
      <c r="I15" s="228">
        <v>0.61436470112642272</v>
      </c>
      <c r="J15" s="228">
        <v>0.45049754913282691</v>
      </c>
      <c r="K15" s="228">
        <v>0.87058182387240701</v>
      </c>
      <c r="L15" s="228">
        <v>0.4162441292382601</v>
      </c>
      <c r="M15" s="228">
        <v>0.37166034324468961</v>
      </c>
      <c r="N15" s="228">
        <v>0.48598871374605951</v>
      </c>
      <c r="O15" s="228">
        <v>0.42671010383370023</v>
      </c>
      <c r="P15" s="228">
        <v>0.4381921928270664</v>
      </c>
      <c r="Q15" s="228">
        <v>0.48571930068627278</v>
      </c>
      <c r="R15" s="228">
        <v>0.47447338024170038</v>
      </c>
      <c r="S15" s="228">
        <v>0.54261659731659473</v>
      </c>
      <c r="T15" s="228">
        <v>0.4168608465760763</v>
      </c>
      <c r="U15" s="228">
        <v>0.43232550641316342</v>
      </c>
      <c r="V15" s="228">
        <v>0.44301403556093277</v>
      </c>
      <c r="W15" s="228">
        <v>0.41649338113549839</v>
      </c>
      <c r="DA15" s="69" t="s">
        <v>2771</v>
      </c>
    </row>
    <row r="16" spans="1:105" ht="12" customHeight="1" x14ac:dyDescent="0.25">
      <c r="A16" s="57" t="s">
        <v>2709</v>
      </c>
      <c r="B16" s="263">
        <v>1.8190217167430669</v>
      </c>
      <c r="C16" s="263">
        <v>1.818233604260568</v>
      </c>
      <c r="D16" s="263">
        <v>1.935791759020475</v>
      </c>
      <c r="E16" s="263">
        <v>2.0955267473097572</v>
      </c>
      <c r="F16" s="263">
        <v>1.867489848940818</v>
      </c>
      <c r="G16" s="263">
        <v>1.7730509613357011</v>
      </c>
      <c r="H16" s="263">
        <v>1.7174008780934911</v>
      </c>
      <c r="I16" s="263">
        <v>1.2521809131632551</v>
      </c>
      <c r="J16" s="263">
        <v>0.77280168919686654</v>
      </c>
      <c r="K16" s="263">
        <v>0.70233204525108062</v>
      </c>
      <c r="L16" s="263">
        <v>0.82329070140250571</v>
      </c>
      <c r="M16" s="263">
        <v>0.7527135391102302</v>
      </c>
      <c r="N16" s="263">
        <v>0.68396906464148821</v>
      </c>
      <c r="O16" s="263">
        <v>0.71531699728280573</v>
      </c>
      <c r="P16" s="263">
        <v>0.64991944253976097</v>
      </c>
      <c r="Q16" s="263">
        <v>0.71037329406824745</v>
      </c>
      <c r="R16" s="263">
        <v>0.81148434611664588</v>
      </c>
      <c r="S16" s="263">
        <v>0.70530081991627103</v>
      </c>
      <c r="T16" s="263">
        <v>0.81043682009371143</v>
      </c>
      <c r="U16" s="263">
        <v>0.72772681471321232</v>
      </c>
      <c r="V16" s="263">
        <v>0.60441240532085494</v>
      </c>
      <c r="W16" s="263">
        <v>0.79092291828002692</v>
      </c>
      <c r="DA16" s="70" t="s">
        <v>2772</v>
      </c>
    </row>
    <row r="17" spans="1:105" ht="12" customHeight="1" x14ac:dyDescent="0.25">
      <c r="A17" s="46" t="s">
        <v>30</v>
      </c>
      <c r="B17" s="231">
        <v>1.951061316790258E-2</v>
      </c>
      <c r="C17" s="231">
        <v>1.853482385312712E-2</v>
      </c>
      <c r="D17" s="231">
        <v>1.877377348195812E-2</v>
      </c>
      <c r="E17" s="231">
        <v>1.8854383019404741E-2</v>
      </c>
      <c r="F17" s="231">
        <v>3.8159624101464507E-2</v>
      </c>
      <c r="G17" s="231">
        <v>3.8342401495424568E-2</v>
      </c>
      <c r="H17" s="231">
        <v>3.8469156033731119E-2</v>
      </c>
      <c r="I17" s="231">
        <v>1.9808857378227171E-2</v>
      </c>
      <c r="J17" s="231">
        <v>1.9378296131465991E-2</v>
      </c>
      <c r="K17" s="231">
        <v>2.164043069565566E-2</v>
      </c>
      <c r="L17" s="231">
        <v>2.153504152674952E-2</v>
      </c>
      <c r="M17" s="231">
        <v>2.1714210043052601E-2</v>
      </c>
      <c r="N17" s="231">
        <v>0</v>
      </c>
      <c r="O17" s="231">
        <v>2.1669329768253909E-2</v>
      </c>
      <c r="P17" s="231">
        <v>0</v>
      </c>
      <c r="Q17" s="231">
        <v>0</v>
      </c>
      <c r="R17" s="231">
        <v>0</v>
      </c>
      <c r="S17" s="231">
        <v>7.6066145089694788E-3</v>
      </c>
      <c r="T17" s="231">
        <v>9.7824154841917657E-3</v>
      </c>
      <c r="U17" s="231">
        <v>6.4675653467843111E-3</v>
      </c>
      <c r="V17" s="231">
        <v>6.3348909492398631E-3</v>
      </c>
      <c r="W17" s="231">
        <v>6.4109298770054276E-3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1.8427215374901149E-2</v>
      </c>
      <c r="T19" s="231">
        <v>1.8445412923727929E-2</v>
      </c>
      <c r="U19" s="231">
        <v>1.8411999614400421E-2</v>
      </c>
      <c r="V19" s="231">
        <v>9.0260195985048322E-3</v>
      </c>
      <c r="W19" s="231">
        <v>1.8268721333374961E-2</v>
      </c>
      <c r="DA19" s="73" t="s">
        <v>2775</v>
      </c>
    </row>
    <row r="20" spans="1:105" ht="12" customHeight="1" x14ac:dyDescent="0.25">
      <c r="A20" s="46" t="s">
        <v>160</v>
      </c>
      <c r="B20" s="231">
        <v>3.0001262523914069E-2</v>
      </c>
      <c r="C20" s="231">
        <v>3.2684024605511883E-2</v>
      </c>
      <c r="D20" s="231">
        <v>3.323432188175298E-2</v>
      </c>
      <c r="E20" s="231">
        <v>6.6446957030330517E-2</v>
      </c>
      <c r="F20" s="231">
        <v>6.765003781919228E-2</v>
      </c>
      <c r="G20" s="231">
        <v>0.1016230834672463</v>
      </c>
      <c r="H20" s="231">
        <v>3.4235178148901688E-2</v>
      </c>
      <c r="I20" s="231">
        <v>3.6719755529623102E-2</v>
      </c>
      <c r="J20" s="231">
        <v>3.5688586372443848E-2</v>
      </c>
      <c r="K20" s="231">
        <v>7.4619842920922927E-2</v>
      </c>
      <c r="L20" s="231">
        <v>7.156333255373494E-2</v>
      </c>
      <c r="M20" s="231">
        <v>3.6241648987738337E-2</v>
      </c>
      <c r="N20" s="231">
        <v>3.6501914759039911E-2</v>
      </c>
      <c r="O20" s="231">
        <v>3.6314562532963383E-2</v>
      </c>
      <c r="P20" s="231">
        <v>3.6697741363828827E-2</v>
      </c>
      <c r="Q20" s="231">
        <v>3.6118655892752947E-2</v>
      </c>
      <c r="R20" s="231">
        <v>3.5825028345839033E-2</v>
      </c>
      <c r="S20" s="231">
        <v>2.1684070367424899E-2</v>
      </c>
      <c r="T20" s="231">
        <v>3.2174000640969307E-2</v>
      </c>
      <c r="U20" s="231">
        <v>2.864582315033757E-2</v>
      </c>
      <c r="V20" s="231">
        <v>3.8532951231749227E-2</v>
      </c>
      <c r="W20" s="231">
        <v>3.5288800535120533E-2</v>
      </c>
      <c r="DA20" s="73" t="s">
        <v>2776</v>
      </c>
    </row>
    <row r="21" spans="1:105" ht="12" customHeight="1" x14ac:dyDescent="0.25">
      <c r="A21" s="46" t="s">
        <v>70</v>
      </c>
      <c r="B21" s="231">
        <v>9.6129964225967118E-2</v>
      </c>
      <c r="C21" s="231">
        <v>3.3680322379283992E-2</v>
      </c>
      <c r="D21" s="231">
        <v>3.4114526696261097E-2</v>
      </c>
      <c r="E21" s="231">
        <v>3.4261005304828458E-2</v>
      </c>
      <c r="F21" s="231">
        <v>3.4670640837862109E-2</v>
      </c>
      <c r="G21" s="231">
        <v>3.4836706660796322E-2</v>
      </c>
      <c r="H21" s="231">
        <v>3.4951871869460582E-2</v>
      </c>
      <c r="I21" s="231">
        <v>3.6066720122562602E-2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7.0440195765627319E-3</v>
      </c>
      <c r="U21" s="231">
        <v>7.034448327337974E-3</v>
      </c>
      <c r="V21" s="231">
        <v>3.4544425978823702E-3</v>
      </c>
      <c r="W21" s="231">
        <v>3.4927460878488312E-3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0.6042054436637857</v>
      </c>
      <c r="C23" s="231">
        <v>0.90607471194301392</v>
      </c>
      <c r="D23" s="231">
        <v>1.0651258923309761</v>
      </c>
      <c r="E23" s="231">
        <v>1.161056025519267</v>
      </c>
      <c r="F23" s="231">
        <v>1.097589946023698</v>
      </c>
      <c r="G23" s="231">
        <v>1.031214318882546</v>
      </c>
      <c r="H23" s="231">
        <v>1.08803986705891</v>
      </c>
      <c r="I23" s="231">
        <v>0.99886131339434714</v>
      </c>
      <c r="J23" s="231">
        <v>0.51465640191598605</v>
      </c>
      <c r="K23" s="231">
        <v>0.45786889870012881</v>
      </c>
      <c r="L23" s="231">
        <v>0.53105855396216828</v>
      </c>
      <c r="M23" s="231">
        <v>0.54992766264008197</v>
      </c>
      <c r="N23" s="231">
        <v>0.49485061429085758</v>
      </c>
      <c r="O23" s="231">
        <v>0.50920372472198872</v>
      </c>
      <c r="P23" s="231">
        <v>0.48368580965773578</v>
      </c>
      <c r="Q23" s="231">
        <v>0.50731594287493331</v>
      </c>
      <c r="R23" s="231">
        <v>0.57336741006629099</v>
      </c>
      <c r="S23" s="231">
        <v>0.49559847288984982</v>
      </c>
      <c r="T23" s="231">
        <v>0.56420915013705908</v>
      </c>
      <c r="U23" s="231">
        <v>0.49900859643872097</v>
      </c>
      <c r="V23" s="231">
        <v>0.34426925827187299</v>
      </c>
      <c r="W23" s="231">
        <v>0.50531989112815867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8.3269488925420188E-2</v>
      </c>
      <c r="C25" s="231">
        <v>4.1634744463134567E-2</v>
      </c>
      <c r="D25" s="231">
        <v>0.10616841102258109</v>
      </c>
      <c r="E25" s="231">
        <v>0.1249042333886741</v>
      </c>
      <c r="F25" s="231">
        <v>0.1332341800129187</v>
      </c>
      <c r="G25" s="231">
        <v>8.1189812642812983E-2</v>
      </c>
      <c r="H25" s="231">
        <v>6.5575378282834967E-2</v>
      </c>
      <c r="I25" s="231">
        <v>3.5388221285677868E-2</v>
      </c>
      <c r="J25" s="231">
        <v>3.1225121555294669E-2</v>
      </c>
      <c r="K25" s="231">
        <v>1.7694110642656701E-2</v>
      </c>
      <c r="L25" s="231">
        <v>2.0819245813030959E-2</v>
      </c>
      <c r="M25" s="231">
        <v>1.561443435975657E-2</v>
      </c>
      <c r="N25" s="231">
        <v>2.081924581337766E-2</v>
      </c>
      <c r="O25" s="231">
        <v>7.284487735940026E-3</v>
      </c>
      <c r="P25" s="231">
        <v>9.3679111831074038E-3</v>
      </c>
      <c r="Q25" s="231">
        <v>3.6429933008868508E-2</v>
      </c>
      <c r="R25" s="231">
        <v>2.914544527268113E-2</v>
      </c>
      <c r="S25" s="231">
        <v>3.0187156996579291E-2</v>
      </c>
      <c r="T25" s="231">
        <v>3.01871569960247E-2</v>
      </c>
      <c r="U25" s="231">
        <v>2.602031010202404E-2</v>
      </c>
      <c r="V25" s="231">
        <v>2.7062021824788091E-2</v>
      </c>
      <c r="W25" s="231">
        <v>2.1857210372147429E-2</v>
      </c>
      <c r="DA25" s="73" t="s">
        <v>2781</v>
      </c>
    </row>
    <row r="26" spans="1:105" ht="12" customHeight="1" x14ac:dyDescent="0.25">
      <c r="A26" s="46" t="s">
        <v>79</v>
      </c>
      <c r="B26" s="231">
        <v>0.98590494423607711</v>
      </c>
      <c r="C26" s="231">
        <v>0.7856249770164967</v>
      </c>
      <c r="D26" s="231">
        <v>0.67837483360694573</v>
      </c>
      <c r="E26" s="231">
        <v>0.69000414304725177</v>
      </c>
      <c r="F26" s="231">
        <v>0.49618542014568318</v>
      </c>
      <c r="G26" s="231">
        <v>0.4858446381868749</v>
      </c>
      <c r="H26" s="231">
        <v>0.45612942669965217</v>
      </c>
      <c r="I26" s="231">
        <v>0.12533604545281671</v>
      </c>
      <c r="J26" s="231">
        <v>0.17185328322167601</v>
      </c>
      <c r="K26" s="231">
        <v>0.1305087622917164</v>
      </c>
      <c r="L26" s="231">
        <v>0.17831452754682189</v>
      </c>
      <c r="M26" s="231">
        <v>0.12921558307960079</v>
      </c>
      <c r="N26" s="231">
        <v>0.13179728977821309</v>
      </c>
      <c r="O26" s="231">
        <v>0.14084489252365981</v>
      </c>
      <c r="P26" s="231">
        <v>0.12016798033508901</v>
      </c>
      <c r="Q26" s="231">
        <v>0.13050876229169259</v>
      </c>
      <c r="R26" s="231">
        <v>0.17314646243183471</v>
      </c>
      <c r="S26" s="231">
        <v>0.13179728977854641</v>
      </c>
      <c r="T26" s="231">
        <v>0.1485946643351759</v>
      </c>
      <c r="U26" s="231">
        <v>0.1421380717336071</v>
      </c>
      <c r="V26" s="231">
        <v>0.1757328208468176</v>
      </c>
      <c r="W26" s="231">
        <v>0.20028461894637101</v>
      </c>
      <c r="DA26" s="73" t="s">
        <v>2782</v>
      </c>
    </row>
    <row r="27" spans="1:105" ht="12" customHeight="1" x14ac:dyDescent="0.25">
      <c r="A27" s="57" t="s">
        <v>2721</v>
      </c>
      <c r="B27" s="263">
        <v>13.677644062433449</v>
      </c>
      <c r="C27" s="263">
        <v>13.67171806280543</v>
      </c>
      <c r="D27" s="263">
        <v>14.55566495725011</v>
      </c>
      <c r="E27" s="263">
        <v>15.756749196117591</v>
      </c>
      <c r="F27" s="263">
        <v>14.042087133381919</v>
      </c>
      <c r="G27" s="263">
        <v>13.331979343889589</v>
      </c>
      <c r="H27" s="263">
        <v>12.913533525664519</v>
      </c>
      <c r="I27" s="263">
        <v>9.4154372509006272</v>
      </c>
      <c r="J27" s="263">
        <v>5.8108742399225912</v>
      </c>
      <c r="K27" s="263">
        <v>5.2809967248687002</v>
      </c>
      <c r="L27" s="263">
        <v>6.1905127740073036</v>
      </c>
      <c r="M27" s="263">
        <v>5.6598268036942319</v>
      </c>
      <c r="N27" s="263">
        <v>5.1429212360542653</v>
      </c>
      <c r="O27" s="263">
        <v>5.3786335757226356</v>
      </c>
      <c r="P27" s="263">
        <v>4.8868942698662794</v>
      </c>
      <c r="Q27" s="263">
        <v>5.3414607303977828</v>
      </c>
      <c r="R27" s="263">
        <v>6.1017380640693943</v>
      </c>
      <c r="S27" s="263">
        <v>5.303319626678114</v>
      </c>
      <c r="T27" s="263">
        <v>6.0938614741661787</v>
      </c>
      <c r="U27" s="263">
        <v>5.4719458567858856</v>
      </c>
      <c r="V27" s="263">
        <v>4.5447163553933496</v>
      </c>
      <c r="W27" s="263">
        <v>5.9471319432209686</v>
      </c>
      <c r="DA27" s="70" t="s">
        <v>2783</v>
      </c>
    </row>
    <row r="28" spans="1:105" ht="12" customHeight="1" x14ac:dyDescent="0.25">
      <c r="A28" s="46" t="s">
        <v>30</v>
      </c>
      <c r="B28" s="231">
        <v>0.14670480285865209</v>
      </c>
      <c r="C28" s="231">
        <v>0.13936761781870591</v>
      </c>
      <c r="D28" s="231">
        <v>0.1411643352201081</v>
      </c>
      <c r="E28" s="231">
        <v>0.14177045693437029</v>
      </c>
      <c r="F28" s="231">
        <v>0.28693101968601192</v>
      </c>
      <c r="G28" s="231">
        <v>0.28830536509059629</v>
      </c>
      <c r="H28" s="231">
        <v>0.2892584617151705</v>
      </c>
      <c r="I28" s="231">
        <v>0.14894736990166971</v>
      </c>
      <c r="J28" s="231">
        <v>0.14570988052698461</v>
      </c>
      <c r="K28" s="231">
        <v>0.16271939234617999</v>
      </c>
      <c r="L28" s="231">
        <v>0.16192694686459741</v>
      </c>
      <c r="M28" s="231">
        <v>0.1632741562852609</v>
      </c>
      <c r="N28" s="231">
        <v>0</v>
      </c>
      <c r="O28" s="231">
        <v>0.16293669114206299</v>
      </c>
      <c r="P28" s="231">
        <v>0</v>
      </c>
      <c r="Q28" s="231">
        <v>0</v>
      </c>
      <c r="R28" s="231">
        <v>0</v>
      </c>
      <c r="S28" s="231">
        <v>5.7195889865520509E-2</v>
      </c>
      <c r="T28" s="231">
        <v>7.3556239506134255E-2</v>
      </c>
      <c r="U28" s="231">
        <v>4.8631116357551241E-2</v>
      </c>
      <c r="V28" s="231">
        <v>4.7633506945245888E-2</v>
      </c>
      <c r="W28" s="231">
        <v>4.8205261190560018E-2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0.13855848483819899</v>
      </c>
      <c r="T30" s="231">
        <v>0.1386953164072619</v>
      </c>
      <c r="U30" s="231">
        <v>0.13844407402366471</v>
      </c>
      <c r="V30" s="231">
        <v>6.7868724288757468E-2</v>
      </c>
      <c r="W30" s="231">
        <v>0.13736673156441559</v>
      </c>
      <c r="DA30" s="73" t="s">
        <v>2786</v>
      </c>
    </row>
    <row r="31" spans="1:105" ht="12" customHeight="1" x14ac:dyDescent="0.25">
      <c r="A31" s="46" t="s">
        <v>160</v>
      </c>
      <c r="B31" s="231">
        <v>0.22558641628558471</v>
      </c>
      <c r="C31" s="231">
        <v>0.24575872347606051</v>
      </c>
      <c r="D31" s="231">
        <v>0.24989653568779641</v>
      </c>
      <c r="E31" s="231">
        <v>0.49963000382421602</v>
      </c>
      <c r="F31" s="231">
        <v>0.50867624590969585</v>
      </c>
      <c r="G31" s="231">
        <v>0.76412741607102463</v>
      </c>
      <c r="H31" s="231">
        <v>0.2574222049273186</v>
      </c>
      <c r="I31" s="231">
        <v>0.27610431561697368</v>
      </c>
      <c r="J31" s="231">
        <v>0.26835071676202982</v>
      </c>
      <c r="K31" s="231">
        <v>0.56108381888617032</v>
      </c>
      <c r="L31" s="231">
        <v>0.53810121208673789</v>
      </c>
      <c r="M31" s="231">
        <v>0.27250932219626328</v>
      </c>
      <c r="N31" s="231">
        <v>0.27446632059201159</v>
      </c>
      <c r="O31" s="231">
        <v>0.27305757596901309</v>
      </c>
      <c r="P31" s="231">
        <v>0.27593878602417449</v>
      </c>
      <c r="Q31" s="231">
        <v>0.27158450873204631</v>
      </c>
      <c r="R31" s="231">
        <v>0.26937665544659739</v>
      </c>
      <c r="S31" s="231">
        <v>0.16304752910890649</v>
      </c>
      <c r="T31" s="231">
        <v>0.24192373558882699</v>
      </c>
      <c r="U31" s="231">
        <v>0.21539455484196129</v>
      </c>
      <c r="V31" s="231">
        <v>0.28973815253103741</v>
      </c>
      <c r="W31" s="231">
        <v>0.26534463479292553</v>
      </c>
      <c r="DA31" s="73" t="s">
        <v>2787</v>
      </c>
    </row>
    <row r="32" spans="1:105" ht="12" customHeight="1" x14ac:dyDescent="0.25">
      <c r="A32" s="46" t="s">
        <v>70</v>
      </c>
      <c r="B32" s="231">
        <v>0.72282338485294517</v>
      </c>
      <c r="C32" s="231">
        <v>0.2532501163519239</v>
      </c>
      <c r="D32" s="231">
        <v>0.25651499881227091</v>
      </c>
      <c r="E32" s="231">
        <v>0.2576164052728448</v>
      </c>
      <c r="F32" s="231">
        <v>0.26069654937700182</v>
      </c>
      <c r="G32" s="231">
        <v>0.26194523662252622</v>
      </c>
      <c r="H32" s="231">
        <v>0.2628111904030595</v>
      </c>
      <c r="I32" s="231">
        <v>0.27119399169080738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5.2965608739154409E-2</v>
      </c>
      <c r="U32" s="231">
        <v>5.2893640307483607E-2</v>
      </c>
      <c r="V32" s="231">
        <v>2.597475107253858E-2</v>
      </c>
      <c r="W32" s="231">
        <v>2.626276385286332E-2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4.5431601629334661</v>
      </c>
      <c r="C34" s="231">
        <v>6.8129848532638144</v>
      </c>
      <c r="D34" s="231">
        <v>8.0089273827194525</v>
      </c>
      <c r="E34" s="231">
        <v>8.7302481918852592</v>
      </c>
      <c r="F34" s="231">
        <v>8.2530320941397246</v>
      </c>
      <c r="G34" s="231">
        <v>7.7539384362129882</v>
      </c>
      <c r="H34" s="231">
        <v>8.1812228465391108</v>
      </c>
      <c r="I34" s="231">
        <v>7.5106687218690356</v>
      </c>
      <c r="J34" s="231">
        <v>3.869820252868279</v>
      </c>
      <c r="K34" s="231">
        <v>3.4428219113798142</v>
      </c>
      <c r="L34" s="231">
        <v>3.9931518192155351</v>
      </c>
      <c r="M34" s="231">
        <v>4.1350330017744632</v>
      </c>
      <c r="N34" s="231">
        <v>3.720895965148562</v>
      </c>
      <c r="O34" s="231">
        <v>3.828820314736491</v>
      </c>
      <c r="P34" s="231">
        <v>3.6369452226187429</v>
      </c>
      <c r="Q34" s="231">
        <v>3.8146256473865181</v>
      </c>
      <c r="R34" s="231">
        <v>4.31128187184461</v>
      </c>
      <c r="S34" s="231">
        <v>3.7265192865371399</v>
      </c>
      <c r="T34" s="231">
        <v>4.2424188019921196</v>
      </c>
      <c r="U34" s="231">
        <v>3.752160792452691</v>
      </c>
      <c r="V34" s="231">
        <v>2.58863999969812</v>
      </c>
      <c r="W34" s="231">
        <v>3.7996168736751921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0.62612250326614038</v>
      </c>
      <c r="C36" s="231">
        <v>0.31306125163626192</v>
      </c>
      <c r="D36" s="231">
        <v>0.79830478288133078</v>
      </c>
      <c r="E36" s="231">
        <v>0.93918375490329953</v>
      </c>
      <c r="F36" s="231">
        <v>1.0018185458663691</v>
      </c>
      <c r="G36" s="231">
        <v>0.61048493737192078</v>
      </c>
      <c r="H36" s="231">
        <v>0.49307640208824</v>
      </c>
      <c r="I36" s="231">
        <v>0.2660922023596165</v>
      </c>
      <c r="J36" s="231">
        <v>0.23478889477154261</v>
      </c>
      <c r="K36" s="231">
        <v>0.13304610117843779</v>
      </c>
      <c r="L36" s="231">
        <v>0.1565447137095213</v>
      </c>
      <c r="M36" s="231">
        <v>0.1174085352820157</v>
      </c>
      <c r="N36" s="231">
        <v>0.15654471371212819</v>
      </c>
      <c r="O36" s="231">
        <v>5.4773744322164433E-2</v>
      </c>
      <c r="P36" s="231">
        <v>7.0439486011442218E-2</v>
      </c>
      <c r="Q36" s="231">
        <v>0.27392507320129977</v>
      </c>
      <c r="R36" s="231">
        <v>0.2191513288772754</v>
      </c>
      <c r="S36" s="231">
        <v>0.22698419972427891</v>
      </c>
      <c r="T36" s="231">
        <v>0.22698419972010889</v>
      </c>
      <c r="U36" s="231">
        <v>0.19565271634406539</v>
      </c>
      <c r="V36" s="231">
        <v>0.2034855871825412</v>
      </c>
      <c r="W36" s="231">
        <v>0.16434940875980089</v>
      </c>
      <c r="DA36" s="73" t="s">
        <v>2792</v>
      </c>
    </row>
    <row r="37" spans="1:105" ht="12" customHeight="1" x14ac:dyDescent="0.25">
      <c r="A37" s="46" t="s">
        <v>79</v>
      </c>
      <c r="B37" s="231">
        <v>7.4132467922366576</v>
      </c>
      <c r="C37" s="231">
        <v>5.907295500258658</v>
      </c>
      <c r="D37" s="231">
        <v>5.1008569219291484</v>
      </c>
      <c r="E37" s="231">
        <v>5.1883003832976051</v>
      </c>
      <c r="F37" s="231">
        <v>3.7309326784031169</v>
      </c>
      <c r="G37" s="231">
        <v>3.6531779525205401</v>
      </c>
      <c r="H37" s="231">
        <v>3.4297424199916162</v>
      </c>
      <c r="I37" s="231">
        <v>0.94243064946252597</v>
      </c>
      <c r="J37" s="231">
        <v>1.292204494993755</v>
      </c>
      <c r="K37" s="231">
        <v>0.98132550107809813</v>
      </c>
      <c r="L37" s="231">
        <v>1.3407880821309111</v>
      </c>
      <c r="M37" s="231">
        <v>0.97160178815622922</v>
      </c>
      <c r="N37" s="231">
        <v>0.99101423660156351</v>
      </c>
      <c r="O37" s="231">
        <v>1.059045249552903</v>
      </c>
      <c r="P37" s="231">
        <v>0.90357077521191886</v>
      </c>
      <c r="Q37" s="231">
        <v>0.98132550107791994</v>
      </c>
      <c r="R37" s="231">
        <v>1.3019282079009109</v>
      </c>
      <c r="S37" s="231">
        <v>0.99101423660406995</v>
      </c>
      <c r="T37" s="231">
        <v>1.117317572212573</v>
      </c>
      <c r="U37" s="231">
        <v>1.0687689624584691</v>
      </c>
      <c r="V37" s="231">
        <v>1.321375633675109</v>
      </c>
      <c r="W37" s="231">
        <v>1.505986269385212</v>
      </c>
      <c r="DA37" s="73" t="s">
        <v>2793</v>
      </c>
    </row>
    <row r="38" spans="1:105" ht="12" customHeight="1" x14ac:dyDescent="0.25">
      <c r="A38" s="57" t="s">
        <v>2733</v>
      </c>
      <c r="B38" s="263">
        <v>3.7669303412806441</v>
      </c>
      <c r="C38" s="263">
        <v>3.8492951772865922</v>
      </c>
      <c r="D38" s="263">
        <v>4.0137073282603088</v>
      </c>
      <c r="E38" s="263">
        <v>3.9606267901753611</v>
      </c>
      <c r="F38" s="263">
        <v>3.6699621036830261</v>
      </c>
      <c r="G38" s="263">
        <v>3.1815602969728731</v>
      </c>
      <c r="H38" s="263">
        <v>3.3468858236795009</v>
      </c>
      <c r="I38" s="263">
        <v>3.0986051807282839</v>
      </c>
      <c r="J38" s="263">
        <v>1.9635232682674459</v>
      </c>
      <c r="K38" s="263">
        <v>2.483408384183126</v>
      </c>
      <c r="L38" s="263">
        <v>1.995537801210143</v>
      </c>
      <c r="M38" s="263">
        <v>1.835329175871669</v>
      </c>
      <c r="N38" s="263">
        <v>1.9183486549315549</v>
      </c>
      <c r="O38" s="263">
        <v>1.8642795191867789</v>
      </c>
      <c r="P38" s="263">
        <v>1.7975305849665839</v>
      </c>
      <c r="Q38" s="263">
        <v>1.957211788605759</v>
      </c>
      <c r="R38" s="263">
        <v>2.0886098311969699</v>
      </c>
      <c r="S38" s="263">
        <v>2.0142952953650242</v>
      </c>
      <c r="T38" s="263">
        <v>1.98119517581265</v>
      </c>
      <c r="U38" s="263">
        <v>1.873623908705738</v>
      </c>
      <c r="V38" s="263">
        <v>1.6362318046448541</v>
      </c>
      <c r="W38" s="263">
        <v>1.9152757663212601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7.5347647649808778</v>
      </c>
      <c r="C39" s="263">
        <f t="shared" si="0"/>
        <v>7.7233894017795892</v>
      </c>
      <c r="D39" s="263">
        <f t="shared" si="0"/>
        <v>8.1694555130911439</v>
      </c>
      <c r="E39" s="263">
        <f t="shared" si="0"/>
        <v>8.4092176409015735</v>
      </c>
      <c r="F39" s="263">
        <f t="shared" si="0"/>
        <v>7.6883859997350976</v>
      </c>
      <c r="G39" s="263">
        <f t="shared" si="0"/>
        <v>6.9461310886271566</v>
      </c>
      <c r="H39" s="263">
        <f t="shared" si="0"/>
        <v>7.0437335217314896</v>
      </c>
      <c r="I39" s="263">
        <f t="shared" si="0"/>
        <v>5.9477957847302036</v>
      </c>
      <c r="J39" s="263">
        <f t="shared" si="0"/>
        <v>3.707076643628711</v>
      </c>
      <c r="K39" s="263">
        <f t="shared" si="0"/>
        <v>4.1815825630574546</v>
      </c>
      <c r="L39" s="263">
        <f t="shared" si="0"/>
        <v>3.8379202222514417</v>
      </c>
      <c r="M39" s="263">
        <f t="shared" si="0"/>
        <v>3.5310958867261157</v>
      </c>
      <c r="N39" s="263">
        <f t="shared" si="0"/>
        <v>3.4953796892378186</v>
      </c>
      <c r="O39" s="263">
        <f t="shared" si="0"/>
        <v>3.4902435709126145</v>
      </c>
      <c r="P39" s="263">
        <f t="shared" si="0"/>
        <v>3.2932718747763472</v>
      </c>
      <c r="Q39" s="263">
        <f t="shared" si="0"/>
        <v>3.5909743173695583</v>
      </c>
      <c r="R39" s="263">
        <f t="shared" si="0"/>
        <v>3.9266421669445677</v>
      </c>
      <c r="S39" s="263">
        <f t="shared" si="0"/>
        <v>3.6473399731903422</v>
      </c>
      <c r="T39" s="263">
        <f t="shared" si="0"/>
        <v>3.8058528349972613</v>
      </c>
      <c r="U39" s="263">
        <f t="shared" si="0"/>
        <v>3.5248463996945461</v>
      </c>
      <c r="V39" s="263">
        <f t="shared" si="0"/>
        <v>3.0043742165082392</v>
      </c>
      <c r="W39" s="263">
        <f t="shared" si="0"/>
        <v>3.6797579003595842</v>
      </c>
      <c r="DA39" s="70"/>
    </row>
    <row r="40" spans="1:105" ht="12" customHeight="1" x14ac:dyDescent="0.25">
      <c r="A40" s="60" t="s">
        <v>2736</v>
      </c>
      <c r="B40" s="331">
        <v>1.787402783143144</v>
      </c>
      <c r="C40" s="331">
        <v>1.8816442960181241</v>
      </c>
      <c r="D40" s="331">
        <v>2.0474241462411058</v>
      </c>
      <c r="E40" s="331">
        <v>2.225203081447432</v>
      </c>
      <c r="F40" s="331">
        <v>2.0154744333056809</v>
      </c>
      <c r="G40" s="331">
        <v>1.90933006526196</v>
      </c>
      <c r="H40" s="331">
        <v>1.8591852504132671</v>
      </c>
      <c r="I40" s="331">
        <v>1.408404228950858</v>
      </c>
      <c r="J40" s="331">
        <v>0.84650635080989156</v>
      </c>
      <c r="K40" s="331">
        <v>0.77578316410142589</v>
      </c>
      <c r="L40" s="331">
        <v>0.90148644911332809</v>
      </c>
      <c r="M40" s="331">
        <v>0.83386487193929137</v>
      </c>
      <c r="N40" s="331">
        <v>0.75542407601905248</v>
      </c>
      <c r="O40" s="331">
        <v>0.78846754179487077</v>
      </c>
      <c r="P40" s="331">
        <v>0.71891704012170399</v>
      </c>
      <c r="Q40" s="331">
        <v>0.78583292523939929</v>
      </c>
      <c r="R40" s="331">
        <v>0.89197488595024998</v>
      </c>
      <c r="S40" s="331">
        <v>0.78027674741539532</v>
      </c>
      <c r="T40" s="331">
        <v>0.89587431273006424</v>
      </c>
      <c r="U40" s="331">
        <v>0.80272206031484661</v>
      </c>
      <c r="V40" s="331">
        <v>0.65114327336639755</v>
      </c>
      <c r="W40" s="331">
        <v>0.86085464760581254</v>
      </c>
      <c r="DA40" s="72" t="s">
        <v>2795</v>
      </c>
    </row>
    <row r="41" spans="1:105" ht="12" customHeight="1" x14ac:dyDescent="0.25">
      <c r="A41" s="59" t="s">
        <v>30</v>
      </c>
      <c r="B41" s="232">
        <v>4.6829302068399282E-2</v>
      </c>
      <c r="C41" s="232">
        <v>3.5466780945964463E-2</v>
      </c>
      <c r="D41" s="232">
        <v>3.3646286149570312E-2</v>
      </c>
      <c r="E41" s="232">
        <v>3.3032143142420797E-2</v>
      </c>
      <c r="F41" s="232">
        <v>6.2629316493112847E-2</v>
      </c>
      <c r="G41" s="232">
        <v>6.1236783277950728E-2</v>
      </c>
      <c r="H41" s="232">
        <v>6.0271073566657007E-2</v>
      </c>
      <c r="I41" s="232">
        <v>2.5760252359478712E-2</v>
      </c>
      <c r="J41" s="232">
        <v>2.904058601052804E-2</v>
      </c>
      <c r="K41" s="232">
        <v>3.060277874039424E-2</v>
      </c>
      <c r="L41" s="232">
        <v>3.1405711282279078E-2</v>
      </c>
      <c r="M41" s="232">
        <v>3.0040673164421789E-2</v>
      </c>
      <c r="N41" s="232">
        <v>0</v>
      </c>
      <c r="O41" s="232">
        <v>3.038260425496862E-2</v>
      </c>
      <c r="P41" s="232">
        <v>0</v>
      </c>
      <c r="Q41" s="232">
        <v>0</v>
      </c>
      <c r="R41" s="232">
        <v>0</v>
      </c>
      <c r="S41" s="232">
        <v>1.101549811843342E-2</v>
      </c>
      <c r="T41" s="232">
        <v>1.3991798203941809E-2</v>
      </c>
      <c r="U41" s="232">
        <v>9.3567740193991316E-3</v>
      </c>
      <c r="V41" s="232">
        <v>1.036758559118848E-2</v>
      </c>
      <c r="W41" s="232">
        <v>9.7882648671839302E-3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2.6421958022682018E-2</v>
      </c>
      <c r="T42" s="297">
        <v>2.612211659505443E-2</v>
      </c>
      <c r="U42" s="297">
        <v>2.6374171485464819E-2</v>
      </c>
      <c r="V42" s="297">
        <v>1.462605868525166E-2</v>
      </c>
      <c r="W42" s="297">
        <v>2.7617565365632622E-2</v>
      </c>
      <c r="DA42" s="122" t="s">
        <v>2797</v>
      </c>
    </row>
    <row r="43" spans="1:105" ht="12" customHeight="1" x14ac:dyDescent="0.25">
      <c r="A43" s="59" t="s">
        <v>160</v>
      </c>
      <c r="B43" s="297">
        <v>6.9967682338336834E-2</v>
      </c>
      <c r="C43" s="297">
        <v>6.0768711576143018E-2</v>
      </c>
      <c r="D43" s="297">
        <v>5.7874009675019517E-2</v>
      </c>
      <c r="E43" s="297">
        <v>0.1131125292858505</v>
      </c>
      <c r="F43" s="297">
        <v>0.10788295111176829</v>
      </c>
      <c r="G43" s="297">
        <v>0.15770178800018239</v>
      </c>
      <c r="H43" s="297">
        <v>5.2117077106676041E-2</v>
      </c>
      <c r="I43" s="297">
        <v>4.6398256282183303E-2</v>
      </c>
      <c r="J43" s="297">
        <v>5.1967320355697892E-2</v>
      </c>
      <c r="K43" s="297">
        <v>0.1025322488643555</v>
      </c>
      <c r="L43" s="297">
        <v>0.10140623695923789</v>
      </c>
      <c r="M43" s="297">
        <v>4.8717474414730753E-2</v>
      </c>
      <c r="N43" s="297">
        <v>5.0877447885362651E-2</v>
      </c>
      <c r="O43" s="297">
        <v>4.9473373475464558E-2</v>
      </c>
      <c r="P43" s="297">
        <v>4.9706459746701362E-2</v>
      </c>
      <c r="Q43" s="297">
        <v>5.1203035526458329E-2</v>
      </c>
      <c r="R43" s="297">
        <v>5.141571436036748E-2</v>
      </c>
      <c r="S43" s="297">
        <v>3.051158236801697E-2</v>
      </c>
      <c r="T43" s="297">
        <v>4.471401670558834E-2</v>
      </c>
      <c r="U43" s="297">
        <v>4.0267791557252887E-2</v>
      </c>
      <c r="V43" s="297">
        <v>6.1274806604366933E-2</v>
      </c>
      <c r="W43" s="297">
        <v>5.2351939194657943E-2</v>
      </c>
      <c r="DA43" s="122" t="s">
        <v>2798</v>
      </c>
    </row>
    <row r="44" spans="1:105" ht="12" customHeight="1" x14ac:dyDescent="0.25">
      <c r="A44" s="59" t="s">
        <v>70</v>
      </c>
      <c r="B44" s="297">
        <v>0.2312487255390894</v>
      </c>
      <c r="C44" s="297">
        <v>6.4592686783357903E-2</v>
      </c>
      <c r="D44" s="297">
        <v>6.12771716157035E-2</v>
      </c>
      <c r="E44" s="297">
        <v>6.0158684235598878E-2</v>
      </c>
      <c r="F44" s="297">
        <v>5.7030772398808938E-2</v>
      </c>
      <c r="G44" s="297">
        <v>5.5762720162274897E-2</v>
      </c>
      <c r="H44" s="297">
        <v>5.4883336930395522E-2</v>
      </c>
      <c r="I44" s="297">
        <v>4.7007931173722949E-2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1.00976841737257E-2</v>
      </c>
      <c r="U44" s="297">
        <v>1.019974136464741E-2</v>
      </c>
      <c r="V44" s="297">
        <v>5.6661786983310657E-3</v>
      </c>
      <c r="W44" s="297">
        <v>5.3447266840062858E-3</v>
      </c>
      <c r="DA44" s="122" t="s">
        <v>2799</v>
      </c>
    </row>
    <row r="45" spans="1:105" ht="12" customHeight="1" x14ac:dyDescent="0.25">
      <c r="A45" s="59" t="s">
        <v>162</v>
      </c>
      <c r="B45" s="297">
        <v>1.439357073197318</v>
      </c>
      <c r="C45" s="297">
        <v>1.720816116712659</v>
      </c>
      <c r="D45" s="297">
        <v>1.894626678800813</v>
      </c>
      <c r="E45" s="297">
        <v>2.0188997247835618</v>
      </c>
      <c r="F45" s="297">
        <v>1.7879313933019909</v>
      </c>
      <c r="G45" s="297">
        <v>1.6346287738215519</v>
      </c>
      <c r="H45" s="297">
        <v>1.691913762809538</v>
      </c>
      <c r="I45" s="297">
        <v>1.289237789135474</v>
      </c>
      <c r="J45" s="297">
        <v>0.76549844444366566</v>
      </c>
      <c r="K45" s="297">
        <v>0.64264813649667618</v>
      </c>
      <c r="L45" s="297">
        <v>0.76867450087181111</v>
      </c>
      <c r="M45" s="297">
        <v>0.75510672436013881</v>
      </c>
      <c r="N45" s="297">
        <v>0.70454662813368985</v>
      </c>
      <c r="O45" s="297">
        <v>0.70861156406443759</v>
      </c>
      <c r="P45" s="297">
        <v>0.66921058037500258</v>
      </c>
      <c r="Q45" s="297">
        <v>0.73462988971294096</v>
      </c>
      <c r="R45" s="297">
        <v>0.84055917158988247</v>
      </c>
      <c r="S45" s="297">
        <v>0.71232770890626296</v>
      </c>
      <c r="T45" s="297">
        <v>0.80094869705175398</v>
      </c>
      <c r="U45" s="297">
        <v>0.71652358188808229</v>
      </c>
      <c r="V45" s="297">
        <v>0.55920864378725943</v>
      </c>
      <c r="W45" s="297">
        <v>0.76575215149433173</v>
      </c>
      <c r="DA45" s="122" t="s">
        <v>2800</v>
      </c>
    </row>
    <row r="46" spans="1:105" ht="12" customHeight="1" x14ac:dyDescent="0.25">
      <c r="A46" s="60" t="s">
        <v>2743</v>
      </c>
      <c r="B46" s="331">
        <v>1.4029788010161921</v>
      </c>
      <c r="C46" s="331">
        <v>1.4023709440040479</v>
      </c>
      <c r="D46" s="331">
        <v>1.493041438752202</v>
      </c>
      <c r="E46" s="331">
        <v>1.616242168181474</v>
      </c>
      <c r="F46" s="331">
        <v>1.4403614014394821</v>
      </c>
      <c r="G46" s="331">
        <v>1.367522382486613</v>
      </c>
      <c r="H46" s="331">
        <v>1.3246004721295439</v>
      </c>
      <c r="I46" s="331">
        <v>0.96578466328078771</v>
      </c>
      <c r="J46" s="331">
        <v>0.5960480720779936</v>
      </c>
      <c r="K46" s="331">
        <v>0.54169610054237183</v>
      </c>
      <c r="L46" s="331">
        <v>0.63498934097916337</v>
      </c>
      <c r="M46" s="331">
        <v>0.58055444247271126</v>
      </c>
      <c r="N46" s="331">
        <v>0.52753306319015314</v>
      </c>
      <c r="O46" s="331">
        <v>0.55171116098119999</v>
      </c>
      <c r="P46" s="331">
        <v>0.50127120081015408</v>
      </c>
      <c r="Q46" s="331">
        <v>0.54789817142494568</v>
      </c>
      <c r="R46" s="331">
        <v>0.62588331105612083</v>
      </c>
      <c r="S46" s="331">
        <v>0.54398586315593445</v>
      </c>
      <c r="T46" s="331">
        <v>0.62507537303638083</v>
      </c>
      <c r="U46" s="331">
        <v>0.56128263042495985</v>
      </c>
      <c r="V46" s="331">
        <v>0.4661724397961875</v>
      </c>
      <c r="W46" s="331">
        <v>0.61002465081700541</v>
      </c>
      <c r="DA46" s="72" t="s">
        <v>2801</v>
      </c>
    </row>
    <row r="47" spans="1:105" ht="12" customHeight="1" x14ac:dyDescent="0.25">
      <c r="A47" s="64" t="s">
        <v>30</v>
      </c>
      <c r="B47" s="231">
        <v>1.5048185745910511E-2</v>
      </c>
      <c r="C47" s="231">
        <v>1.429557696159138E-2</v>
      </c>
      <c r="D47" s="231">
        <v>1.4479874521469231E-2</v>
      </c>
      <c r="E47" s="231">
        <v>1.4542047210863961E-2</v>
      </c>
      <c r="F47" s="231">
        <v>2.9431833153129552E-2</v>
      </c>
      <c r="G47" s="231">
        <v>2.9572806076471069E-2</v>
      </c>
      <c r="H47" s="231">
        <v>2.967056957678544E-2</v>
      </c>
      <c r="I47" s="231">
        <v>1.5278216152232651E-2</v>
      </c>
      <c r="J47" s="231">
        <v>1.494613199062813E-2</v>
      </c>
      <c r="K47" s="231">
        <v>1.6690875777572362E-2</v>
      </c>
      <c r="L47" s="231">
        <v>1.6609591003195531E-2</v>
      </c>
      <c r="M47" s="231">
        <v>1.6747780463974932E-2</v>
      </c>
      <c r="N47" s="231">
        <v>0</v>
      </c>
      <c r="O47" s="231">
        <v>1.67131651135661E-2</v>
      </c>
      <c r="P47" s="231">
        <v>0</v>
      </c>
      <c r="Q47" s="231">
        <v>0</v>
      </c>
      <c r="R47" s="231">
        <v>0</v>
      </c>
      <c r="S47" s="231">
        <v>5.8668452417897947E-3</v>
      </c>
      <c r="T47" s="231">
        <v>7.5450014811407279E-3</v>
      </c>
      <c r="U47" s="231">
        <v>4.9883170674685116E-3</v>
      </c>
      <c r="V47" s="231">
        <v>4.885987685977821E-3</v>
      </c>
      <c r="W47" s="231">
        <v>4.9446351461621347E-3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1.421258047376992E-2</v>
      </c>
      <c r="T49" s="231">
        <v>1.422661591655734E-2</v>
      </c>
      <c r="U49" s="231">
        <v>1.42008448307991E-2</v>
      </c>
      <c r="V49" s="231">
        <v>6.9616069108468029E-3</v>
      </c>
      <c r="W49" s="231">
        <v>1.409033686430562E-2</v>
      </c>
      <c r="DA49" s="73" t="s">
        <v>2804</v>
      </c>
    </row>
    <row r="50" spans="1:105" ht="12" customHeight="1" x14ac:dyDescent="0.25">
      <c r="A50" s="64" t="s">
        <v>160</v>
      </c>
      <c r="B50" s="231">
        <v>2.3139435300495781E-2</v>
      </c>
      <c r="C50" s="231">
        <v>2.520860154189224E-2</v>
      </c>
      <c r="D50" s="231">
        <v>2.5633035953926409E-2</v>
      </c>
      <c r="E50" s="231">
        <v>5.1249345319803623E-2</v>
      </c>
      <c r="F50" s="231">
        <v>5.2177259938494973E-2</v>
      </c>
      <c r="G50" s="231">
        <v>7.8380060274224839E-2</v>
      </c>
      <c r="H50" s="231">
        <v>2.640497842869137E-2</v>
      </c>
      <c r="I50" s="231">
        <v>2.8321288367463161E-2</v>
      </c>
      <c r="J50" s="231">
        <v>2.7525966104695172E-2</v>
      </c>
      <c r="K50" s="231">
        <v>5.7552945514393883E-2</v>
      </c>
      <c r="L50" s="231">
        <v>5.519551392862429E-2</v>
      </c>
      <c r="M50" s="231">
        <v>2.7952533373106919E-2</v>
      </c>
      <c r="N50" s="231">
        <v>2.8153271691074889E-2</v>
      </c>
      <c r="O50" s="231">
        <v>2.8008770281834329E-2</v>
      </c>
      <c r="P50" s="231">
        <v>2.830430923651208E-2</v>
      </c>
      <c r="Q50" s="231">
        <v>2.7857671006513041E-2</v>
      </c>
      <c r="R50" s="231">
        <v>2.7631201349816371E-2</v>
      </c>
      <c r="S50" s="231">
        <v>1.6724534273131829E-2</v>
      </c>
      <c r="T50" s="231">
        <v>2.4815229212316849E-2</v>
      </c>
      <c r="U50" s="231">
        <v>2.2094009240055241E-2</v>
      </c>
      <c r="V50" s="231">
        <v>2.9719773667974781E-2</v>
      </c>
      <c r="W50" s="231">
        <v>2.7217618464010919E-2</v>
      </c>
      <c r="DA50" s="73" t="s">
        <v>2805</v>
      </c>
    </row>
    <row r="51" spans="1:105" ht="12" customHeight="1" x14ac:dyDescent="0.25">
      <c r="A51" s="64" t="s">
        <v>70</v>
      </c>
      <c r="B51" s="231">
        <v>7.4143315997874146E-2</v>
      </c>
      <c r="C51" s="231">
        <v>2.5977028132534941E-2</v>
      </c>
      <c r="D51" s="231">
        <v>2.6311922128808569E-2</v>
      </c>
      <c r="E51" s="231">
        <v>2.6424898450493339E-2</v>
      </c>
      <c r="F51" s="231">
        <v>2.6740842984689549E-2</v>
      </c>
      <c r="G51" s="231">
        <v>2.6868926573250091E-2</v>
      </c>
      <c r="H51" s="231">
        <v>2.6957751431624991E-2</v>
      </c>
      <c r="I51" s="231">
        <v>2.781761387914574E-2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5.4329258682822316E-3</v>
      </c>
      <c r="U51" s="231">
        <v>5.4255437355468289E-3</v>
      </c>
      <c r="V51" s="231">
        <v>2.6643495729308121E-3</v>
      </c>
      <c r="W51" s="231">
        <v>2.6938923672434061E-3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0.46601281398478672</v>
      </c>
      <c r="C53" s="231">
        <v>0.69883916244220146</v>
      </c>
      <c r="D53" s="231">
        <v>0.82151248311066039</v>
      </c>
      <c r="E53" s="231">
        <v>0.89550167301588635</v>
      </c>
      <c r="F53" s="231">
        <v>0.84655142503571335</v>
      </c>
      <c r="G53" s="231">
        <v>0.79535709517915376</v>
      </c>
      <c r="H53" s="231">
        <v>0.83918562054184698</v>
      </c>
      <c r="I53" s="231">
        <v>0.77040380274107645</v>
      </c>
      <c r="J53" s="231">
        <v>0.39694524537520159</v>
      </c>
      <c r="K53" s="231">
        <v>0.35314606340768911</v>
      </c>
      <c r="L53" s="231">
        <v>0.40959593085082108</v>
      </c>
      <c r="M53" s="231">
        <v>0.42414933569778662</v>
      </c>
      <c r="N53" s="231">
        <v>0.38166939686843582</v>
      </c>
      <c r="O53" s="231">
        <v>0.39273969332403652</v>
      </c>
      <c r="P53" s="231">
        <v>0.37305818344883829</v>
      </c>
      <c r="Q53" s="231">
        <v>0.39128368106866651</v>
      </c>
      <c r="R53" s="231">
        <v>0.44222799217420611</v>
      </c>
      <c r="S53" s="231">
        <v>0.38224620678273569</v>
      </c>
      <c r="T53" s="231">
        <v>0.43516439066981399</v>
      </c>
      <c r="U53" s="231">
        <v>0.38487637386863421</v>
      </c>
      <c r="V53" s="231">
        <v>0.26552869971328041</v>
      </c>
      <c r="W53" s="231">
        <v>0.38974416218294911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6.422426222760616E-2</v>
      </c>
      <c r="C55" s="231">
        <v>3.2112131114130457E-2</v>
      </c>
      <c r="D55" s="231">
        <v>8.1885789834852299E-2</v>
      </c>
      <c r="E55" s="231">
        <v>9.6336393341828613E-2</v>
      </c>
      <c r="F55" s="231">
        <v>0.10276113166124599</v>
      </c>
      <c r="G55" s="231">
        <v>6.262024523835423E-2</v>
      </c>
      <c r="H55" s="231">
        <v>5.0577112275581468E-2</v>
      </c>
      <c r="I55" s="231">
        <v>2.7294299904440801E-2</v>
      </c>
      <c r="J55" s="231">
        <v>2.4083375804699079E-2</v>
      </c>
      <c r="K55" s="231">
        <v>1.3647149952079831E-2</v>
      </c>
      <c r="L55" s="231">
        <v>1.605751061681978E-2</v>
      </c>
      <c r="M55" s="231">
        <v>1.2043132962601989E-2</v>
      </c>
      <c r="N55" s="231">
        <v>1.605751061708718E-2</v>
      </c>
      <c r="O55" s="231">
        <v>5.618394643514768E-3</v>
      </c>
      <c r="P55" s="231">
        <v>7.2253017535351457E-3</v>
      </c>
      <c r="Q55" s="231">
        <v>2.809775345914781E-2</v>
      </c>
      <c r="R55" s="231">
        <v>2.2479358815442281E-2</v>
      </c>
      <c r="S55" s="231">
        <v>2.328281237069502E-2</v>
      </c>
      <c r="T55" s="231">
        <v>2.3282812370267272E-2</v>
      </c>
      <c r="U55" s="231">
        <v>2.0068998150484189E-2</v>
      </c>
      <c r="V55" s="231">
        <v>2.087245170486219E-2</v>
      </c>
      <c r="W55" s="231">
        <v>1.6858074051133199E-2</v>
      </c>
      <c r="DA55" s="73" t="s">
        <v>2810</v>
      </c>
    </row>
    <row r="56" spans="1:105" ht="12" customHeight="1" x14ac:dyDescent="0.25">
      <c r="A56" s="64" t="s">
        <v>79</v>
      </c>
      <c r="B56" s="231">
        <v>0.76041078775951831</v>
      </c>
      <c r="C56" s="231">
        <v>0.60593844381169792</v>
      </c>
      <c r="D56" s="231">
        <v>0.52321833320248523</v>
      </c>
      <c r="E56" s="231">
        <v>0.53218781084259825</v>
      </c>
      <c r="F56" s="231">
        <v>0.38269890866620898</v>
      </c>
      <c r="G56" s="231">
        <v>0.37472324914515898</v>
      </c>
      <c r="H56" s="231">
        <v>0.35180443987501397</v>
      </c>
      <c r="I56" s="231">
        <v>9.6669442236428954E-2</v>
      </c>
      <c r="J56" s="231">
        <v>0.13254735280276961</v>
      </c>
      <c r="K56" s="231">
        <v>0.1006590658906366</v>
      </c>
      <c r="L56" s="231">
        <v>0.13753079457970269</v>
      </c>
      <c r="M56" s="231">
        <v>9.9661659975240874E-2</v>
      </c>
      <c r="N56" s="231">
        <v>0.1016528840135552</v>
      </c>
      <c r="O56" s="231">
        <v>0.1086311376182484</v>
      </c>
      <c r="P56" s="231">
        <v>9.2683406371268581E-2</v>
      </c>
      <c r="Q56" s="231">
        <v>0.10065906589061829</v>
      </c>
      <c r="R56" s="231">
        <v>0.13354475871665619</v>
      </c>
      <c r="S56" s="231">
        <v>0.1016528840138122</v>
      </c>
      <c r="T56" s="231">
        <v>0.11460839751800241</v>
      </c>
      <c r="U56" s="231">
        <v>0.10962854353197191</v>
      </c>
      <c r="V56" s="231">
        <v>0.13553957054031471</v>
      </c>
      <c r="W56" s="231">
        <v>0.154475931741201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4.3443831808215414</v>
      </c>
      <c r="C58" s="331">
        <v>4.4393741617574172</v>
      </c>
      <c r="D58" s="331">
        <v>4.6289899280978366</v>
      </c>
      <c r="E58" s="331">
        <v>4.5677723912726664</v>
      </c>
      <c r="F58" s="331">
        <v>4.2325501649899344</v>
      </c>
      <c r="G58" s="331">
        <v>3.6692786408785838</v>
      </c>
      <c r="H58" s="331">
        <v>3.8599477991886788</v>
      </c>
      <c r="I58" s="331">
        <v>3.573606892498558</v>
      </c>
      <c r="J58" s="331">
        <v>2.264522220740826</v>
      </c>
      <c r="K58" s="331">
        <v>2.864103298413657</v>
      </c>
      <c r="L58" s="331">
        <v>2.30144443215895</v>
      </c>
      <c r="M58" s="331">
        <v>2.116676572314113</v>
      </c>
      <c r="N58" s="331">
        <v>2.212422550028613</v>
      </c>
      <c r="O58" s="331">
        <v>2.150064868136544</v>
      </c>
      <c r="P58" s="331">
        <v>2.0730836338444889</v>
      </c>
      <c r="Q58" s="331">
        <v>2.2572432207052131</v>
      </c>
      <c r="R58" s="331">
        <v>2.408783969938197</v>
      </c>
      <c r="S58" s="331">
        <v>2.3230773626190122</v>
      </c>
      <c r="T58" s="331">
        <v>2.2849031492308161</v>
      </c>
      <c r="U58" s="331">
        <v>2.1608417089547398</v>
      </c>
      <c r="V58" s="331">
        <v>1.8870585033456539</v>
      </c>
      <c r="W58" s="331">
        <v>2.2088786019367661</v>
      </c>
      <c r="DA58" s="72" t="s">
        <v>2813</v>
      </c>
    </row>
    <row r="59" spans="1:105" ht="12" customHeight="1" x14ac:dyDescent="0.25">
      <c r="A59" s="132" t="s">
        <v>2759</v>
      </c>
      <c r="B59" s="318">
        <v>1.0935769705310141</v>
      </c>
      <c r="C59" s="318">
        <v>1.1174882934590209</v>
      </c>
      <c r="D59" s="318">
        <v>1.1652187598310639</v>
      </c>
      <c r="E59" s="318">
        <v>1.1498089569480729</v>
      </c>
      <c r="F59" s="318">
        <v>1.0654261363232109</v>
      </c>
      <c r="G59" s="318">
        <v>0.92363828260824599</v>
      </c>
      <c r="H59" s="318">
        <v>0.97163391094944163</v>
      </c>
      <c r="I59" s="318">
        <v>0.89955559551455144</v>
      </c>
      <c r="J59" s="318">
        <v>0.57003013932799829</v>
      </c>
      <c r="K59" s="318">
        <v>0.72095790771724555</v>
      </c>
      <c r="L59" s="318">
        <v>0.57932427348407023</v>
      </c>
      <c r="M59" s="318">
        <v>0.53281413199549055</v>
      </c>
      <c r="N59" s="318">
        <v>0.55691550424823788</v>
      </c>
      <c r="O59" s="318">
        <v>0.54121870173000985</v>
      </c>
      <c r="P59" s="318">
        <v>0.52184082885809546</v>
      </c>
      <c r="Q59" s="318">
        <v>0.5681978546339177</v>
      </c>
      <c r="R59" s="318">
        <v>0.60634400025702762</v>
      </c>
      <c r="S59" s="318">
        <v>0.58476975873975823</v>
      </c>
      <c r="T59" s="318">
        <v>0.57516046810127153</v>
      </c>
      <c r="U59" s="318">
        <v>0.54393147002031272</v>
      </c>
      <c r="V59" s="318">
        <v>0.47501420464326638</v>
      </c>
      <c r="W59" s="318">
        <v>0.55602341442634751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1</v>
      </c>
      <c r="D63" s="234">
        <f t="shared" si="1"/>
        <v>1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0.99999999999999989</v>
      </c>
      <c r="H63" s="234">
        <f t="shared" si="1"/>
        <v>1.0000000000000002</v>
      </c>
      <c r="I63" s="234">
        <f t="shared" si="1"/>
        <v>0.99999999999999978</v>
      </c>
      <c r="J63" s="234">
        <f t="shared" si="1"/>
        <v>1.0000000000000004</v>
      </c>
      <c r="K63" s="234">
        <f t="shared" si="1"/>
        <v>1.0000000000000004</v>
      </c>
      <c r="L63" s="234">
        <f t="shared" si="1"/>
        <v>0.99999999999999967</v>
      </c>
      <c r="M63" s="234">
        <f t="shared" si="1"/>
        <v>1</v>
      </c>
      <c r="N63" s="234">
        <f t="shared" si="1"/>
        <v>1.0000000000000004</v>
      </c>
      <c r="O63" s="234">
        <f t="shared" si="1"/>
        <v>1</v>
      </c>
      <c r="P63" s="234">
        <f t="shared" si="1"/>
        <v>1.0000000000000002</v>
      </c>
      <c r="Q63" s="234">
        <f t="shared" si="1"/>
        <v>0.99999999999999978</v>
      </c>
      <c r="R63" s="234">
        <f t="shared" si="1"/>
        <v>1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0.99999999999999978</v>
      </c>
      <c r="V63" s="234">
        <f t="shared" si="1"/>
        <v>0.99999999999999978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2.4575606567766656E-2</v>
      </c>
      <c r="C64" s="301">
        <f t="shared" si="2"/>
        <v>2.4634604783097692E-2</v>
      </c>
      <c r="D64" s="301">
        <f t="shared" si="2"/>
        <v>2.4195523538171785E-2</v>
      </c>
      <c r="E64" s="301">
        <f t="shared" si="2"/>
        <v>2.2722247319608709E-2</v>
      </c>
      <c r="F64" s="301">
        <f t="shared" si="2"/>
        <v>2.3243813808048408E-2</v>
      </c>
      <c r="G64" s="301">
        <f t="shared" si="2"/>
        <v>2.1843063843120184E-2</v>
      </c>
      <c r="H64" s="301">
        <f t="shared" si="2"/>
        <v>2.3085165643312127E-2</v>
      </c>
      <c r="I64" s="301">
        <f t="shared" si="2"/>
        <v>2.6686126574828453E-2</v>
      </c>
      <c r="J64" s="301">
        <f t="shared" si="2"/>
        <v>2.7269410822868084E-2</v>
      </c>
      <c r="K64" s="301">
        <f t="shared" si="2"/>
        <v>3.2601063142566937E-2</v>
      </c>
      <c r="L64" s="301">
        <f t="shared" si="2"/>
        <v>2.6498005303639754E-2</v>
      </c>
      <c r="M64" s="301">
        <f t="shared" si="2"/>
        <v>2.6526806805670589E-2</v>
      </c>
      <c r="N64" s="301">
        <f t="shared" si="2"/>
        <v>2.8841349306392563E-2</v>
      </c>
      <c r="O64" s="301">
        <f t="shared" si="2"/>
        <v>2.7641373927289714E-2</v>
      </c>
      <c r="P64" s="301">
        <f t="shared" si="2"/>
        <v>2.8598812919467375E-2</v>
      </c>
      <c r="Q64" s="301">
        <f t="shared" si="2"/>
        <v>2.8546221372469888E-2</v>
      </c>
      <c r="R64" s="301">
        <f t="shared" si="2"/>
        <v>2.7459962074483132E-2</v>
      </c>
      <c r="S64" s="301">
        <f t="shared" si="2"/>
        <v>2.9144649202645322E-2</v>
      </c>
      <c r="T64" s="301">
        <f t="shared" si="2"/>
        <v>2.6578968418842212E-2</v>
      </c>
      <c r="U64" s="301">
        <f t="shared" si="2"/>
        <v>2.7435418639136098E-2</v>
      </c>
      <c r="V64" s="301">
        <f t="shared" si="2"/>
        <v>2.8375700506153265E-2</v>
      </c>
      <c r="W64" s="301">
        <f t="shared" si="2"/>
        <v>2.6478671998377015E-2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5.1798164619635293E-3</v>
      </c>
      <c r="C65" s="235">
        <f t="shared" si="3"/>
        <v>5.1922515538972902E-3</v>
      </c>
      <c r="D65" s="235">
        <f t="shared" si="3"/>
        <v>5.0997061164394144E-3</v>
      </c>
      <c r="E65" s="235">
        <f t="shared" si="3"/>
        <v>4.789182736725908E-3</v>
      </c>
      <c r="F65" s="235">
        <f t="shared" si="3"/>
        <v>4.8991136422105305E-3</v>
      </c>
      <c r="G65" s="235">
        <f t="shared" si="3"/>
        <v>4.6038766677975965E-3</v>
      </c>
      <c r="H65" s="235">
        <f t="shared" si="3"/>
        <v>4.8656752661079801E-3</v>
      </c>
      <c r="I65" s="235">
        <f t="shared" si="3"/>
        <v>5.6246521263747795E-3</v>
      </c>
      <c r="J65" s="235">
        <f t="shared" si="3"/>
        <v>5.747591323894425E-3</v>
      </c>
      <c r="K65" s="235">
        <f t="shared" si="3"/>
        <v>6.8713471253591431E-3</v>
      </c>
      <c r="L65" s="235">
        <f t="shared" si="3"/>
        <v>5.5850016845978238E-3</v>
      </c>
      <c r="M65" s="235">
        <f t="shared" si="3"/>
        <v>5.5910721957747175E-3</v>
      </c>
      <c r="N65" s="235">
        <f t="shared" si="3"/>
        <v>6.0789098128888582E-3</v>
      </c>
      <c r="O65" s="235">
        <f t="shared" si="3"/>
        <v>5.825990227547667E-3</v>
      </c>
      <c r="P65" s="235">
        <f t="shared" si="3"/>
        <v>6.0277902620384637E-3</v>
      </c>
      <c r="Q65" s="235">
        <f t="shared" si="3"/>
        <v>6.0167055077254214E-3</v>
      </c>
      <c r="R65" s="235">
        <f t="shared" si="3"/>
        <v>5.787753934214615E-3</v>
      </c>
      <c r="S65" s="235">
        <f t="shared" si="3"/>
        <v>6.1428365278283154E-3</v>
      </c>
      <c r="T65" s="235">
        <f t="shared" si="3"/>
        <v>5.6020663326577253E-3</v>
      </c>
      <c r="U65" s="235">
        <f t="shared" si="3"/>
        <v>5.7825808985016098E-3</v>
      </c>
      <c r="V65" s="235">
        <f t="shared" si="3"/>
        <v>5.980764714645927E-3</v>
      </c>
      <c r="W65" s="235">
        <f t="shared" si="3"/>
        <v>5.5809267913662789E-3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2.0071402727128665E-2</v>
      </c>
      <c r="C66" s="235">
        <f t="shared" si="4"/>
        <v>2.0119587781557556E-2</v>
      </c>
      <c r="D66" s="235">
        <f t="shared" si="4"/>
        <v>1.9760981109020897E-2</v>
      </c>
      <c r="E66" s="235">
        <f t="shared" si="4"/>
        <v>1.8557726156613514E-2</v>
      </c>
      <c r="F66" s="235">
        <f t="shared" si="4"/>
        <v>1.8983700221977089E-2</v>
      </c>
      <c r="G66" s="235">
        <f t="shared" si="4"/>
        <v>1.7839678950780421E-2</v>
      </c>
      <c r="H66" s="235">
        <f t="shared" si="4"/>
        <v>1.885412900681456E-2</v>
      </c>
      <c r="I66" s="235">
        <f t="shared" si="4"/>
        <v>2.1795107772153273E-2</v>
      </c>
      <c r="J66" s="235">
        <f t="shared" si="4"/>
        <v>2.2271487999616292E-2</v>
      </c>
      <c r="K66" s="235">
        <f t="shared" si="4"/>
        <v>2.6625957974329529E-2</v>
      </c>
      <c r="L66" s="235">
        <f t="shared" si="4"/>
        <v>2.1641465265501182E-2</v>
      </c>
      <c r="M66" s="235">
        <f t="shared" si="4"/>
        <v>2.1664988043863239E-2</v>
      </c>
      <c r="N66" s="235">
        <f t="shared" si="4"/>
        <v>2.3555322450582544E-2</v>
      </c>
      <c r="O66" s="235">
        <f t="shared" si="4"/>
        <v>2.257527790803189E-2</v>
      </c>
      <c r="P66" s="235">
        <f t="shared" si="4"/>
        <v>2.335723800108851E-2</v>
      </c>
      <c r="Q66" s="235">
        <f t="shared" si="4"/>
        <v>2.3314285404296302E-2</v>
      </c>
      <c r="R66" s="235">
        <f t="shared" si="4"/>
        <v>2.2427115121200367E-2</v>
      </c>
      <c r="S66" s="235">
        <f t="shared" si="4"/>
        <v>2.3803033706375935E-2</v>
      </c>
      <c r="T66" s="235">
        <f t="shared" si="4"/>
        <v>2.1707589504867987E-2</v>
      </c>
      <c r="U66" s="235">
        <f t="shared" si="4"/>
        <v>2.2407069993370079E-2</v>
      </c>
      <c r="V66" s="235">
        <f t="shared" si="4"/>
        <v>2.31750175098587E-2</v>
      </c>
      <c r="W66" s="235">
        <f t="shared" si="4"/>
        <v>2.1625675357939592E-2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2.8229932006967745E-2</v>
      </c>
      <c r="C67" s="235">
        <f t="shared" si="5"/>
        <v>2.8297703095454804E-2</v>
      </c>
      <c r="D67" s="235">
        <f t="shared" si="5"/>
        <v>2.7793331671066415E-2</v>
      </c>
      <c r="E67" s="235">
        <f t="shared" si="5"/>
        <v>2.6100983310799797E-2</v>
      </c>
      <c r="F67" s="235">
        <f t="shared" si="5"/>
        <v>2.6700105308670518E-2</v>
      </c>
      <c r="G67" s="235">
        <f t="shared" si="5"/>
        <v>2.5091067657467606E-2</v>
      </c>
      <c r="H67" s="235">
        <f t="shared" si="5"/>
        <v>2.6517866596019186E-2</v>
      </c>
      <c r="I67" s="235">
        <f t="shared" si="5"/>
        <v>3.0654280563102435E-2</v>
      </c>
      <c r="J67" s="235">
        <f t="shared" si="5"/>
        <v>3.1324297582519214E-2</v>
      </c>
      <c r="K67" s="235">
        <f t="shared" si="5"/>
        <v>3.7448752010728614E-2</v>
      </c>
      <c r="L67" s="235">
        <f t="shared" si="5"/>
        <v>3.0438186173729918E-2</v>
      </c>
      <c r="M67" s="235">
        <f t="shared" si="5"/>
        <v>3.0471270380290058E-2</v>
      </c>
      <c r="N67" s="235">
        <f t="shared" si="5"/>
        <v>3.3129979016532515E-2</v>
      </c>
      <c r="O67" s="235">
        <f t="shared" si="5"/>
        <v>3.175157058259627E-2</v>
      </c>
      <c r="P67" s="235">
        <f t="shared" si="5"/>
        <v>3.2851378132634348E-2</v>
      </c>
      <c r="Q67" s="235">
        <f t="shared" si="5"/>
        <v>3.2790966366528541E-2</v>
      </c>
      <c r="R67" s="235">
        <f t="shared" si="5"/>
        <v>3.1543183283757263E-2</v>
      </c>
      <c r="S67" s="235">
        <f t="shared" si="5"/>
        <v>3.3478378777300435E-2</v>
      </c>
      <c r="T67" s="235">
        <f t="shared" si="5"/>
        <v>3.0531188282586722E-2</v>
      </c>
      <c r="U67" s="235">
        <f t="shared" si="5"/>
        <v>3.1514990306743484E-2</v>
      </c>
      <c r="V67" s="235">
        <f t="shared" si="5"/>
        <v>3.2595089514064556E-2</v>
      </c>
      <c r="W67" s="235">
        <f t="shared" si="5"/>
        <v>3.0415978058885129E-2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0.11225527553998423</v>
      </c>
      <c r="C68" s="302">
        <f t="shared" si="6"/>
        <v>0.11928432688017372</v>
      </c>
      <c r="D68" s="302">
        <f t="shared" si="6"/>
        <v>0.12274852692137489</v>
      </c>
      <c r="E68" s="302">
        <f t="shared" si="6"/>
        <v>0.12698032240042387</v>
      </c>
      <c r="F68" s="302">
        <f t="shared" si="6"/>
        <v>0.12768949729629792</v>
      </c>
      <c r="G68" s="302">
        <f t="shared" si="6"/>
        <v>0.13157399437865613</v>
      </c>
      <c r="H68" s="302">
        <f t="shared" si="6"/>
        <v>0.12891399840692516</v>
      </c>
      <c r="I68" s="302">
        <f t="shared" si="6"/>
        <v>0.12529829639253631</v>
      </c>
      <c r="J68" s="302">
        <f t="shared" si="6"/>
        <v>0.12089333853689031</v>
      </c>
      <c r="K68" s="302">
        <f t="shared" si="6"/>
        <v>0.1155196529760132</v>
      </c>
      <c r="L68" s="302">
        <f t="shared" si="6"/>
        <v>0.12253058382851421</v>
      </c>
      <c r="M68" s="302">
        <f t="shared" si="6"/>
        <v>0.12394827255594788</v>
      </c>
      <c r="N68" s="302">
        <f t="shared" si="6"/>
        <v>0.11916801938909222</v>
      </c>
      <c r="O68" s="302">
        <f t="shared" si="6"/>
        <v>0.12120124564532912</v>
      </c>
      <c r="P68" s="302">
        <f t="shared" si="6"/>
        <v>0.11985447241198433</v>
      </c>
      <c r="Q68" s="302">
        <f t="shared" si="6"/>
        <v>0.1196354777316293</v>
      </c>
      <c r="R68" s="302">
        <f t="shared" si="6"/>
        <v>0.12097853851708221</v>
      </c>
      <c r="S68" s="302">
        <f t="shared" si="6"/>
        <v>0.11843973376588368</v>
      </c>
      <c r="T68" s="302">
        <f t="shared" si="6"/>
        <v>0.12364474130027044</v>
      </c>
      <c r="U68" s="302">
        <f t="shared" si="6"/>
        <v>0.12173622592311814</v>
      </c>
      <c r="V68" s="302">
        <f t="shared" si="6"/>
        <v>0.11778724996523325</v>
      </c>
      <c r="W68" s="302">
        <f t="shared" si="6"/>
        <v>0.12301371217603853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5.280522288596412E-2</v>
      </c>
      <c r="C69" s="303">
        <f t="shared" si="7"/>
        <v>5.1776942746094103E-2</v>
      </c>
      <c r="D69" s="303">
        <f t="shared" si="7"/>
        <v>5.1924257925296854E-2</v>
      </c>
      <c r="E69" s="303">
        <f t="shared" si="7"/>
        <v>5.3493733518201504E-2</v>
      </c>
      <c r="F69" s="303">
        <f t="shared" si="7"/>
        <v>5.2629155048207116E-2</v>
      </c>
      <c r="G69" s="303">
        <f t="shared" si="7"/>
        <v>5.4164776395221922E-2</v>
      </c>
      <c r="H69" s="303">
        <f t="shared" si="7"/>
        <v>5.270916280585964E-2</v>
      </c>
      <c r="I69" s="303">
        <f t="shared" si="7"/>
        <v>4.7985355660202879E-2</v>
      </c>
      <c r="J69" s="303">
        <f t="shared" si="7"/>
        <v>4.7756237666091432E-2</v>
      </c>
      <c r="K69" s="303">
        <f t="shared" si="7"/>
        <v>4.1024986221678571E-2</v>
      </c>
      <c r="L69" s="303">
        <f t="shared" si="7"/>
        <v>4.8643943299059585E-2</v>
      </c>
      <c r="M69" s="303">
        <f t="shared" si="7"/>
        <v>4.8408661349999549E-2</v>
      </c>
      <c r="N69" s="303">
        <f t="shared" si="7"/>
        <v>4.575587147887885E-2</v>
      </c>
      <c r="O69" s="303">
        <f t="shared" si="7"/>
        <v>4.7192119396825299E-2</v>
      </c>
      <c r="P69" s="303">
        <f t="shared" si="7"/>
        <v>4.601014340852666E-2</v>
      </c>
      <c r="Q69" s="303">
        <f t="shared" si="7"/>
        <v>4.6102000606593987E-2</v>
      </c>
      <c r="R69" s="303">
        <f t="shared" si="7"/>
        <v>4.7472827717464694E-2</v>
      </c>
      <c r="S69" s="303">
        <f t="shared" si="7"/>
        <v>4.5408005063471125E-2</v>
      </c>
      <c r="T69" s="303">
        <f t="shared" si="7"/>
        <v>4.8378495988407141E-2</v>
      </c>
      <c r="U69" s="303">
        <f t="shared" si="7"/>
        <v>4.7415451369690435E-2</v>
      </c>
      <c r="V69" s="303">
        <f t="shared" si="7"/>
        <v>4.6639884966366799E-2</v>
      </c>
      <c r="W69" s="303">
        <f t="shared" si="7"/>
        <v>4.8654317615009587E-2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0.39705465670023032</v>
      </c>
      <c r="C70" s="303">
        <f t="shared" si="8"/>
        <v>0.38932278103313084</v>
      </c>
      <c r="D70" s="303">
        <f t="shared" si="8"/>
        <v>0.39043047786136675</v>
      </c>
      <c r="E70" s="303">
        <f t="shared" si="8"/>
        <v>0.40223172703109189</v>
      </c>
      <c r="F70" s="303">
        <f t="shared" si="8"/>
        <v>0.39573076199709578</v>
      </c>
      <c r="G70" s="303">
        <f t="shared" si="8"/>
        <v>0.40727745327945691</v>
      </c>
      <c r="H70" s="303">
        <f t="shared" si="8"/>
        <v>0.39633235879021378</v>
      </c>
      <c r="I70" s="303">
        <f t="shared" si="8"/>
        <v>0.36081296275267921</v>
      </c>
      <c r="J70" s="303">
        <f t="shared" si="8"/>
        <v>0.35909017168157203</v>
      </c>
      <c r="K70" s="303">
        <f t="shared" si="8"/>
        <v>0.30847633870531377</v>
      </c>
      <c r="L70" s="303">
        <f t="shared" si="8"/>
        <v>0.36576503519100578</v>
      </c>
      <c r="M70" s="303">
        <f t="shared" si="8"/>
        <v>0.36399589592018899</v>
      </c>
      <c r="N70" s="303">
        <f t="shared" si="8"/>
        <v>0.34404895669695434</v>
      </c>
      <c r="O70" s="303">
        <f t="shared" si="8"/>
        <v>0.35484843623382101</v>
      </c>
      <c r="P70" s="303">
        <f t="shared" si="8"/>
        <v>0.3459608860141139</v>
      </c>
      <c r="Q70" s="303">
        <f t="shared" si="8"/>
        <v>0.34665158148419706</v>
      </c>
      <c r="R70" s="303">
        <f t="shared" si="8"/>
        <v>0.3569591468755518</v>
      </c>
      <c r="S70" s="303">
        <f t="shared" si="8"/>
        <v>0.34143326884263864</v>
      </c>
      <c r="T70" s="303">
        <f t="shared" si="8"/>
        <v>0.36376907560513849</v>
      </c>
      <c r="U70" s="303">
        <f t="shared" si="8"/>
        <v>0.35652772087594159</v>
      </c>
      <c r="V70" s="303">
        <f t="shared" si="8"/>
        <v>0.35069605811248866</v>
      </c>
      <c r="W70" s="303">
        <f t="shared" si="8"/>
        <v>0.36584304206670654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0.10935196344075393</v>
      </c>
      <c r="C71" s="303">
        <f t="shared" si="9"/>
        <v>0.10961448272662219</v>
      </c>
      <c r="D71" s="303">
        <f t="shared" si="9"/>
        <v>0.1076607406649457</v>
      </c>
      <c r="E71" s="303">
        <f t="shared" si="9"/>
        <v>0.10110523015308116</v>
      </c>
      <c r="F71" s="303">
        <f t="shared" si="9"/>
        <v>0.10342599971042696</v>
      </c>
      <c r="G71" s="303">
        <f t="shared" si="9"/>
        <v>9.7193203033279135E-2</v>
      </c>
      <c r="H71" s="303">
        <f t="shared" si="9"/>
        <v>0.10272007661297064</v>
      </c>
      <c r="I71" s="303">
        <f t="shared" si="9"/>
        <v>0.11874296284566392</v>
      </c>
      <c r="J71" s="303">
        <f t="shared" si="9"/>
        <v>0.12133835261117461</v>
      </c>
      <c r="K71" s="303">
        <f t="shared" si="9"/>
        <v>0.14506214750245591</v>
      </c>
      <c r="L71" s="303">
        <f t="shared" si="9"/>
        <v>0.11790589580063583</v>
      </c>
      <c r="M71" s="303">
        <f t="shared" si="9"/>
        <v>0.11803405136776007</v>
      </c>
      <c r="N71" s="303">
        <f t="shared" si="9"/>
        <v>0.12833287212008221</v>
      </c>
      <c r="O71" s="303">
        <f t="shared" si="9"/>
        <v>0.12299344485412148</v>
      </c>
      <c r="P71" s="303">
        <f t="shared" si="9"/>
        <v>0.12725367881337943</v>
      </c>
      <c r="Q71" s="303">
        <f t="shared" si="9"/>
        <v>0.12701966672872536</v>
      </c>
      <c r="R71" s="303">
        <f t="shared" si="9"/>
        <v>0.12218623213116701</v>
      </c>
      <c r="S71" s="303">
        <f t="shared" si="9"/>
        <v>0.12968243958956302</v>
      </c>
      <c r="T71" s="303">
        <f t="shared" si="9"/>
        <v>0.1182661504128366</v>
      </c>
      <c r="U71" s="303">
        <f t="shared" si="9"/>
        <v>0.12207702331724087</v>
      </c>
      <c r="V71" s="303">
        <f t="shared" si="9"/>
        <v>0.12626091469190695</v>
      </c>
      <c r="W71" s="303">
        <f t="shared" si="9"/>
        <v>0.11781987005455914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0.21873017190829028</v>
      </c>
      <c r="C72" s="303">
        <f t="shared" si="10"/>
        <v>0.21993515570534122</v>
      </c>
      <c r="D72" s="303">
        <f t="shared" si="10"/>
        <v>0.2191314810564271</v>
      </c>
      <c r="E72" s="303">
        <f t="shared" si="10"/>
        <v>0.21466700349038934</v>
      </c>
      <c r="F72" s="303">
        <f t="shared" si="10"/>
        <v>0.21667226682919785</v>
      </c>
      <c r="G72" s="303">
        <f t="shared" si="10"/>
        <v>0.21219674190523999</v>
      </c>
      <c r="H72" s="303">
        <f t="shared" si="10"/>
        <v>0.21618091716023052</v>
      </c>
      <c r="I72" s="303">
        <f t="shared" si="10"/>
        <v>0.2279280039523521</v>
      </c>
      <c r="J72" s="303">
        <f t="shared" si="10"/>
        <v>0.22908339320988519</v>
      </c>
      <c r="K72" s="303">
        <f t="shared" si="10"/>
        <v>0.24425678451410443</v>
      </c>
      <c r="L72" s="303">
        <f t="shared" si="10"/>
        <v>0.22676264089886766</v>
      </c>
      <c r="M72" s="303">
        <f t="shared" si="10"/>
        <v>0.22709253400299001</v>
      </c>
      <c r="N72" s="303">
        <f t="shared" si="10"/>
        <v>0.23383242327557724</v>
      </c>
      <c r="O72" s="303">
        <f t="shared" si="10"/>
        <v>0.23026433308335034</v>
      </c>
      <c r="P72" s="303">
        <f t="shared" si="10"/>
        <v>0.23314260402735562</v>
      </c>
      <c r="Q72" s="303">
        <f t="shared" si="10"/>
        <v>0.23304803480088299</v>
      </c>
      <c r="R72" s="303">
        <f t="shared" si="10"/>
        <v>0.22971337400598063</v>
      </c>
      <c r="S72" s="303">
        <f t="shared" si="10"/>
        <v>0.23481956534587456</v>
      </c>
      <c r="T72" s="303">
        <f t="shared" si="10"/>
        <v>0.22718789613864393</v>
      </c>
      <c r="U72" s="303">
        <f t="shared" si="10"/>
        <v>0.22966335673120661</v>
      </c>
      <c r="V72" s="303">
        <f t="shared" si="10"/>
        <v>0.2318345332099486</v>
      </c>
      <c r="W72" s="303">
        <f t="shared" si="10"/>
        <v>0.2263635374478403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5.1887342235726532E-2</v>
      </c>
      <c r="C73" s="304">
        <f t="shared" si="11"/>
        <v>5.358265778124021E-2</v>
      </c>
      <c r="D73" s="304">
        <f t="shared" si="11"/>
        <v>5.4918603179557927E-2</v>
      </c>
      <c r="E73" s="304">
        <f t="shared" si="11"/>
        <v>5.6804056934919328E-2</v>
      </c>
      <c r="F73" s="304">
        <f t="shared" si="11"/>
        <v>5.6799621431036521E-2</v>
      </c>
      <c r="G73" s="304">
        <f t="shared" si="11"/>
        <v>5.8327954641348739E-2</v>
      </c>
      <c r="H73" s="304">
        <f t="shared" si="11"/>
        <v>5.7060701028098078E-2</v>
      </c>
      <c r="I73" s="304">
        <f t="shared" si="11"/>
        <v>5.3972055578465371E-2</v>
      </c>
      <c r="J73" s="304">
        <f t="shared" si="11"/>
        <v>5.2310908529645678E-2</v>
      </c>
      <c r="K73" s="304">
        <f t="shared" si="11"/>
        <v>4.5315451335975095E-2</v>
      </c>
      <c r="L73" s="304">
        <f t="shared" si="11"/>
        <v>5.326412121603713E-2</v>
      </c>
      <c r="M73" s="304">
        <f t="shared" si="11"/>
        <v>5.3627681847049267E-2</v>
      </c>
      <c r="N73" s="304">
        <f t="shared" si="11"/>
        <v>5.0536038428136129E-2</v>
      </c>
      <c r="O73" s="304">
        <f t="shared" si="11"/>
        <v>5.2018132540186036E-2</v>
      </c>
      <c r="P73" s="304">
        <f t="shared" si="11"/>
        <v>5.0894732408023773E-2</v>
      </c>
      <c r="Q73" s="304">
        <f t="shared" si="11"/>
        <v>5.0999200418403889E-2</v>
      </c>
      <c r="R73" s="304">
        <f t="shared" si="11"/>
        <v>5.2181622839258895E-2</v>
      </c>
      <c r="S73" s="304">
        <f t="shared" si="11"/>
        <v>5.0235033757302566E-2</v>
      </c>
      <c r="T73" s="304">
        <f t="shared" si="11"/>
        <v>5.3478631239282613E-2</v>
      </c>
      <c r="U73" s="304">
        <f t="shared" si="11"/>
        <v>5.2301808927070849E-2</v>
      </c>
      <c r="V73" s="304">
        <f t="shared" si="11"/>
        <v>5.0245903457773446E-2</v>
      </c>
      <c r="W73" s="304">
        <f t="shared" si="11"/>
        <v>5.2956229332756781E-2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4.0727720625892354E-2</v>
      </c>
      <c r="C74" s="304">
        <f t="shared" si="12"/>
        <v>3.9934626610320774E-2</v>
      </c>
      <c r="D74" s="304">
        <f t="shared" si="12"/>
        <v>4.004824816392126E-2</v>
      </c>
      <c r="E74" s="304">
        <f t="shared" si="12"/>
        <v>4.125875651865387E-2</v>
      </c>
      <c r="F74" s="304">
        <f t="shared" si="12"/>
        <v>4.0591922662822306E-2</v>
      </c>
      <c r="G74" s="304">
        <f t="shared" si="12"/>
        <v>4.1776319845340408E-2</v>
      </c>
      <c r="H74" s="304">
        <f t="shared" si="12"/>
        <v>4.0653631210263025E-2</v>
      </c>
      <c r="I74" s="304">
        <f t="shared" si="12"/>
        <v>3.7010243545100074E-2</v>
      </c>
      <c r="J74" s="304">
        <f t="shared" si="12"/>
        <v>3.6833528948616169E-2</v>
      </c>
      <c r="K74" s="304">
        <f t="shared" si="12"/>
        <v>3.1641835526874135E-2</v>
      </c>
      <c r="L74" s="304">
        <f t="shared" si="12"/>
        <v>3.7518200370146471E-2</v>
      </c>
      <c r="M74" s="304">
        <f t="shared" si="12"/>
        <v>3.7336731625845831E-2</v>
      </c>
      <c r="N74" s="304">
        <f t="shared" si="12"/>
        <v>3.5290682412427596E-2</v>
      </c>
      <c r="O74" s="304">
        <f t="shared" si="12"/>
        <v>3.6398434652730897E-2</v>
      </c>
      <c r="P74" s="304">
        <f t="shared" si="12"/>
        <v>3.5486797787909793E-2</v>
      </c>
      <c r="Q74" s="304">
        <f t="shared" si="12"/>
        <v>3.5557645596060179E-2</v>
      </c>
      <c r="R74" s="304">
        <f t="shared" si="12"/>
        <v>3.6614939942085596E-2</v>
      </c>
      <c r="S74" s="304">
        <f t="shared" si="12"/>
        <v>3.5022379289979803E-2</v>
      </c>
      <c r="T74" s="304">
        <f t="shared" si="12"/>
        <v>3.7313465623879168E-2</v>
      </c>
      <c r="U74" s="304">
        <f t="shared" si="12"/>
        <v>3.65706865948792E-2</v>
      </c>
      <c r="V74" s="304">
        <f t="shared" si="12"/>
        <v>3.5972506148418279E-2</v>
      </c>
      <c r="W74" s="304">
        <f t="shared" si="12"/>
        <v>3.7526201893833037E-2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0.12611510904667139</v>
      </c>
      <c r="C76" s="304">
        <f t="shared" si="14"/>
        <v>0.12641787131378024</v>
      </c>
      <c r="D76" s="304">
        <f t="shared" si="14"/>
        <v>0.12416462971294794</v>
      </c>
      <c r="E76" s="304">
        <f t="shared" si="14"/>
        <v>0.11660419003681612</v>
      </c>
      <c r="F76" s="304">
        <f t="shared" si="14"/>
        <v>0.11928072273533902</v>
      </c>
      <c r="G76" s="304">
        <f t="shared" si="14"/>
        <v>0.11209246741855083</v>
      </c>
      <c r="H76" s="304">
        <f t="shared" si="14"/>
        <v>0.11846658492186941</v>
      </c>
      <c r="I76" s="304">
        <f t="shared" si="14"/>
        <v>0.13694570482878668</v>
      </c>
      <c r="J76" s="304">
        <f t="shared" si="14"/>
        <v>0.13993895573162335</v>
      </c>
      <c r="K76" s="304">
        <f t="shared" si="14"/>
        <v>0.16729949765125521</v>
      </c>
      <c r="L76" s="304">
        <f t="shared" si="14"/>
        <v>0.13598031931268403</v>
      </c>
      <c r="M76" s="304">
        <f t="shared" si="14"/>
        <v>0.1361281205300949</v>
      </c>
      <c r="N76" s="304">
        <f t="shared" si="14"/>
        <v>0.14800570243501351</v>
      </c>
      <c r="O76" s="304">
        <f t="shared" si="14"/>
        <v>0.14184776589043341</v>
      </c>
      <c r="P76" s="304">
        <f t="shared" si="14"/>
        <v>0.14676107383142203</v>
      </c>
      <c r="Q76" s="304">
        <f t="shared" si="14"/>
        <v>0.1464911887864189</v>
      </c>
      <c r="R76" s="304">
        <f t="shared" si="14"/>
        <v>0.14091681122463615</v>
      </c>
      <c r="S76" s="304">
        <f t="shared" si="14"/>
        <v>0.14956215229859218</v>
      </c>
      <c r="T76" s="304">
        <f t="shared" si="14"/>
        <v>0.13639579927548212</v>
      </c>
      <c r="U76" s="304">
        <f t="shared" si="14"/>
        <v>0.14079086120925657</v>
      </c>
      <c r="V76" s="304">
        <f t="shared" si="14"/>
        <v>0.14561612360375686</v>
      </c>
      <c r="W76" s="304">
        <f t="shared" si="14"/>
        <v>0.13588110622125049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3.174595176095097E-2</v>
      </c>
      <c r="C77" s="237">
        <f t="shared" si="15"/>
        <v>3.182216369463068E-2</v>
      </c>
      <c r="D77" s="237">
        <f t="shared" si="15"/>
        <v>3.1254973135890263E-2</v>
      </c>
      <c r="E77" s="237">
        <f t="shared" si="15"/>
        <v>2.935184388306426E-2</v>
      </c>
      <c r="F77" s="237">
        <f t="shared" si="15"/>
        <v>3.0025586137867939E-2</v>
      </c>
      <c r="G77" s="237">
        <f t="shared" si="15"/>
        <v>2.8216143888979989E-2</v>
      </c>
      <c r="H77" s="237">
        <f t="shared" si="15"/>
        <v>2.9820649711546427E-2</v>
      </c>
      <c r="I77" s="237">
        <f t="shared" si="15"/>
        <v>3.4472251360106447E-2</v>
      </c>
      <c r="J77" s="237">
        <f t="shared" si="15"/>
        <v>3.5225718565488714E-2</v>
      </c>
      <c r="K77" s="237">
        <f t="shared" si="15"/>
        <v>4.2112969827450289E-2</v>
      </c>
      <c r="L77" s="237">
        <f t="shared" si="15"/>
        <v>3.4229242554448008E-2</v>
      </c>
      <c r="M77" s="237">
        <f t="shared" si="15"/>
        <v>3.4266447377514837E-2</v>
      </c>
      <c r="N77" s="237">
        <f t="shared" si="15"/>
        <v>3.7256296453018971E-2</v>
      </c>
      <c r="O77" s="237">
        <f t="shared" si="15"/>
        <v>3.5706208141087249E-2</v>
      </c>
      <c r="P77" s="237">
        <f t="shared" si="15"/>
        <v>3.6942996009411581E-2</v>
      </c>
      <c r="Q77" s="237">
        <f t="shared" si="15"/>
        <v>3.6875059996950912E-2</v>
      </c>
      <c r="R77" s="237">
        <f t="shared" si="15"/>
        <v>3.5471866339098296E-2</v>
      </c>
      <c r="S77" s="237">
        <f t="shared" si="15"/>
        <v>3.7648089178418886E-2</v>
      </c>
      <c r="T77" s="237">
        <f t="shared" si="15"/>
        <v>3.4333828015748677E-2</v>
      </c>
      <c r="U77" s="237">
        <f t="shared" si="15"/>
        <v>3.5440161945051007E-2</v>
      </c>
      <c r="V77" s="237">
        <f t="shared" si="15"/>
        <v>3.6654786809333095E-2</v>
      </c>
      <c r="W77" s="237">
        <f t="shared" si="15"/>
        <v>3.4204268433277972E-2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0.49030768144438525</v>
      </c>
      <c r="C81" s="324">
        <f>IF(C$5=0,0,C$5/TEL_fec!C$5)</f>
        <v>0.49262263545429796</v>
      </c>
      <c r="D81" s="324">
        <f>IF(D$5=0,0,D$5/TEL_fec!D$5)</f>
        <v>0.49063361567479857</v>
      </c>
      <c r="E81" s="324">
        <f>IF(E$5=0,0,E$5/TEL_fec!E$5)</f>
        <v>0.49008991646467387</v>
      </c>
      <c r="F81" s="324">
        <f>IF(F$5=0,0,F$5/TEL_fec!F$5)</f>
        <v>0.48811089517977363</v>
      </c>
      <c r="G81" s="324">
        <f>IF(G$5=0,0,G$5/TEL_fec!G$5)</f>
        <v>0.48887352076051915</v>
      </c>
      <c r="H81" s="324">
        <f>IF(H$5=0,0,H$5/TEL_fec!H$5)</f>
        <v>0.48995484377259957</v>
      </c>
      <c r="I81" s="324">
        <f>IF(I$5=0,0,I$5/TEL_fec!I$5)</f>
        <v>0.48887233618395698</v>
      </c>
      <c r="J81" s="324">
        <f>IF(J$5=0,0,J$5/TEL_fec!J$5)</f>
        <v>0.48972192537770481</v>
      </c>
      <c r="K81" s="324">
        <f>IF(K$5=0,0,K$5/TEL_fec!K$5)</f>
        <v>0.49017475805459093</v>
      </c>
      <c r="L81" s="324">
        <f>IF(L$5=0,0,L$5/TEL_fec!L$5)</f>
        <v>0.48928231277443424</v>
      </c>
      <c r="M81" s="324">
        <f>IF(M$5=0,0,M$5/TEL_fec!M$5)</f>
        <v>0.48989024426102812</v>
      </c>
      <c r="N81" s="324">
        <f>IF(N$5=0,0,N$5/TEL_fec!N$5)</f>
        <v>0.49129965674254805</v>
      </c>
      <c r="O81" s="324">
        <f>IF(O$5=0,0,O$5/TEL_fec!O$5)</f>
        <v>0.49047151242528847</v>
      </c>
      <c r="P81" s="324">
        <f>IF(P$5=0,0,P$5/TEL_fec!P$5)</f>
        <v>0.49178817416413273</v>
      </c>
      <c r="Q81" s="324">
        <f>IF(Q$5=0,0,Q$5/TEL_fec!Q$5)</f>
        <v>0.49038549641707563</v>
      </c>
      <c r="R81" s="324">
        <f>IF(R$5=0,0,R$5/TEL_fec!R$5)</f>
        <v>0.49127965091358661</v>
      </c>
      <c r="S81" s="324">
        <f>IF(S$5=0,0,S$5/TEL_fec!S$5)</f>
        <v>0.49049979451872666</v>
      </c>
      <c r="T81" s="324">
        <f>IF(T$5=0,0,T$5/TEL_fec!T$5)</f>
        <v>0.49000019745827422</v>
      </c>
      <c r="U81" s="324">
        <f>IF(U$5=0,0,U$5/TEL_fec!U$5)</f>
        <v>0.49036602627592146</v>
      </c>
      <c r="V81" s="324">
        <f>IF(V$5=0,0,V$5/TEL_fec!V$5)</f>
        <v>0.49055645034090184</v>
      </c>
      <c r="W81" s="324">
        <f>IF(W$5=0,0,W$5/TEL_fec!W$5)</f>
        <v>0.49160349988953322</v>
      </c>
      <c r="DA81" s="95"/>
    </row>
    <row r="82" spans="1:105" ht="12" customHeight="1" x14ac:dyDescent="0.25">
      <c r="A82" s="55" t="s">
        <v>92</v>
      </c>
      <c r="B82" s="336">
        <f>IF(B$6=0,0,B$6/TEL_fec!B$6)</f>
        <v>0.48470925235513074</v>
      </c>
      <c r="C82" s="336">
        <f>IF(C$6=0,0,C$6/TEL_fec!C$6)</f>
        <v>0.48470925235513068</v>
      </c>
      <c r="D82" s="336">
        <f>IF(D$6=0,0,D$6/TEL_fec!D$6)</f>
        <v>0.48470925235513085</v>
      </c>
      <c r="E82" s="336">
        <f>IF(E$6=0,0,E$6/TEL_fec!E$6)</f>
        <v>0.48470925235513068</v>
      </c>
      <c r="F82" s="336">
        <f>IF(F$6=0,0,F$6/TEL_fec!F$6)</f>
        <v>0.48470925235513057</v>
      </c>
      <c r="G82" s="336">
        <f>IF(G$6=0,0,G$6/TEL_fec!G$6)</f>
        <v>0.48470925235513074</v>
      </c>
      <c r="H82" s="336">
        <f>IF(H$6=0,0,H$6/TEL_fec!H$6)</f>
        <v>0.48470925235513085</v>
      </c>
      <c r="I82" s="336">
        <f>IF(I$6=0,0,I$6/TEL_fec!I$6)</f>
        <v>0.48470925235513074</v>
      </c>
      <c r="J82" s="336">
        <f>IF(J$6=0,0,J$6/TEL_fec!J$6)</f>
        <v>0.48470925235513079</v>
      </c>
      <c r="K82" s="336">
        <f>IF(K$6=0,0,K$6/TEL_fec!K$6)</f>
        <v>0.48470925235513085</v>
      </c>
      <c r="L82" s="336">
        <f>IF(L$6=0,0,L$6/TEL_fec!L$6)</f>
        <v>0.48470925235513068</v>
      </c>
      <c r="M82" s="336">
        <f>IF(M$6=0,0,M$6/TEL_fec!M$6)</f>
        <v>0.48470925235513068</v>
      </c>
      <c r="N82" s="336">
        <f>IF(N$6=0,0,N$6/TEL_fec!N$6)</f>
        <v>0.48470925235513074</v>
      </c>
      <c r="O82" s="336">
        <f>IF(O$6=0,0,O$6/TEL_fec!O$6)</f>
        <v>0.48470925235513068</v>
      </c>
      <c r="P82" s="336">
        <f>IF(P$6=0,0,P$6/TEL_fec!P$6)</f>
        <v>0.48470925235513074</v>
      </c>
      <c r="Q82" s="336">
        <f>IF(Q$6=0,0,Q$6/TEL_fec!Q$6)</f>
        <v>0.48470925235513074</v>
      </c>
      <c r="R82" s="336">
        <f>IF(R$6=0,0,R$6/TEL_fec!R$6)</f>
        <v>0.48470925235513074</v>
      </c>
      <c r="S82" s="336">
        <f>IF(S$6=0,0,S$6/TEL_fec!S$6)</f>
        <v>0.48470925235513068</v>
      </c>
      <c r="T82" s="336">
        <f>IF(T$6=0,0,T$6/TEL_fec!T$6)</f>
        <v>0.48470925235513074</v>
      </c>
      <c r="U82" s="336">
        <f>IF(U$6=0,0,U$6/TEL_fec!U$6)</f>
        <v>0.48470925235513074</v>
      </c>
      <c r="V82" s="336">
        <f>IF(V$6=0,0,V$6/TEL_fec!V$6)</f>
        <v>0.48470925235513085</v>
      </c>
      <c r="W82" s="336">
        <f>IF(W$6=0,0,W$6/TEL_fec!W$6)</f>
        <v>0.48470925235513074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0.12451052498692314</v>
      </c>
      <c r="C83" s="337">
        <f>IF(C$7=0,0,C$7/TEL_fec!C$7)</f>
        <v>0.12451052498692307</v>
      </c>
      <c r="D83" s="337">
        <f>IF(D$7=0,0,D$7/TEL_fec!D$7)</f>
        <v>0.12451052498692312</v>
      </c>
      <c r="E83" s="337">
        <f>IF(E$7=0,0,E$7/TEL_fec!E$7)</f>
        <v>0.12451052498692312</v>
      </c>
      <c r="F83" s="337">
        <f>IF(F$7=0,0,F$7/TEL_fec!F$7)</f>
        <v>0.12451052498692312</v>
      </c>
      <c r="G83" s="337">
        <f>IF(G$7=0,0,G$7/TEL_fec!G$7)</f>
        <v>0.12451052498692314</v>
      </c>
      <c r="H83" s="337">
        <f>IF(H$7=0,0,H$7/TEL_fec!H$7)</f>
        <v>0.12451052498692314</v>
      </c>
      <c r="I83" s="337">
        <f>IF(I$7=0,0,I$7/TEL_fec!I$7)</f>
        <v>0.1245105249869231</v>
      </c>
      <c r="J83" s="337">
        <f>IF(J$7=0,0,J$7/TEL_fec!J$7)</f>
        <v>0.12451052498692312</v>
      </c>
      <c r="K83" s="337">
        <f>IF(K$7=0,0,K$7/TEL_fec!K$7)</f>
        <v>0.12451052498692314</v>
      </c>
      <c r="L83" s="337">
        <f>IF(L$7=0,0,L$7/TEL_fec!L$7)</f>
        <v>0.12451052498692314</v>
      </c>
      <c r="M83" s="337">
        <f>IF(M$7=0,0,M$7/TEL_fec!M$7)</f>
        <v>0.12451052498692314</v>
      </c>
      <c r="N83" s="337">
        <f>IF(N$7=0,0,N$7/TEL_fec!N$7)</f>
        <v>0.12451052498692315</v>
      </c>
      <c r="O83" s="337">
        <f>IF(O$7=0,0,O$7/TEL_fec!O$7)</f>
        <v>0.12451052498692314</v>
      </c>
      <c r="P83" s="337">
        <f>IF(P$7=0,0,P$7/TEL_fec!P$7)</f>
        <v>0.12451052498692315</v>
      </c>
      <c r="Q83" s="337">
        <f>IF(Q$7=0,0,Q$7/TEL_fec!Q$7)</f>
        <v>0.12451052498692314</v>
      </c>
      <c r="R83" s="337">
        <f>IF(R$7=0,0,R$7/TEL_fec!R$7)</f>
        <v>0.12451052498692314</v>
      </c>
      <c r="S83" s="337">
        <f>IF(S$7=0,0,S$7/TEL_fec!S$7)</f>
        <v>0.12451052498692314</v>
      </c>
      <c r="T83" s="337">
        <f>IF(T$7=0,0,T$7/TEL_fec!T$7)</f>
        <v>0.12451052498692315</v>
      </c>
      <c r="U83" s="337">
        <f>IF(U$7=0,0,U$7/TEL_fec!U$7)</f>
        <v>0.12451052498692314</v>
      </c>
      <c r="V83" s="337">
        <f>IF(V$7=0,0,V$7/TEL_fec!V$7)</f>
        <v>0.12451052498692315</v>
      </c>
      <c r="W83" s="337">
        <f>IF(W$7=0,0,W$7/TEL_fec!W$7)</f>
        <v>0.12451052498692314</v>
      </c>
      <c r="DA83" s="174"/>
    </row>
    <row r="84" spans="1:105" ht="12" customHeight="1" x14ac:dyDescent="0.25">
      <c r="A84" s="202" t="s">
        <v>94</v>
      </c>
      <c r="B84" s="337">
        <f>IF(B$8=0,0,B$8/TEL_fec!B$8)</f>
        <v>0.67126122335201055</v>
      </c>
      <c r="C84" s="337">
        <f>IF(C$8=0,0,C$8/TEL_fec!C$8)</f>
        <v>0.67126122335201077</v>
      </c>
      <c r="D84" s="337">
        <f>IF(D$8=0,0,D$8/TEL_fec!D$8)</f>
        <v>0.67126122335201066</v>
      </c>
      <c r="E84" s="337">
        <f>IF(E$8=0,0,E$8/TEL_fec!E$8)</f>
        <v>0.67126122335201088</v>
      </c>
      <c r="F84" s="337">
        <f>IF(F$8=0,0,F$8/TEL_fec!F$8)</f>
        <v>0.67126122335201055</v>
      </c>
      <c r="G84" s="337">
        <f>IF(G$8=0,0,G$8/TEL_fec!G$8)</f>
        <v>0.67126122335201055</v>
      </c>
      <c r="H84" s="337">
        <f>IF(H$8=0,0,H$8/TEL_fec!H$8)</f>
        <v>0.67126122335201055</v>
      </c>
      <c r="I84" s="337">
        <f>IF(I$8=0,0,I$8/TEL_fec!I$8)</f>
        <v>0.67126122335201055</v>
      </c>
      <c r="J84" s="337">
        <f>IF(J$8=0,0,J$8/TEL_fec!J$8)</f>
        <v>0.67126122335201066</v>
      </c>
      <c r="K84" s="337">
        <f>IF(K$8=0,0,K$8/TEL_fec!K$8)</f>
        <v>0.67126122335201055</v>
      </c>
      <c r="L84" s="337">
        <f>IF(L$8=0,0,L$8/TEL_fec!L$8)</f>
        <v>0.67126122335201066</v>
      </c>
      <c r="M84" s="337">
        <f>IF(M$8=0,0,M$8/TEL_fec!M$8)</f>
        <v>0.67126122335201044</v>
      </c>
      <c r="N84" s="337">
        <f>IF(N$8=0,0,N$8/TEL_fec!N$8)</f>
        <v>0.67126122335201055</v>
      </c>
      <c r="O84" s="337">
        <f>IF(O$8=0,0,O$8/TEL_fec!O$8)</f>
        <v>0.67126122335201066</v>
      </c>
      <c r="P84" s="337">
        <f>IF(P$8=0,0,P$8/TEL_fec!P$8)</f>
        <v>0.67126122335201055</v>
      </c>
      <c r="Q84" s="337">
        <f>IF(Q$8=0,0,Q$8/TEL_fec!Q$8)</f>
        <v>0.67126122335201055</v>
      </c>
      <c r="R84" s="337">
        <f>IF(R$8=0,0,R$8/TEL_fec!R$8)</f>
        <v>0.67126122335201055</v>
      </c>
      <c r="S84" s="337">
        <f>IF(S$8=0,0,S$8/TEL_fec!S$8)</f>
        <v>0.67126122335201066</v>
      </c>
      <c r="T84" s="337">
        <f>IF(T$8=0,0,T$8/TEL_fec!T$8)</f>
        <v>0.67126122335201055</v>
      </c>
      <c r="U84" s="337">
        <f>IF(U$8=0,0,U$8/TEL_fec!U$8)</f>
        <v>0.67126122335201066</v>
      </c>
      <c r="V84" s="337">
        <f>IF(V$8=0,0,V$8/TEL_fec!V$8)</f>
        <v>0.67126122335201077</v>
      </c>
      <c r="W84" s="337">
        <f>IF(W$8=0,0,W$8/TEL_fec!W$8)</f>
        <v>0.67126122335201055</v>
      </c>
      <c r="DA84" s="174"/>
    </row>
    <row r="85" spans="1:105" ht="12" customHeight="1" x14ac:dyDescent="0.25">
      <c r="A85" s="202" t="s">
        <v>95</v>
      </c>
      <c r="B85" s="337">
        <f>IF(B$9=0,0,B$9/TEL_fec!B$9)</f>
        <v>0.48254629942968674</v>
      </c>
      <c r="C85" s="337">
        <f>IF(C$9=0,0,C$9/TEL_fec!C$9)</f>
        <v>0.4825462994296868</v>
      </c>
      <c r="D85" s="337">
        <f>IF(D$9=0,0,D$9/TEL_fec!D$9)</f>
        <v>0.48254629942968669</v>
      </c>
      <c r="E85" s="337">
        <f>IF(E$9=0,0,E$9/TEL_fec!E$9)</f>
        <v>0.48254629942968696</v>
      </c>
      <c r="F85" s="337">
        <f>IF(F$9=0,0,F$9/TEL_fec!F$9)</f>
        <v>0.48254629942968696</v>
      </c>
      <c r="G85" s="337">
        <f>IF(G$9=0,0,G$9/TEL_fec!G$9)</f>
        <v>0.48254629942968691</v>
      </c>
      <c r="H85" s="337">
        <f>IF(H$9=0,0,H$9/TEL_fec!H$9)</f>
        <v>0.48254629942968696</v>
      </c>
      <c r="I85" s="337">
        <f>IF(I$9=0,0,I$9/TEL_fec!I$9)</f>
        <v>0.48254629942968702</v>
      </c>
      <c r="J85" s="337">
        <f>IF(J$9=0,0,J$9/TEL_fec!J$9)</f>
        <v>0.48254629942968708</v>
      </c>
      <c r="K85" s="337">
        <f>IF(K$9=0,0,K$9/TEL_fec!K$9)</f>
        <v>0.48254629942968702</v>
      </c>
      <c r="L85" s="337">
        <f>IF(L$9=0,0,L$9/TEL_fec!L$9)</f>
        <v>0.48254629942968696</v>
      </c>
      <c r="M85" s="337">
        <f>IF(M$9=0,0,M$9/TEL_fec!M$9)</f>
        <v>0.48254629942968691</v>
      </c>
      <c r="N85" s="337">
        <f>IF(N$9=0,0,N$9/TEL_fec!N$9)</f>
        <v>0.48254629942968669</v>
      </c>
      <c r="O85" s="337">
        <f>IF(O$9=0,0,O$9/TEL_fec!O$9)</f>
        <v>0.48254629942968691</v>
      </c>
      <c r="P85" s="337">
        <f>IF(P$9=0,0,P$9/TEL_fec!P$9)</f>
        <v>0.48254629942968691</v>
      </c>
      <c r="Q85" s="337">
        <f>IF(Q$9=0,0,Q$9/TEL_fec!Q$9)</f>
        <v>0.48254629942968708</v>
      </c>
      <c r="R85" s="337">
        <f>IF(R$9=0,0,R$9/TEL_fec!R$9)</f>
        <v>0.48254629942968691</v>
      </c>
      <c r="S85" s="337">
        <f>IF(S$9=0,0,S$9/TEL_fec!S$9)</f>
        <v>0.48254629942968708</v>
      </c>
      <c r="T85" s="337">
        <f>IF(T$9=0,0,T$9/TEL_fec!T$9)</f>
        <v>0.48254629942968713</v>
      </c>
      <c r="U85" s="337">
        <f>IF(U$9=0,0,U$9/TEL_fec!U$9)</f>
        <v>0.48254629942968669</v>
      </c>
      <c r="V85" s="337">
        <f>IF(V$9=0,0,V$9/TEL_fec!V$9)</f>
        <v>0.48254629942968691</v>
      </c>
      <c r="W85" s="337">
        <f>IF(W$9=0,0,W$9/TEL_fec!W$9)</f>
        <v>0.48254629942968685</v>
      </c>
      <c r="DA85" s="174"/>
    </row>
    <row r="86" spans="1:105" ht="12" customHeight="1" x14ac:dyDescent="0.25">
      <c r="A86" s="56" t="s">
        <v>96</v>
      </c>
      <c r="B86" s="338">
        <f>IF(B$10=0,0,B$10/TEL_fec!B$10)</f>
        <v>0.70746207534145944</v>
      </c>
      <c r="C86" s="338">
        <f>IF(C$10=0,0,C$10/TEL_fec!C$10)</f>
        <v>0.69922146122520001</v>
      </c>
      <c r="D86" s="338">
        <f>IF(D$10=0,0,D$10/TEL_fec!D$10)</f>
        <v>0.69545636925259047</v>
      </c>
      <c r="E86" s="338">
        <f>IF(E$10=0,0,E$10/TEL_fec!E$10)</f>
        <v>0.68804515953915668</v>
      </c>
      <c r="F86" s="338">
        <f>IF(F$10=0,0,F$10/TEL_fec!F$10)</f>
        <v>0.68837884707275621</v>
      </c>
      <c r="G86" s="338">
        <f>IF(G$10=0,0,G$10/TEL_fec!G$10)</f>
        <v>0.68192577003298971</v>
      </c>
      <c r="H86" s="338">
        <f>IF(H$10=0,0,H$10/TEL_fec!H$10)</f>
        <v>0.68912329278651396</v>
      </c>
      <c r="I86" s="338">
        <f>IF(I$10=0,0,I$10/TEL_fec!I$10)</f>
        <v>0.69770882419621594</v>
      </c>
      <c r="J86" s="338">
        <f>IF(J$10=0,0,J$10/TEL_fec!J$10)</f>
        <v>0.70217887760983488</v>
      </c>
      <c r="K86" s="338">
        <f>IF(K$10=0,0,K$10/TEL_fec!K$10)</f>
        <v>0.73146714846906569</v>
      </c>
      <c r="L86" s="338">
        <f>IF(L$10=0,0,L$10/TEL_fec!L$10)</f>
        <v>0.69452300638156705</v>
      </c>
      <c r="M86" s="338">
        <f>IF(M$10=0,0,M$10/TEL_fec!M$10)</f>
        <v>0.69681370243930651</v>
      </c>
      <c r="N86" s="338">
        <f>IF(N$10=0,0,N$10/TEL_fec!N$10)</f>
        <v>0.70837460537955832</v>
      </c>
      <c r="O86" s="338">
        <f>IF(O$10=0,0,O$10/TEL_fec!O$10)</f>
        <v>0.70237523060412665</v>
      </c>
      <c r="P86" s="338">
        <f>IF(P$10=0,0,P$10/TEL_fec!P$10)</f>
        <v>0.70614304462730604</v>
      </c>
      <c r="Q86" s="338">
        <f>IF(Q$10=0,0,Q$10/TEL_fec!Q$10)</f>
        <v>0.70708351303701056</v>
      </c>
      <c r="R86" s="338">
        <f>IF(R$10=0,0,R$10/TEL_fec!R$10)</f>
        <v>0.70241170262798125</v>
      </c>
      <c r="S86" s="338">
        <f>IF(S$10=0,0,S$10/TEL_fec!S$10)</f>
        <v>0.71325751185275921</v>
      </c>
      <c r="T86" s="338">
        <f>IF(T$10=0,0,T$10/TEL_fec!T$10)</f>
        <v>0.70105545582362416</v>
      </c>
      <c r="U86" s="338">
        <f>IF(U$10=0,0,U$10/TEL_fec!U$10)</f>
        <v>0.70585323338670936</v>
      </c>
      <c r="V86" s="338">
        <f>IF(V$10=0,0,V$10/TEL_fec!V$10)</f>
        <v>0.71268981420220179</v>
      </c>
      <c r="W86" s="338">
        <f>IF(W$10=0,0,W$10/TEL_fec!W$10)</f>
        <v>0.70502268108602029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0.54828632054990567</v>
      </c>
      <c r="C87" s="351">
        <f>IF(C$16=0,0,C$16/TEL_fec!C$16)</f>
        <v>0.55133057895008042</v>
      </c>
      <c r="D87" s="351">
        <f>IF(D$16=0,0,D$16/TEL_fec!D$16)</f>
        <v>0.54625540445656473</v>
      </c>
      <c r="E87" s="351">
        <f>IF(E$16=0,0,E$16/TEL_fec!E$16)</f>
        <v>0.54499585147344198</v>
      </c>
      <c r="F87" s="351">
        <f>IF(F$16=0,0,F$16/TEL_fec!F$16)</f>
        <v>0.54067906113143382</v>
      </c>
      <c r="G87" s="351">
        <f>IF(G$16=0,0,G$16/TEL_fec!G$16)</f>
        <v>0.54253038864641967</v>
      </c>
      <c r="H87" s="351">
        <f>IF(H$16=0,0,H$16/TEL_fec!H$16)</f>
        <v>0.54416378647110319</v>
      </c>
      <c r="I87" s="351">
        <f>IF(I$16=0,0,I$16/TEL_fec!I$16)</f>
        <v>0.54097285458534539</v>
      </c>
      <c r="J87" s="351">
        <f>IF(J$16=0,0,J$16/TEL_fec!J$16)</f>
        <v>0.54367500033059124</v>
      </c>
      <c r="K87" s="351">
        <f>IF(K$16=0,0,K$16/TEL_fec!K$16)</f>
        <v>0.54176867105771565</v>
      </c>
      <c r="L87" s="351">
        <f>IF(L$16=0,0,L$16/TEL_fec!L$16)</f>
        <v>0.54362764322364654</v>
      </c>
      <c r="M87" s="351">
        <f>IF(M$16=0,0,M$16/TEL_fec!M$16)</f>
        <v>0.54399323322842441</v>
      </c>
      <c r="N87" s="351">
        <f>IF(N$16=0,0,N$16/TEL_fec!N$16)</f>
        <v>0.54662796597547725</v>
      </c>
      <c r="O87" s="351">
        <f>IF(O$16=0,0,O$16/TEL_fec!O$16)</f>
        <v>0.54540982481040023</v>
      </c>
      <c r="P87" s="351">
        <f>IF(P$16=0,0,P$16/TEL_fec!P$16)</f>
        <v>0.54798939809322111</v>
      </c>
      <c r="Q87" s="351">
        <f>IF(Q$16=0,0,Q$16/TEL_fec!Q$16)</f>
        <v>0.54437020336679598</v>
      </c>
      <c r="R87" s="351">
        <f>IF(R$16=0,0,R$16/TEL_fec!R$16)</f>
        <v>0.54685688186365822</v>
      </c>
      <c r="S87" s="351">
        <f>IF(S$16=0,0,S$16/TEL_fec!S$16)</f>
        <v>0.54426948132251896</v>
      </c>
      <c r="T87" s="351">
        <f>IF(T$16=0,0,T$16/TEL_fec!T$16)</f>
        <v>0.54355986952316027</v>
      </c>
      <c r="U87" s="351">
        <f>IF(U$16=0,0,U$16/TEL_fec!U$16)</f>
        <v>0.54422827961279852</v>
      </c>
      <c r="V87" s="351">
        <f>IF(V$16=0,0,V$16/TEL_fec!V$16)</f>
        <v>0.54512351314679564</v>
      </c>
      <c r="W87" s="351">
        <f>IF(W$16=0,0,W$16/TEL_fec!W$16)</f>
        <v>0.54687053037416833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0.48502251433260879</v>
      </c>
      <c r="C88" s="351">
        <f>IF(C$27=0,0,C$27/TEL_fec!C$27)</f>
        <v>0.48771551214814807</v>
      </c>
      <c r="D88" s="351">
        <f>IF(D$27=0,0,D$27/TEL_fec!D$27)</f>
        <v>0.4832259347115766</v>
      </c>
      <c r="E88" s="351">
        <f>IF(E$27=0,0,E$27/TEL_fec!E$27)</f>
        <v>0.48211171476496756</v>
      </c>
      <c r="F88" s="351">
        <f>IF(F$27=0,0,F$27/TEL_fec!F$27)</f>
        <v>0.4782930156162683</v>
      </c>
      <c r="G88" s="351">
        <f>IF(G$27=0,0,G$27/TEL_fec!G$27)</f>
        <v>0.4799307284179864</v>
      </c>
      <c r="H88" s="351">
        <f>IF(H$27=0,0,H$27/TEL_fec!H$27)</f>
        <v>0.48137565726289883</v>
      </c>
      <c r="I88" s="351">
        <f>IF(I$27=0,0,I$27/TEL_fec!I$27)</f>
        <v>0.47855290982549747</v>
      </c>
      <c r="J88" s="351">
        <f>IF(J$27=0,0,J$27/TEL_fec!J$27)</f>
        <v>0.48094326952321498</v>
      </c>
      <c r="K88" s="351">
        <f>IF(K$27=0,0,K$27/TEL_fec!K$27)</f>
        <v>0.47925690132028653</v>
      </c>
      <c r="L88" s="351">
        <f>IF(L$27=0,0,L$27/TEL_fec!L$27)</f>
        <v>0.48090137669784089</v>
      </c>
      <c r="M88" s="351">
        <f>IF(M$27=0,0,M$27/TEL_fec!M$27)</f>
        <v>0.48122478324052953</v>
      </c>
      <c r="N88" s="351">
        <f>IF(N$27=0,0,N$27/TEL_fec!N$27)</f>
        <v>0.48355550836292199</v>
      </c>
      <c r="O88" s="351">
        <f>IF(O$27=0,0,O$27/TEL_fec!O$27)</f>
        <v>0.48247792194766165</v>
      </c>
      <c r="P88" s="351">
        <f>IF(P$27=0,0,P$27/TEL_fec!P$27)</f>
        <v>0.48475985215938766</v>
      </c>
      <c r="Q88" s="351">
        <f>IF(Q$27=0,0,Q$27/TEL_fec!Q$27)</f>
        <v>0.48155825682447317</v>
      </c>
      <c r="R88" s="351">
        <f>IF(R$27=0,0,R$27/TEL_fec!R$27)</f>
        <v>0.48375801087938991</v>
      </c>
      <c r="S88" s="351">
        <f>IF(S$27=0,0,S$27/TEL_fec!S$27)</f>
        <v>0.48146915655453576</v>
      </c>
      <c r="T88" s="351">
        <f>IF(T$27=0,0,T$27/TEL_fec!T$27)</f>
        <v>0.48084142303971855</v>
      </c>
      <c r="U88" s="351">
        <f>IF(U$27=0,0,U$27/TEL_fec!U$27)</f>
        <v>0.48143270888824485</v>
      </c>
      <c r="V88" s="351">
        <f>IF(V$27=0,0,V$27/TEL_fec!V$27)</f>
        <v>0.48222464624524197</v>
      </c>
      <c r="W88" s="351">
        <f>IF(W$27=0,0,W$27/TEL_fec!W$27)</f>
        <v>0.48377008456176435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0.59235207210945873</v>
      </c>
      <c r="C89" s="351">
        <f>IF(C$38=0,0,C$38/TEL_fec!C$38)</f>
        <v>0.59235207210945906</v>
      </c>
      <c r="D89" s="351">
        <f>IF(D$38=0,0,D$38/TEL_fec!D$38)</f>
        <v>0.59235207210945884</v>
      </c>
      <c r="E89" s="351">
        <f>IF(E$38=0,0,E$38/TEL_fec!E$38)</f>
        <v>0.59235207210945895</v>
      </c>
      <c r="F89" s="351">
        <f>IF(F$38=0,0,F$38/TEL_fec!F$38)</f>
        <v>0.59235207210945884</v>
      </c>
      <c r="G89" s="351">
        <f>IF(G$38=0,0,G$38/TEL_fec!G$38)</f>
        <v>0.59235207210945884</v>
      </c>
      <c r="H89" s="351">
        <f>IF(H$38=0,0,H$38/TEL_fec!H$38)</f>
        <v>0.59235207210945862</v>
      </c>
      <c r="I89" s="351">
        <f>IF(I$38=0,0,I$38/TEL_fec!I$38)</f>
        <v>0.59235207210945884</v>
      </c>
      <c r="J89" s="351">
        <f>IF(J$38=0,0,J$38/TEL_fec!J$38)</f>
        <v>0.59235207210945873</v>
      </c>
      <c r="K89" s="351">
        <f>IF(K$38=0,0,K$38/TEL_fec!K$38)</f>
        <v>0.59235207210945884</v>
      </c>
      <c r="L89" s="351">
        <f>IF(L$38=0,0,L$38/TEL_fec!L$38)</f>
        <v>0.59235207210945884</v>
      </c>
      <c r="M89" s="351">
        <f>IF(M$38=0,0,M$38/TEL_fec!M$38)</f>
        <v>0.59235207210945873</v>
      </c>
      <c r="N89" s="351">
        <f>IF(N$38=0,0,N$38/TEL_fec!N$38)</f>
        <v>0.59235207210945851</v>
      </c>
      <c r="O89" s="351">
        <f>IF(O$38=0,0,O$38/TEL_fec!O$38)</f>
        <v>0.59235207210945884</v>
      </c>
      <c r="P89" s="351">
        <f>IF(P$38=0,0,P$38/TEL_fec!P$38)</f>
        <v>0.59235207210945873</v>
      </c>
      <c r="Q89" s="351">
        <f>IF(Q$38=0,0,Q$38/TEL_fec!Q$38)</f>
        <v>0.59235207210945884</v>
      </c>
      <c r="R89" s="351">
        <f>IF(R$38=0,0,R$38/TEL_fec!R$38)</f>
        <v>0.59235207210945884</v>
      </c>
      <c r="S89" s="351">
        <f>IF(S$38=0,0,S$38/TEL_fec!S$38)</f>
        <v>0.59235207210945873</v>
      </c>
      <c r="T89" s="351">
        <f>IF(T$38=0,0,T$38/TEL_fec!T$38)</f>
        <v>0.59235207210945884</v>
      </c>
      <c r="U89" s="351">
        <f>IF(U$38=0,0,U$38/TEL_fec!U$38)</f>
        <v>0.59235207210945873</v>
      </c>
      <c r="V89" s="351">
        <f>IF(V$38=0,0,V$38/TEL_fec!V$38)</f>
        <v>0.59235207210945884</v>
      </c>
      <c r="W89" s="351">
        <f>IF(W$38=0,0,W$38/TEL_fec!W$38)</f>
        <v>0.59235207210945862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0.41047867207191752</v>
      </c>
      <c r="C90" s="351">
        <f>IF(C$39=0,0,C$39/TEL_fec!C$39)</f>
        <v>0.41256679078685549</v>
      </c>
      <c r="D90" s="351">
        <f>IF(D$39=0,0,D$39/TEL_fec!D$39)</f>
        <v>0.41166863876275783</v>
      </c>
      <c r="E90" s="351">
        <f>IF(E$39=0,0,E$39/TEL_fec!E$39)</f>
        <v>0.4104325739804015</v>
      </c>
      <c r="F90" s="351">
        <f>IF(F$39=0,0,F$39/TEL_fec!F$39)</f>
        <v>0.4096550867573443</v>
      </c>
      <c r="G90" s="351">
        <f>IF(G$39=0,0,G$39/TEL_fec!G$39)</f>
        <v>0.40868735119247857</v>
      </c>
      <c r="H90" s="351">
        <f>IF(H$39=0,0,H$39/TEL_fec!H$39)</f>
        <v>0.41025126885397112</v>
      </c>
      <c r="I90" s="351">
        <f>IF(I$39=0,0,I$39/TEL_fec!I$39)</f>
        <v>0.4121483595892555</v>
      </c>
      <c r="J90" s="351">
        <f>IF(J$39=0,0,J$39/TEL_fec!J$39)</f>
        <v>0.41290758592255111</v>
      </c>
      <c r="K90" s="351">
        <f>IF(K$39=0,0,K$39/TEL_fec!K$39)</f>
        <v>0.41518690901375016</v>
      </c>
      <c r="L90" s="351">
        <f>IF(L$39=0,0,L$39/TEL_fec!L$39)</f>
        <v>0.41200159368257044</v>
      </c>
      <c r="M90" s="351">
        <f>IF(M$39=0,0,M$39/TEL_fec!M$39)</f>
        <v>0.41246475583491965</v>
      </c>
      <c r="N90" s="351">
        <f>IF(N$39=0,0,N$39/TEL_fec!N$39)</f>
        <v>0.41477102563692825</v>
      </c>
      <c r="O90" s="351">
        <f>IF(O$39=0,0,O$39/TEL_fec!O$39)</f>
        <v>0.41323763432259375</v>
      </c>
      <c r="P90" s="351">
        <f>IF(P$39=0,0,P$39/TEL_fec!P$39)</f>
        <v>0.4147866312202414</v>
      </c>
      <c r="Q90" s="351">
        <f>IF(Q$39=0,0,Q$39/TEL_fec!Q$39)</f>
        <v>0.41434386481231761</v>
      </c>
      <c r="R90" s="351">
        <f>IF(R$39=0,0,R$39/TEL_fec!R$39)</f>
        <v>0.41413101467906893</v>
      </c>
      <c r="S90" s="351">
        <f>IF(S$39=0,0,S$39/TEL_fec!S$39)</f>
        <v>0.41448301263626613</v>
      </c>
      <c r="T90" s="351">
        <f>IF(T$39=0,0,T$39/TEL_fec!T$39)</f>
        <v>0.41264903197300079</v>
      </c>
      <c r="U90" s="351">
        <f>IF(U$39=0,0,U$39/TEL_fec!U$39)</f>
        <v>0.41328864691964817</v>
      </c>
      <c r="V90" s="351">
        <f>IF(V$39=0,0,V$39/TEL_fec!V$39)</f>
        <v>0.41368943418016296</v>
      </c>
      <c r="W90" s="351">
        <f>IF(W$39=0,0,W$39/TEL_fec!W$39)</f>
        <v>0.41315821006189929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0.46862487864847147</v>
      </c>
      <c r="C91" s="339">
        <f>IF(C$59=0,0,C$59/TEL_fec!C$59)</f>
        <v>0.46862487864847169</v>
      </c>
      <c r="D91" s="339">
        <f>IF(D$59=0,0,D$59/TEL_fec!D$59)</f>
        <v>0.46862487864847147</v>
      </c>
      <c r="E91" s="339">
        <f>IF(E$59=0,0,E$59/TEL_fec!E$59)</f>
        <v>0.46862487864847147</v>
      </c>
      <c r="F91" s="339">
        <f>IF(F$59=0,0,F$59/TEL_fec!F$59)</f>
        <v>0.46862487864847163</v>
      </c>
      <c r="G91" s="339">
        <f>IF(G$59=0,0,G$59/TEL_fec!G$59)</f>
        <v>0.46862487864847163</v>
      </c>
      <c r="H91" s="339">
        <f>IF(H$59=0,0,H$59/TEL_fec!H$59)</f>
        <v>0.46862487864847141</v>
      </c>
      <c r="I91" s="339">
        <f>IF(I$59=0,0,I$59/TEL_fec!I$59)</f>
        <v>0.46862487864847158</v>
      </c>
      <c r="J91" s="339">
        <f>IF(J$59=0,0,J$59/TEL_fec!J$59)</f>
        <v>0.46862487864847147</v>
      </c>
      <c r="K91" s="339">
        <f>IF(K$59=0,0,K$59/TEL_fec!K$59)</f>
        <v>0.46862487864847147</v>
      </c>
      <c r="L91" s="339">
        <f>IF(L$59=0,0,L$59/TEL_fec!L$59)</f>
        <v>0.46862487864847152</v>
      </c>
      <c r="M91" s="339">
        <f>IF(M$59=0,0,M$59/TEL_fec!M$59)</f>
        <v>0.46862487864847152</v>
      </c>
      <c r="N91" s="339">
        <f>IF(N$59=0,0,N$59/TEL_fec!N$59)</f>
        <v>0.46862487864847147</v>
      </c>
      <c r="O91" s="339">
        <f>IF(O$59=0,0,O$59/TEL_fec!O$59)</f>
        <v>0.46862487864847169</v>
      </c>
      <c r="P91" s="339">
        <f>IF(P$59=0,0,P$59/TEL_fec!P$59)</f>
        <v>0.46862487864847147</v>
      </c>
      <c r="Q91" s="339">
        <f>IF(Q$59=0,0,Q$59/TEL_fec!Q$59)</f>
        <v>0.46862487864847141</v>
      </c>
      <c r="R91" s="339">
        <f>IF(R$59=0,0,R$59/TEL_fec!R$59)</f>
        <v>0.4686248786484713</v>
      </c>
      <c r="S91" s="339">
        <f>IF(S$59=0,0,S$59/TEL_fec!S$59)</f>
        <v>0.46862487864847158</v>
      </c>
      <c r="T91" s="339">
        <f>IF(T$59=0,0,T$59/TEL_fec!T$59)</f>
        <v>0.46862487864847158</v>
      </c>
      <c r="U91" s="339">
        <f>IF(U$59=0,0,U$59/TEL_fec!U$59)</f>
        <v>0.4686248786484713</v>
      </c>
      <c r="V91" s="339">
        <f>IF(V$59=0,0,V$59/TEL_fec!V$59)</f>
        <v>0.46862487864847152</v>
      </c>
      <c r="W91" s="339">
        <f>IF(W$59=0,0,W$59/TEL_fec!W$59)</f>
        <v>0.46862487864847135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60.429791878803918</v>
      </c>
      <c r="C5" s="225">
        <v>71.203254119189211</v>
      </c>
      <c r="D5" s="225">
        <v>80.998314118931617</v>
      </c>
      <c r="E5" s="225">
        <v>90.732189958439932</v>
      </c>
      <c r="F5" s="225">
        <v>87.257009158547788</v>
      </c>
      <c r="G5" s="225">
        <v>85.882818238213218</v>
      </c>
      <c r="H5" s="225">
        <v>82.572133318565108</v>
      </c>
      <c r="I5" s="225">
        <v>70.47364175837636</v>
      </c>
      <c r="J5" s="225">
        <v>38.24020583849056</v>
      </c>
      <c r="K5" s="225">
        <v>36.738457198840663</v>
      </c>
      <c r="L5" s="225">
        <v>42.595297198022458</v>
      </c>
      <c r="M5" s="225">
        <v>40.161130558085119</v>
      </c>
      <c r="N5" s="225">
        <v>34.091396638962067</v>
      </c>
      <c r="O5" s="225">
        <v>37.535650558565642</v>
      </c>
      <c r="P5" s="225">
        <v>33.233066638924463</v>
      </c>
      <c r="Q5" s="225">
        <v>35.035234558871892</v>
      </c>
      <c r="R5" s="225">
        <v>39.478354558467267</v>
      </c>
      <c r="S5" s="225">
        <v>35.018665415019242</v>
      </c>
      <c r="T5" s="225">
        <v>41.518728934102931</v>
      </c>
      <c r="U5" s="225">
        <v>36.633861718582821</v>
      </c>
      <c r="V5" s="225">
        <v>27.41649875823293</v>
      </c>
      <c r="W5" s="225">
        <v>37.875319198323119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10.201508131810479</v>
      </c>
      <c r="C10" s="262">
        <v>11.889815608567281</v>
      </c>
      <c r="D10" s="262">
        <v>13.41454567671701</v>
      </c>
      <c r="E10" s="262">
        <v>15.46533594647447</v>
      </c>
      <c r="F10" s="262">
        <v>14.044778190902299</v>
      </c>
      <c r="G10" s="262">
        <v>14.01627344464098</v>
      </c>
      <c r="H10" s="262">
        <v>12.971173738230959</v>
      </c>
      <c r="I10" s="262">
        <v>9.4004834718740522</v>
      </c>
      <c r="J10" s="262">
        <v>5.3999189121017332</v>
      </c>
      <c r="K10" s="262">
        <v>4.100339505352145</v>
      </c>
      <c r="L10" s="262">
        <v>6.0836860866239828</v>
      </c>
      <c r="M10" s="262">
        <v>5.5712010074938441</v>
      </c>
      <c r="N10" s="262">
        <v>4.6529674413873483</v>
      </c>
      <c r="O10" s="262">
        <v>5.0615240802779464</v>
      </c>
      <c r="P10" s="262">
        <v>4.5109123105406237</v>
      </c>
      <c r="Q10" s="262">
        <v>4.8722032654176299</v>
      </c>
      <c r="R10" s="262">
        <v>5.6992990114387494</v>
      </c>
      <c r="S10" s="262">
        <v>4.6049424251979074</v>
      </c>
      <c r="T10" s="262">
        <v>5.8192503608800594</v>
      </c>
      <c r="U10" s="262">
        <v>5.0392113555204689</v>
      </c>
      <c r="V10" s="262">
        <v>3.8621714012783852</v>
      </c>
      <c r="W10" s="262">
        <v>5.4787216412740838</v>
      </c>
      <c r="DA10" s="68" t="s">
        <v>2820</v>
      </c>
    </row>
    <row r="11" spans="1:105" ht="12" customHeight="1" x14ac:dyDescent="0.25">
      <c r="A11" s="37" t="s">
        <v>160</v>
      </c>
      <c r="B11" s="228">
        <v>0.66317218041527703</v>
      </c>
      <c r="C11" s="228">
        <v>0.57167022731217376</v>
      </c>
      <c r="D11" s="228">
        <v>0.56155073951847601</v>
      </c>
      <c r="E11" s="228">
        <v>1.147366435382446</v>
      </c>
      <c r="F11" s="228">
        <v>1.1158107771483801</v>
      </c>
      <c r="G11" s="228">
        <v>1.699561915778014</v>
      </c>
      <c r="H11" s="228">
        <v>0.54737019536496168</v>
      </c>
      <c r="I11" s="228">
        <v>0.46019803542202231</v>
      </c>
      <c r="J11" s="228">
        <v>0.47791705298745563</v>
      </c>
      <c r="K11" s="228">
        <v>0.76183931192483223</v>
      </c>
      <c r="L11" s="228">
        <v>0.96570711758289274</v>
      </c>
      <c r="M11" s="228">
        <v>0.47067004494123638</v>
      </c>
      <c r="N11" s="228">
        <v>0.43559444546610809</v>
      </c>
      <c r="O11" s="228">
        <v>0.45954945182020879</v>
      </c>
      <c r="P11" s="228">
        <v>0.43320262486228511</v>
      </c>
      <c r="Q11" s="228">
        <v>0.44167920867899862</v>
      </c>
      <c r="R11" s="228">
        <v>0.45851018419683109</v>
      </c>
      <c r="S11" s="228">
        <v>0.26583377626114429</v>
      </c>
      <c r="T11" s="228">
        <v>0.43029684877867608</v>
      </c>
      <c r="U11" s="228">
        <v>0.37491930403898499</v>
      </c>
      <c r="V11" s="228">
        <v>0.52328101450454612</v>
      </c>
      <c r="W11" s="228">
        <v>0.48801311842156819</v>
      </c>
      <c r="DA11" s="69" t="s">
        <v>2821</v>
      </c>
    </row>
    <row r="12" spans="1:105" ht="12" customHeight="1" x14ac:dyDescent="0.25">
      <c r="A12" s="37" t="s">
        <v>162</v>
      </c>
      <c r="B12" s="228">
        <v>9.5383359513952044</v>
      </c>
      <c r="C12" s="228">
        <v>11.31814538125511</v>
      </c>
      <c r="D12" s="228">
        <v>12.852994937198529</v>
      </c>
      <c r="E12" s="228">
        <v>14.317969511092031</v>
      </c>
      <c r="F12" s="228">
        <v>12.928967413753909</v>
      </c>
      <c r="G12" s="228">
        <v>12.316711528862969</v>
      </c>
      <c r="H12" s="228">
        <v>12.423803542866001</v>
      </c>
      <c r="I12" s="228">
        <v>8.9402854364520294</v>
      </c>
      <c r="J12" s="228">
        <v>4.9220018591142773</v>
      </c>
      <c r="K12" s="228">
        <v>3.3385001934273131</v>
      </c>
      <c r="L12" s="228">
        <v>5.11797896904109</v>
      </c>
      <c r="M12" s="228">
        <v>5.1005309625526074</v>
      </c>
      <c r="N12" s="228">
        <v>4.2173729959212398</v>
      </c>
      <c r="O12" s="228">
        <v>4.6019746284577367</v>
      </c>
      <c r="P12" s="228">
        <v>4.0777096856783386</v>
      </c>
      <c r="Q12" s="228">
        <v>4.4305240567386317</v>
      </c>
      <c r="R12" s="228">
        <v>5.240788827241917</v>
      </c>
      <c r="S12" s="228">
        <v>4.3391086489367634</v>
      </c>
      <c r="T12" s="228">
        <v>5.3889535121013834</v>
      </c>
      <c r="U12" s="228">
        <v>4.6642920514814836</v>
      </c>
      <c r="V12" s="228">
        <v>3.3388903867738389</v>
      </c>
      <c r="W12" s="228">
        <v>4.9907085228525156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3.6146966012404151</v>
      </c>
      <c r="C16" s="263">
        <v>4.4864444230598766</v>
      </c>
      <c r="D16" s="263">
        <v>5.1779124770949334</v>
      </c>
      <c r="E16" s="263">
        <v>5.7913100543143363</v>
      </c>
      <c r="F16" s="263">
        <v>5.7005723365612919</v>
      </c>
      <c r="G16" s="263">
        <v>5.6225950728687577</v>
      </c>
      <c r="H16" s="263">
        <v>5.4633448910800784</v>
      </c>
      <c r="I16" s="263">
        <v>4.9370841770033698</v>
      </c>
      <c r="J16" s="263">
        <v>2.5970676275031739</v>
      </c>
      <c r="K16" s="263">
        <v>2.6052151652254629</v>
      </c>
      <c r="L16" s="263">
        <v>2.9002090541827399</v>
      </c>
      <c r="M16" s="263">
        <v>2.7704244118419221</v>
      </c>
      <c r="N16" s="263">
        <v>2.3445314429143131</v>
      </c>
      <c r="O16" s="263">
        <v>2.59558675923941</v>
      </c>
      <c r="P16" s="263">
        <v>2.2977637590114628</v>
      </c>
      <c r="Q16" s="263">
        <v>2.3957569527983651</v>
      </c>
      <c r="R16" s="263">
        <v>2.6776372025292661</v>
      </c>
      <c r="S16" s="263">
        <v>2.418557981470741</v>
      </c>
      <c r="T16" s="263">
        <v>2.8444902746082978</v>
      </c>
      <c r="U16" s="263">
        <v>2.5128624073204482</v>
      </c>
      <c r="V16" s="263">
        <v>1.83494976840304</v>
      </c>
      <c r="W16" s="263">
        <v>2.5540815374634551</v>
      </c>
      <c r="DA16" s="70" t="s">
        <v>2826</v>
      </c>
    </row>
    <row r="17" spans="1:105" ht="12" customHeight="1" x14ac:dyDescent="0.25">
      <c r="A17" s="46" t="s">
        <v>30</v>
      </c>
      <c r="B17" s="231">
        <v>0.17156282548531171</v>
      </c>
      <c r="C17" s="231">
        <v>0.1648715630930061</v>
      </c>
      <c r="D17" s="231">
        <v>0.1669970755401726</v>
      </c>
      <c r="E17" s="231">
        <v>0.1677141160982239</v>
      </c>
      <c r="F17" s="231">
        <v>0.33943871938057479</v>
      </c>
      <c r="G17" s="231">
        <v>0.3410645667519368</v>
      </c>
      <c r="H17" s="231">
        <v>0.34219207781032779</v>
      </c>
      <c r="I17" s="231">
        <v>0.17620438720725839</v>
      </c>
      <c r="J17" s="231">
        <v>0.1723744449146688</v>
      </c>
      <c r="K17" s="231">
        <v>0.19029096640456189</v>
      </c>
      <c r="L17" s="231">
        <v>0.18936424701150709</v>
      </c>
      <c r="M17" s="231">
        <v>0.19093973090995969</v>
      </c>
      <c r="N17" s="231">
        <v>0</v>
      </c>
      <c r="O17" s="231">
        <v>0.1905450848428803</v>
      </c>
      <c r="P17" s="231">
        <v>0</v>
      </c>
      <c r="Q17" s="231">
        <v>0</v>
      </c>
      <c r="R17" s="231">
        <v>0</v>
      </c>
      <c r="S17" s="231">
        <v>6.8004351139602348E-2</v>
      </c>
      <c r="T17" s="231">
        <v>8.7179085042224977E-2</v>
      </c>
      <c r="U17" s="231">
        <v>5.6991147524504147E-2</v>
      </c>
      <c r="V17" s="231">
        <v>5.5822042033062937E-2</v>
      </c>
      <c r="W17" s="231">
        <v>5.6492084857144659E-2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9.1910659005458653E-2</v>
      </c>
      <c r="T19" s="231">
        <v>9.2001424141206253E-2</v>
      </c>
      <c r="U19" s="231">
        <v>9.183476633548987E-2</v>
      </c>
      <c r="V19" s="231">
        <v>4.501968380012028E-2</v>
      </c>
      <c r="W19" s="231">
        <v>9.1120127636028225E-2</v>
      </c>
      <c r="DA19" s="73" t="s">
        <v>2829</v>
      </c>
    </row>
    <row r="20" spans="1:105" ht="12" customHeight="1" x14ac:dyDescent="0.25">
      <c r="A20" s="46" t="s">
        <v>160</v>
      </c>
      <c r="B20" s="231">
        <v>0.1803982273524351</v>
      </c>
      <c r="C20" s="231">
        <v>0.19652973260301601</v>
      </c>
      <c r="D20" s="231">
        <v>0.19983868178712569</v>
      </c>
      <c r="E20" s="231">
        <v>0.39954696078807539</v>
      </c>
      <c r="F20" s="231">
        <v>0.40678111106756559</v>
      </c>
      <c r="G20" s="231">
        <v>0.61106175451672451</v>
      </c>
      <c r="H20" s="231">
        <v>0.20585685173195001</v>
      </c>
      <c r="I20" s="231">
        <v>0.2207966681761688</v>
      </c>
      <c r="J20" s="231">
        <v>0.2145962261811907</v>
      </c>
      <c r="K20" s="231">
        <v>0.44869069685056179</v>
      </c>
      <c r="L20" s="231">
        <v>0.43031183523813682</v>
      </c>
      <c r="M20" s="231">
        <v>0.2179218034076324</v>
      </c>
      <c r="N20" s="231">
        <v>0.21948678700610241</v>
      </c>
      <c r="O20" s="231">
        <v>0.21836023410027719</v>
      </c>
      <c r="P20" s="231">
        <v>0.22066429653071681</v>
      </c>
      <c r="Q20" s="231">
        <v>0.2171822433209771</v>
      </c>
      <c r="R20" s="231">
        <v>0.21541665465873691</v>
      </c>
      <c r="S20" s="231">
        <v>0.13038677465492801</v>
      </c>
      <c r="T20" s="231">
        <v>0.1934629476956341</v>
      </c>
      <c r="U20" s="231">
        <v>0.17224794167422439</v>
      </c>
      <c r="V20" s="231">
        <v>0.23169945235886369</v>
      </c>
      <c r="W20" s="231">
        <v>0.2121923054689791</v>
      </c>
      <c r="DA20" s="73" t="s">
        <v>2830</v>
      </c>
    </row>
    <row r="21" spans="1:105" ht="12" customHeight="1" x14ac:dyDescent="0.25">
      <c r="A21" s="46" t="s">
        <v>70</v>
      </c>
      <c r="B21" s="231">
        <v>0.66808675531517736</v>
      </c>
      <c r="C21" s="231">
        <v>0.23407246093894629</v>
      </c>
      <c r="D21" s="231">
        <v>0.2370901064317833</v>
      </c>
      <c r="E21" s="231">
        <v>0.2381081076253635</v>
      </c>
      <c r="F21" s="231">
        <v>0.24095500428583611</v>
      </c>
      <c r="G21" s="231">
        <v>0.2421091332580686</v>
      </c>
      <c r="H21" s="231">
        <v>0.24290951169575159</v>
      </c>
      <c r="I21" s="231">
        <v>0.250657515745071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4.8954727292108688E-2</v>
      </c>
      <c r="U21" s="231">
        <v>4.8888208752438267E-2</v>
      </c>
      <c r="V21" s="231">
        <v>2.400778326741904E-2</v>
      </c>
      <c r="W21" s="231">
        <v>2.4273985949745929E-2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2.5946487930874911</v>
      </c>
      <c r="C23" s="231">
        <v>3.890970666424908</v>
      </c>
      <c r="D23" s="231">
        <v>4.5739866133358502</v>
      </c>
      <c r="E23" s="231">
        <v>4.9859408698026737</v>
      </c>
      <c r="F23" s="231">
        <v>4.7133975018273153</v>
      </c>
      <c r="G23" s="231">
        <v>4.4283596183420277</v>
      </c>
      <c r="H23" s="231">
        <v>4.6723864498420493</v>
      </c>
      <c r="I23" s="231">
        <v>4.2894256058748716</v>
      </c>
      <c r="J23" s="231">
        <v>2.2100969564073152</v>
      </c>
      <c r="K23" s="231">
        <v>1.9662335019703401</v>
      </c>
      <c r="L23" s="231">
        <v>2.2805329719330958</v>
      </c>
      <c r="M23" s="231">
        <v>2.3615628775243289</v>
      </c>
      <c r="N23" s="231">
        <v>2.1250446559082099</v>
      </c>
      <c r="O23" s="231">
        <v>2.1866814402962529</v>
      </c>
      <c r="P23" s="231">
        <v>2.0770994624807462</v>
      </c>
      <c r="Q23" s="231">
        <v>2.1785747094773882</v>
      </c>
      <c r="R23" s="231">
        <v>2.4622205478705288</v>
      </c>
      <c r="S23" s="231">
        <v>2.1282561966707521</v>
      </c>
      <c r="T23" s="231">
        <v>2.4228920904371241</v>
      </c>
      <c r="U23" s="231">
        <v>2.1429003430337921</v>
      </c>
      <c r="V23" s="231">
        <v>1.4784008069435739</v>
      </c>
      <c r="W23" s="231">
        <v>2.170003033551557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30.724921110543541</v>
      </c>
      <c r="C27" s="263">
        <v>38.134777596008952</v>
      </c>
      <c r="D27" s="263">
        <v>44.012256055306921</v>
      </c>
      <c r="E27" s="263">
        <v>49.226135461671873</v>
      </c>
      <c r="F27" s="263">
        <v>48.454864860770982</v>
      </c>
      <c r="G27" s="263">
        <v>47.792058119384443</v>
      </c>
      <c r="H27" s="263">
        <v>46.438431574180683</v>
      </c>
      <c r="I27" s="263">
        <v>41.965215504528658</v>
      </c>
      <c r="J27" s="263">
        <v>22.075074833776981</v>
      </c>
      <c r="K27" s="263">
        <v>22.14432890441643</v>
      </c>
      <c r="L27" s="263">
        <v>24.651776960553299</v>
      </c>
      <c r="M27" s="263">
        <v>23.548607500656338</v>
      </c>
      <c r="N27" s="263">
        <v>19.92851726477166</v>
      </c>
      <c r="O27" s="263">
        <v>22.062487453534981</v>
      </c>
      <c r="P27" s="263">
        <v>19.530991951597439</v>
      </c>
      <c r="Q27" s="263">
        <v>20.36393409878611</v>
      </c>
      <c r="R27" s="263">
        <v>22.759916221498759</v>
      </c>
      <c r="S27" s="263">
        <v>20.557742842501298</v>
      </c>
      <c r="T27" s="263">
        <v>24.178167334170549</v>
      </c>
      <c r="U27" s="263">
        <v>21.359330462223809</v>
      </c>
      <c r="V27" s="263">
        <v>15.59707303142584</v>
      </c>
      <c r="W27" s="263">
        <v>21.709693068439371</v>
      </c>
      <c r="DA27" s="70" t="s">
        <v>2837</v>
      </c>
    </row>
    <row r="28" spans="1:105" ht="12" customHeight="1" x14ac:dyDescent="0.25">
      <c r="A28" s="46" t="s">
        <v>30</v>
      </c>
      <c r="B28" s="231">
        <v>1.4582840166251489</v>
      </c>
      <c r="C28" s="231">
        <v>1.4014082862905519</v>
      </c>
      <c r="D28" s="231">
        <v>1.4194751420914671</v>
      </c>
      <c r="E28" s="231">
        <v>1.425569986834903</v>
      </c>
      <c r="F28" s="231">
        <v>2.8852291147348859</v>
      </c>
      <c r="G28" s="231">
        <v>2.899048817391463</v>
      </c>
      <c r="H28" s="231">
        <v>2.9086326613877871</v>
      </c>
      <c r="I28" s="231">
        <v>1.4977372912616971</v>
      </c>
      <c r="J28" s="231">
        <v>1.465182781774685</v>
      </c>
      <c r="K28" s="231">
        <v>1.617473214438776</v>
      </c>
      <c r="L28" s="231">
        <v>1.609596099597812</v>
      </c>
      <c r="M28" s="231">
        <v>1.6229877127346579</v>
      </c>
      <c r="N28" s="231">
        <v>0</v>
      </c>
      <c r="O28" s="231">
        <v>1.6196332211644831</v>
      </c>
      <c r="P28" s="231">
        <v>0</v>
      </c>
      <c r="Q28" s="231">
        <v>0</v>
      </c>
      <c r="R28" s="231">
        <v>0</v>
      </c>
      <c r="S28" s="231">
        <v>0.57803698468662013</v>
      </c>
      <c r="T28" s="231">
        <v>0.74102222285891262</v>
      </c>
      <c r="U28" s="231">
        <v>0.4844247539582851</v>
      </c>
      <c r="V28" s="231">
        <v>0.47448735728103508</v>
      </c>
      <c r="W28" s="231">
        <v>0.48018272128572947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0.78124060154639874</v>
      </c>
      <c r="T30" s="231">
        <v>0.78201210520025355</v>
      </c>
      <c r="U30" s="231">
        <v>0.78059551385166392</v>
      </c>
      <c r="V30" s="231">
        <v>0.38266731230102219</v>
      </c>
      <c r="W30" s="231">
        <v>0.77452108490623983</v>
      </c>
      <c r="DA30" s="73" t="s">
        <v>2840</v>
      </c>
    </row>
    <row r="31" spans="1:105" ht="12" customHeight="1" x14ac:dyDescent="0.25">
      <c r="A31" s="46" t="s">
        <v>160</v>
      </c>
      <c r="B31" s="231">
        <v>1.533384932495699</v>
      </c>
      <c r="C31" s="231">
        <v>1.670502727125637</v>
      </c>
      <c r="D31" s="231">
        <v>1.698628795190569</v>
      </c>
      <c r="E31" s="231">
        <v>3.396149166698641</v>
      </c>
      <c r="F31" s="231">
        <v>3.4576394440743079</v>
      </c>
      <c r="G31" s="231">
        <v>5.1940249133921581</v>
      </c>
      <c r="H31" s="231">
        <v>1.749783239721576</v>
      </c>
      <c r="I31" s="231">
        <v>1.8767716794974361</v>
      </c>
      <c r="J31" s="231">
        <v>1.824067922540122</v>
      </c>
      <c r="K31" s="231">
        <v>3.8138709232297749</v>
      </c>
      <c r="L31" s="231">
        <v>3.6576505995241639</v>
      </c>
      <c r="M31" s="231">
        <v>1.8523353289648761</v>
      </c>
      <c r="N31" s="231">
        <v>1.86563768955187</v>
      </c>
      <c r="O31" s="231">
        <v>1.856061989852356</v>
      </c>
      <c r="P31" s="231">
        <v>1.875646520511093</v>
      </c>
      <c r="Q31" s="231">
        <v>1.8460490682283059</v>
      </c>
      <c r="R31" s="231">
        <v>1.8310415645992639</v>
      </c>
      <c r="S31" s="231">
        <v>1.108287584566888</v>
      </c>
      <c r="T31" s="231">
        <v>1.644435055412891</v>
      </c>
      <c r="U31" s="231">
        <v>1.464107504230908</v>
      </c>
      <c r="V31" s="231">
        <v>1.969445345050342</v>
      </c>
      <c r="W31" s="231">
        <v>1.8036345964863221</v>
      </c>
      <c r="DA31" s="73" t="s">
        <v>2841</v>
      </c>
    </row>
    <row r="32" spans="1:105" ht="12" customHeight="1" x14ac:dyDescent="0.25">
      <c r="A32" s="46" t="s">
        <v>70</v>
      </c>
      <c r="B32" s="231">
        <v>5.678737420179008</v>
      </c>
      <c r="C32" s="231">
        <v>1.989615917981044</v>
      </c>
      <c r="D32" s="231">
        <v>2.0152659046701582</v>
      </c>
      <c r="E32" s="231">
        <v>2.0239189148155901</v>
      </c>
      <c r="F32" s="231">
        <v>2.0481175364296069</v>
      </c>
      <c r="G32" s="231">
        <v>2.0579276326935831</v>
      </c>
      <c r="H32" s="231">
        <v>2.064730849413889</v>
      </c>
      <c r="I32" s="231">
        <v>2.130588883833104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0.41611518198292402</v>
      </c>
      <c r="U32" s="231">
        <v>0.41554977439572521</v>
      </c>
      <c r="V32" s="231">
        <v>0.2040661577730617</v>
      </c>
      <c r="W32" s="231">
        <v>0.20632888057284041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22.054514741243679</v>
      </c>
      <c r="C34" s="231">
        <v>33.07325066461172</v>
      </c>
      <c r="D34" s="231">
        <v>38.878886213354733</v>
      </c>
      <c r="E34" s="231">
        <v>42.380497393322742</v>
      </c>
      <c r="F34" s="231">
        <v>40.063878765532181</v>
      </c>
      <c r="G34" s="231">
        <v>37.641056755907243</v>
      </c>
      <c r="H34" s="231">
        <v>39.71528482365742</v>
      </c>
      <c r="I34" s="231">
        <v>36.460117649936429</v>
      </c>
      <c r="J34" s="231">
        <v>18.785824129462181</v>
      </c>
      <c r="K34" s="231">
        <v>16.71298476674788</v>
      </c>
      <c r="L34" s="231">
        <v>19.38453026143133</v>
      </c>
      <c r="M34" s="231">
        <v>20.07328445895681</v>
      </c>
      <c r="N34" s="231">
        <v>18.062879575219789</v>
      </c>
      <c r="O34" s="231">
        <v>18.58679224251815</v>
      </c>
      <c r="P34" s="231">
        <v>17.655345431086349</v>
      </c>
      <c r="Q34" s="231">
        <v>18.5178850305578</v>
      </c>
      <c r="R34" s="231">
        <v>20.928874656899499</v>
      </c>
      <c r="S34" s="231">
        <v>18.09017767170139</v>
      </c>
      <c r="T34" s="231">
        <v>20.594582768715561</v>
      </c>
      <c r="U34" s="231">
        <v>18.21465291578723</v>
      </c>
      <c r="V34" s="231">
        <v>12.566406859020381</v>
      </c>
      <c r="W34" s="231">
        <v>18.445025785188239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15.888666035209475</v>
      </c>
      <c r="C39" s="263">
        <f t="shared" si="0"/>
        <v>16.692216491553097</v>
      </c>
      <c r="D39" s="263">
        <f t="shared" si="0"/>
        <v>18.393599909812757</v>
      </c>
      <c r="E39" s="263">
        <f t="shared" si="0"/>
        <v>20.24940849597925</v>
      </c>
      <c r="F39" s="263">
        <f t="shared" si="0"/>
        <v>19.056793770313213</v>
      </c>
      <c r="G39" s="263">
        <f t="shared" si="0"/>
        <v>18.451891601319044</v>
      </c>
      <c r="H39" s="263">
        <f t="shared" si="0"/>
        <v>17.699183115073396</v>
      </c>
      <c r="I39" s="263">
        <f t="shared" si="0"/>
        <v>14.170858604970277</v>
      </c>
      <c r="J39" s="263">
        <f t="shared" si="0"/>
        <v>8.1681444651086643</v>
      </c>
      <c r="K39" s="263">
        <f t="shared" si="0"/>
        <v>7.8885736238466126</v>
      </c>
      <c r="L39" s="263">
        <f t="shared" si="0"/>
        <v>8.9596250966624371</v>
      </c>
      <c r="M39" s="263">
        <f t="shared" si="0"/>
        <v>8.270897638093011</v>
      </c>
      <c r="N39" s="263">
        <f t="shared" si="0"/>
        <v>7.1653804898887579</v>
      </c>
      <c r="O39" s="263">
        <f t="shared" si="0"/>
        <v>7.8160522655132922</v>
      </c>
      <c r="P39" s="263">
        <f t="shared" si="0"/>
        <v>6.8933986177749382</v>
      </c>
      <c r="Q39" s="263">
        <f t="shared" si="0"/>
        <v>7.4033402418697909</v>
      </c>
      <c r="R39" s="263">
        <f t="shared" si="0"/>
        <v>8.3415021230004918</v>
      </c>
      <c r="S39" s="263">
        <f t="shared" si="0"/>
        <v>7.4374221658492949</v>
      </c>
      <c r="T39" s="263">
        <f t="shared" si="0"/>
        <v>8.6768209644440333</v>
      </c>
      <c r="U39" s="263">
        <f t="shared" si="0"/>
        <v>7.7224574935180978</v>
      </c>
      <c r="V39" s="263">
        <f t="shared" si="0"/>
        <v>6.1223045571256698</v>
      </c>
      <c r="W39" s="263">
        <f t="shared" si="0"/>
        <v>8.1328229511462151</v>
      </c>
      <c r="DA39" s="70"/>
    </row>
    <row r="40" spans="1:105" ht="12" customHeight="1" x14ac:dyDescent="0.25">
      <c r="A40" s="60" t="s">
        <v>2736</v>
      </c>
      <c r="B40" s="331">
        <v>12.03298966055303</v>
      </c>
      <c r="C40" s="331">
        <v>11.90667577362256</v>
      </c>
      <c r="D40" s="331">
        <v>12.87049326757816</v>
      </c>
      <c r="E40" s="331">
        <v>14.07201110471062</v>
      </c>
      <c r="F40" s="331">
        <v>12.976183277981169</v>
      </c>
      <c r="G40" s="331">
        <v>12.454456856925701</v>
      </c>
      <c r="H40" s="331">
        <v>11.871615231254641</v>
      </c>
      <c r="I40" s="331">
        <v>8.9046354828333456</v>
      </c>
      <c r="J40" s="331">
        <v>5.3979389957719448</v>
      </c>
      <c r="K40" s="331">
        <v>5.1096774476061189</v>
      </c>
      <c r="L40" s="331">
        <v>5.8660687722008458</v>
      </c>
      <c r="M40" s="331">
        <v>5.3157782654616268</v>
      </c>
      <c r="N40" s="331">
        <v>4.6645469507801574</v>
      </c>
      <c r="O40" s="331">
        <v>5.0474263889912541</v>
      </c>
      <c r="P40" s="331">
        <v>4.4424506081627104</v>
      </c>
      <c r="Q40" s="331">
        <v>4.8478661588848677</v>
      </c>
      <c r="R40" s="331">
        <v>5.4853557736359404</v>
      </c>
      <c r="S40" s="331">
        <v>4.8576269856138374</v>
      </c>
      <c r="T40" s="331">
        <v>5.6426980048618454</v>
      </c>
      <c r="U40" s="331">
        <v>5.0420709257096199</v>
      </c>
      <c r="V40" s="331">
        <v>4.1650248041624272</v>
      </c>
      <c r="W40" s="331">
        <v>5.4084693111851951</v>
      </c>
      <c r="DA40" s="72" t="s">
        <v>2849</v>
      </c>
    </row>
    <row r="41" spans="1:105" ht="12" customHeight="1" x14ac:dyDescent="0.25">
      <c r="A41" s="59" t="s">
        <v>30</v>
      </c>
      <c r="B41" s="232">
        <v>0.57111673065219237</v>
      </c>
      <c r="C41" s="232">
        <v>0.43755634995694692</v>
      </c>
      <c r="D41" s="232">
        <v>0.41509676842798171</v>
      </c>
      <c r="E41" s="232">
        <v>0.40752003985570628</v>
      </c>
      <c r="F41" s="232">
        <v>0.77266259846858154</v>
      </c>
      <c r="G41" s="232">
        <v>0.75548281122630367</v>
      </c>
      <c r="H41" s="232">
        <v>0.74356877772449137</v>
      </c>
      <c r="I41" s="232">
        <v>0.31780617512359433</v>
      </c>
      <c r="J41" s="232">
        <v>0.35827589864264969</v>
      </c>
      <c r="K41" s="232">
        <v>0.37322270824276238</v>
      </c>
      <c r="L41" s="232">
        <v>0.38301504312714191</v>
      </c>
      <c r="M41" s="232">
        <v>0.3663674299308658</v>
      </c>
      <c r="N41" s="232">
        <v>0</v>
      </c>
      <c r="O41" s="232">
        <v>0.37053752339619678</v>
      </c>
      <c r="P41" s="232">
        <v>0</v>
      </c>
      <c r="Q41" s="232">
        <v>0</v>
      </c>
      <c r="R41" s="232">
        <v>0</v>
      </c>
      <c r="S41" s="232">
        <v>0.13658542559893869</v>
      </c>
      <c r="T41" s="232">
        <v>0.1729396840005667</v>
      </c>
      <c r="U41" s="232">
        <v>0.11435302112802299</v>
      </c>
      <c r="V41" s="232">
        <v>0.1267065691335246</v>
      </c>
      <c r="W41" s="232">
        <v>0.1196264499755065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0.18460078314060821</v>
      </c>
      <c r="T42" s="297">
        <v>0.18250589818505211</v>
      </c>
      <c r="U42" s="297">
        <v>0.18426691567377251</v>
      </c>
      <c r="V42" s="297">
        <v>0.1021870478047139</v>
      </c>
      <c r="W42" s="297">
        <v>0.19295406459113029</v>
      </c>
      <c r="DA42" s="122" t="s">
        <v>2851</v>
      </c>
    </row>
    <row r="43" spans="1:105" ht="12" customHeight="1" x14ac:dyDescent="0.25">
      <c r="A43" s="59" t="s">
        <v>160</v>
      </c>
      <c r="B43" s="297">
        <v>0.60052896383310306</v>
      </c>
      <c r="C43" s="297">
        <v>0.52157467814677549</v>
      </c>
      <c r="D43" s="297">
        <v>0.49672960288929591</v>
      </c>
      <c r="E43" s="297">
        <v>0.97083893218161432</v>
      </c>
      <c r="F43" s="297">
        <v>0.92595373579938367</v>
      </c>
      <c r="G43" s="297">
        <v>1.353546211298277</v>
      </c>
      <c r="H43" s="297">
        <v>0.44731815127929908</v>
      </c>
      <c r="I43" s="297">
        <v>0.39823381077659742</v>
      </c>
      <c r="J43" s="297">
        <v>0.44603279690587511</v>
      </c>
      <c r="K43" s="297">
        <v>0.88002893782079405</v>
      </c>
      <c r="L43" s="297">
        <v>0.87036443643893902</v>
      </c>
      <c r="M43" s="297">
        <v>0.41813953889985889</v>
      </c>
      <c r="N43" s="297">
        <v>0.43667847840557478</v>
      </c>
      <c r="O43" s="297">
        <v>0.42462738106547221</v>
      </c>
      <c r="P43" s="297">
        <v>0.42662794835985091</v>
      </c>
      <c r="Q43" s="297">
        <v>0.43947298012707758</v>
      </c>
      <c r="R43" s="297">
        <v>0.44129839145253918</v>
      </c>
      <c r="S43" s="297">
        <v>0.26187931816535231</v>
      </c>
      <c r="T43" s="297">
        <v>0.3837780704408183</v>
      </c>
      <c r="U43" s="297">
        <v>0.34561635217227449</v>
      </c>
      <c r="V43" s="297">
        <v>0.52591846534599596</v>
      </c>
      <c r="W43" s="297">
        <v>0.44933396031606881</v>
      </c>
      <c r="DA43" s="122" t="s">
        <v>2852</v>
      </c>
    </row>
    <row r="44" spans="1:105" ht="12" customHeight="1" x14ac:dyDescent="0.25">
      <c r="A44" s="59" t="s">
        <v>70</v>
      </c>
      <c r="B44" s="297">
        <v>2.2239988319631769</v>
      </c>
      <c r="C44" s="297">
        <v>0.62121016937353279</v>
      </c>
      <c r="D44" s="297">
        <v>0.58932371532700811</v>
      </c>
      <c r="E44" s="297">
        <v>0.57856683603559</v>
      </c>
      <c r="F44" s="297">
        <v>0.54848462799190212</v>
      </c>
      <c r="G44" s="297">
        <v>0.53628933183904459</v>
      </c>
      <c r="H44" s="297">
        <v>0.52783199969164152</v>
      </c>
      <c r="I44" s="297">
        <v>0.45209150355163052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9.711291491681294E-2</v>
      </c>
      <c r="U44" s="297">
        <v>9.8094434157077748E-2</v>
      </c>
      <c r="V44" s="297">
        <v>5.4493596785910953E-2</v>
      </c>
      <c r="W44" s="297">
        <v>5.1402081783076162E-2</v>
      </c>
      <c r="DA44" s="122" t="s">
        <v>2853</v>
      </c>
    </row>
    <row r="45" spans="1:105" ht="12" customHeight="1" x14ac:dyDescent="0.25">
      <c r="A45" s="59" t="s">
        <v>162</v>
      </c>
      <c r="B45" s="297">
        <v>8.6373451341045531</v>
      </c>
      <c r="C45" s="297">
        <v>10.32633457614531</v>
      </c>
      <c r="D45" s="297">
        <v>11.369343180933869</v>
      </c>
      <c r="E45" s="297">
        <v>12.11508529663771</v>
      </c>
      <c r="F45" s="297">
        <v>10.72908231572131</v>
      </c>
      <c r="G45" s="297">
        <v>9.8091385025620763</v>
      </c>
      <c r="H45" s="297">
        <v>10.152896302559199</v>
      </c>
      <c r="I45" s="297">
        <v>7.7365039933815227</v>
      </c>
      <c r="J45" s="297">
        <v>4.5936303002234196</v>
      </c>
      <c r="K45" s="297">
        <v>3.8564258015425619</v>
      </c>
      <c r="L45" s="297">
        <v>4.6126892926347649</v>
      </c>
      <c r="M45" s="297">
        <v>4.5312712966309023</v>
      </c>
      <c r="N45" s="297">
        <v>4.227868472374583</v>
      </c>
      <c r="O45" s="297">
        <v>4.2522614845295852</v>
      </c>
      <c r="P45" s="297">
        <v>4.0158226598028586</v>
      </c>
      <c r="Q45" s="297">
        <v>4.4083931787577901</v>
      </c>
      <c r="R45" s="297">
        <v>5.0440573821834001</v>
      </c>
      <c r="S45" s="297">
        <v>4.2745614587089378</v>
      </c>
      <c r="T45" s="297">
        <v>4.8063614373185954</v>
      </c>
      <c r="U45" s="297">
        <v>4.2997402025784721</v>
      </c>
      <c r="V45" s="297">
        <v>3.355719125092282</v>
      </c>
      <c r="W45" s="297">
        <v>4.5951527545194137</v>
      </c>
      <c r="DA45" s="122" t="s">
        <v>2854</v>
      </c>
    </row>
    <row r="46" spans="1:105" ht="12" customHeight="1" x14ac:dyDescent="0.25">
      <c r="A46" s="60" t="s">
        <v>2743</v>
      </c>
      <c r="B46" s="331">
        <v>3.8556763746564449</v>
      </c>
      <c r="C46" s="331">
        <v>4.7855407179305356</v>
      </c>
      <c r="D46" s="331">
        <v>5.5231066422345947</v>
      </c>
      <c r="E46" s="331">
        <v>6.1773973912686291</v>
      </c>
      <c r="F46" s="331">
        <v>6.0806104923320454</v>
      </c>
      <c r="G46" s="331">
        <v>5.9974347443933436</v>
      </c>
      <c r="H46" s="331">
        <v>5.8275678838187543</v>
      </c>
      <c r="I46" s="331">
        <v>5.2662231221369318</v>
      </c>
      <c r="J46" s="331">
        <v>2.77020546933672</v>
      </c>
      <c r="K46" s="331">
        <v>2.7788961762404938</v>
      </c>
      <c r="L46" s="331">
        <v>3.0935563244615909</v>
      </c>
      <c r="M46" s="331">
        <v>2.9551193726313851</v>
      </c>
      <c r="N46" s="331">
        <v>2.500833539108601</v>
      </c>
      <c r="O46" s="331">
        <v>2.7686258765220382</v>
      </c>
      <c r="P46" s="331">
        <v>2.4509480096122278</v>
      </c>
      <c r="Q46" s="331">
        <v>2.5554740829849232</v>
      </c>
      <c r="R46" s="331">
        <v>2.8561463493645509</v>
      </c>
      <c r="S46" s="331">
        <v>2.579795180235458</v>
      </c>
      <c r="T46" s="331">
        <v>3.034122959582187</v>
      </c>
      <c r="U46" s="331">
        <v>2.6803865678084779</v>
      </c>
      <c r="V46" s="331">
        <v>1.9572797529632431</v>
      </c>
      <c r="W46" s="331">
        <v>2.72435363996102</v>
      </c>
      <c r="DA46" s="72" t="s">
        <v>2855</v>
      </c>
    </row>
    <row r="47" spans="1:105" ht="12" customHeight="1" x14ac:dyDescent="0.25">
      <c r="A47" s="64" t="s">
        <v>30</v>
      </c>
      <c r="B47" s="231">
        <v>0.1830003471843325</v>
      </c>
      <c r="C47" s="231">
        <v>0.1758630006325399</v>
      </c>
      <c r="D47" s="231">
        <v>0.17813021390951739</v>
      </c>
      <c r="E47" s="231">
        <v>0.17889505717143889</v>
      </c>
      <c r="F47" s="231">
        <v>0.36206796733927987</v>
      </c>
      <c r="G47" s="231">
        <v>0.36380220453539941</v>
      </c>
      <c r="H47" s="231">
        <v>0.36500488299768319</v>
      </c>
      <c r="I47" s="231">
        <v>0.18795134635440899</v>
      </c>
      <c r="J47" s="231">
        <v>0.18386607457564691</v>
      </c>
      <c r="K47" s="231">
        <v>0.20297703083153271</v>
      </c>
      <c r="L47" s="231">
        <v>0.20198853014560769</v>
      </c>
      <c r="M47" s="231">
        <v>0.2036690463039571</v>
      </c>
      <c r="N47" s="231">
        <v>0</v>
      </c>
      <c r="O47" s="231">
        <v>0.20324809049907239</v>
      </c>
      <c r="P47" s="231">
        <v>0</v>
      </c>
      <c r="Q47" s="231">
        <v>0</v>
      </c>
      <c r="R47" s="231">
        <v>0</v>
      </c>
      <c r="S47" s="231">
        <v>7.2537974548909215E-2</v>
      </c>
      <c r="T47" s="231">
        <v>9.2991024045040019E-2</v>
      </c>
      <c r="U47" s="231">
        <v>6.0790557359471073E-2</v>
      </c>
      <c r="V47" s="231">
        <v>5.95435115019338E-2</v>
      </c>
      <c r="W47" s="231">
        <v>6.025822384762098E-2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9.8038036272489304E-2</v>
      </c>
      <c r="T49" s="231">
        <v>9.8134852417286714E-2</v>
      </c>
      <c r="U49" s="231">
        <v>9.7957084091189223E-2</v>
      </c>
      <c r="V49" s="231">
        <v>4.8020996053461627E-2</v>
      </c>
      <c r="W49" s="231">
        <v>9.7194802811763473E-2</v>
      </c>
      <c r="DA49" s="73" t="s">
        <v>2858</v>
      </c>
    </row>
    <row r="50" spans="1:105" ht="12" customHeight="1" x14ac:dyDescent="0.25">
      <c r="A50" s="64" t="s">
        <v>160</v>
      </c>
      <c r="B50" s="231">
        <v>0.19242477584259751</v>
      </c>
      <c r="C50" s="231">
        <v>0.2096317147765504</v>
      </c>
      <c r="D50" s="231">
        <v>0.21316126057293419</v>
      </c>
      <c r="E50" s="231">
        <v>0.42618342484061378</v>
      </c>
      <c r="F50" s="231">
        <v>0.43389985180540341</v>
      </c>
      <c r="G50" s="231">
        <v>0.65179920481783959</v>
      </c>
      <c r="H50" s="231">
        <v>0.21958064184741349</v>
      </c>
      <c r="I50" s="231">
        <v>0.2355164460545803</v>
      </c>
      <c r="J50" s="231">
        <v>0.2289026412599369</v>
      </c>
      <c r="K50" s="231">
        <v>0.47860340997393269</v>
      </c>
      <c r="L50" s="231">
        <v>0.45899929092067931</v>
      </c>
      <c r="M50" s="231">
        <v>0.23244992363480799</v>
      </c>
      <c r="N50" s="231">
        <v>0.23411923947317601</v>
      </c>
      <c r="O50" s="231">
        <v>0.23291758304029581</v>
      </c>
      <c r="P50" s="231">
        <v>0.2353752496327646</v>
      </c>
      <c r="Q50" s="231">
        <v>0.23166105954237559</v>
      </c>
      <c r="R50" s="231">
        <v>0.22977776496931951</v>
      </c>
      <c r="S50" s="231">
        <v>0.1390792262985899</v>
      </c>
      <c r="T50" s="231">
        <v>0.20636047754200981</v>
      </c>
      <c r="U50" s="231">
        <v>0.18373113778583949</v>
      </c>
      <c r="V50" s="231">
        <v>0.2471460825161213</v>
      </c>
      <c r="W50" s="231">
        <v>0.22633845916691109</v>
      </c>
      <c r="DA50" s="73" t="s">
        <v>2859</v>
      </c>
    </row>
    <row r="51" spans="1:105" ht="12" customHeight="1" x14ac:dyDescent="0.25">
      <c r="A51" s="64" t="s">
        <v>70</v>
      </c>
      <c r="B51" s="231">
        <v>0.71262587233618935</v>
      </c>
      <c r="C51" s="231">
        <v>0.2496772916682094</v>
      </c>
      <c r="D51" s="231">
        <v>0.25289611352723562</v>
      </c>
      <c r="E51" s="231">
        <v>0.25398198146705442</v>
      </c>
      <c r="F51" s="231">
        <v>0.25701867123822519</v>
      </c>
      <c r="G51" s="231">
        <v>0.25824974214193991</v>
      </c>
      <c r="H51" s="231">
        <v>0.25910347914213522</v>
      </c>
      <c r="I51" s="231">
        <v>0.26736801679474259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5.2218375778249303E-2</v>
      </c>
      <c r="U51" s="231">
        <v>5.2147422669267487E-2</v>
      </c>
      <c r="V51" s="231">
        <v>2.560830215191363E-2</v>
      </c>
      <c r="W51" s="231">
        <v>2.589225167972899E-2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2.767625379293325</v>
      </c>
      <c r="C53" s="231">
        <v>4.1503687108532352</v>
      </c>
      <c r="D53" s="231">
        <v>4.8789190542249079</v>
      </c>
      <c r="E53" s="231">
        <v>5.3183369277895212</v>
      </c>
      <c r="F53" s="231">
        <v>5.0276240019491363</v>
      </c>
      <c r="G53" s="231">
        <v>4.7235835928981649</v>
      </c>
      <c r="H53" s="231">
        <v>4.9838788798315221</v>
      </c>
      <c r="I53" s="231">
        <v>4.5753873129331986</v>
      </c>
      <c r="J53" s="231">
        <v>2.357436753501136</v>
      </c>
      <c r="K53" s="231">
        <v>2.0973157354350289</v>
      </c>
      <c r="L53" s="231">
        <v>2.4325685033953039</v>
      </c>
      <c r="M53" s="231">
        <v>2.5190004026926198</v>
      </c>
      <c r="N53" s="231">
        <v>2.2667142996354248</v>
      </c>
      <c r="O53" s="231">
        <v>2.33246020298267</v>
      </c>
      <c r="P53" s="231">
        <v>2.2155727599794628</v>
      </c>
      <c r="Q53" s="231">
        <v>2.3238130234425478</v>
      </c>
      <c r="R53" s="231">
        <v>2.626368584395232</v>
      </c>
      <c r="S53" s="231">
        <v>2.2701399431154701</v>
      </c>
      <c r="T53" s="231">
        <v>2.584418229799601</v>
      </c>
      <c r="U53" s="231">
        <v>2.285760365902711</v>
      </c>
      <c r="V53" s="231">
        <v>1.576960860739812</v>
      </c>
      <c r="W53" s="231">
        <v>2.314669902454995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1.0000000000000002</v>
      </c>
      <c r="I63" s="234">
        <f t="shared" si="1"/>
        <v>0.99999999999999989</v>
      </c>
      <c r="J63" s="234">
        <f t="shared" si="1"/>
        <v>0.99999999999999978</v>
      </c>
      <c r="K63" s="234">
        <f t="shared" si="1"/>
        <v>0.99999999999999978</v>
      </c>
      <c r="L63" s="234">
        <f t="shared" si="1"/>
        <v>1</v>
      </c>
      <c r="M63" s="234">
        <f t="shared" si="1"/>
        <v>0.99999999999999989</v>
      </c>
      <c r="N63" s="234">
        <f t="shared" si="1"/>
        <v>1.0000000000000004</v>
      </c>
      <c r="O63" s="234">
        <f t="shared" si="1"/>
        <v>0.99999999999999967</v>
      </c>
      <c r="P63" s="234">
        <f t="shared" si="1"/>
        <v>1</v>
      </c>
      <c r="Q63" s="234">
        <f t="shared" si="1"/>
        <v>1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0.16881587400251688</v>
      </c>
      <c r="C68" s="302">
        <f t="shared" si="6"/>
        <v>0.16698416042424929</v>
      </c>
      <c r="D68" s="302">
        <f t="shared" si="6"/>
        <v>0.16561512202612189</v>
      </c>
      <c r="E68" s="302">
        <f t="shared" si="6"/>
        <v>0.17045037658143597</v>
      </c>
      <c r="F68" s="302">
        <f t="shared" si="6"/>
        <v>0.16095873931895427</v>
      </c>
      <c r="G68" s="302">
        <f t="shared" si="6"/>
        <v>0.16320229974014167</v>
      </c>
      <c r="H68" s="302">
        <f t="shared" si="6"/>
        <v>0.15708899863574902</v>
      </c>
      <c r="I68" s="302">
        <f t="shared" si="6"/>
        <v>0.13339006240239784</v>
      </c>
      <c r="J68" s="302">
        <f t="shared" si="6"/>
        <v>0.14121050851317493</v>
      </c>
      <c r="K68" s="302">
        <f t="shared" si="6"/>
        <v>0.11160891931742679</v>
      </c>
      <c r="L68" s="302">
        <f t="shared" si="6"/>
        <v>0.1428252996649223</v>
      </c>
      <c r="M68" s="302">
        <f t="shared" si="6"/>
        <v>0.13872121949944127</v>
      </c>
      <c r="N68" s="302">
        <f t="shared" si="6"/>
        <v>0.13648509301814896</v>
      </c>
      <c r="O68" s="302">
        <f t="shared" si="6"/>
        <v>0.13484578007727924</v>
      </c>
      <c r="P68" s="302">
        <f t="shared" si="6"/>
        <v>0.13573566230138948</v>
      </c>
      <c r="Q68" s="302">
        <f t="shared" si="6"/>
        <v>0.13906580979872027</v>
      </c>
      <c r="R68" s="302">
        <f t="shared" si="6"/>
        <v>0.14436516098962821</v>
      </c>
      <c r="S68" s="302">
        <f t="shared" si="6"/>
        <v>0.13149965513028611</v>
      </c>
      <c r="T68" s="302">
        <f t="shared" si="6"/>
        <v>0.14015964626749941</v>
      </c>
      <c r="U68" s="302">
        <f t="shared" si="6"/>
        <v>0.13755610572074328</v>
      </c>
      <c r="V68" s="302">
        <f t="shared" si="6"/>
        <v>0.1408703363378451</v>
      </c>
      <c r="W68" s="302">
        <f t="shared" si="6"/>
        <v>0.14465149752498052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5.981646616440342E-2</v>
      </c>
      <c r="C69" s="303">
        <f t="shared" si="7"/>
        <v>6.300898011697452E-2</v>
      </c>
      <c r="D69" s="303">
        <f t="shared" si="7"/>
        <v>6.3926175913884942E-2</v>
      </c>
      <c r="E69" s="303">
        <f t="shared" si="7"/>
        <v>6.3828615367567537E-2</v>
      </c>
      <c r="F69" s="303">
        <f t="shared" si="7"/>
        <v>6.5330824326137904E-2</v>
      </c>
      <c r="G69" s="303">
        <f t="shared" si="7"/>
        <v>6.5468218069804865E-2</v>
      </c>
      <c r="H69" s="303">
        <f t="shared" si="7"/>
        <v>6.6164511821468555E-2</v>
      </c>
      <c r="I69" s="303">
        <f t="shared" si="7"/>
        <v>7.0055754943536136E-2</v>
      </c>
      <c r="J69" s="303">
        <f t="shared" si="7"/>
        <v>6.7914582846965318E-2</v>
      </c>
      <c r="K69" s="303">
        <f t="shared" si="7"/>
        <v>7.0912481466632579E-2</v>
      </c>
      <c r="L69" s="303">
        <f t="shared" si="7"/>
        <v>6.8087541230194448E-2</v>
      </c>
      <c r="M69" s="303">
        <f t="shared" si="7"/>
        <v>6.8982729652868016E-2</v>
      </c>
      <c r="N69" s="303">
        <f t="shared" si="7"/>
        <v>6.8771938789824072E-2</v>
      </c>
      <c r="O69" s="303">
        <f t="shared" si="7"/>
        <v>6.9149907371116454E-2</v>
      </c>
      <c r="P69" s="303">
        <f t="shared" si="7"/>
        <v>6.9140888620859042E-2</v>
      </c>
      <c r="Q69" s="303">
        <f t="shared" si="7"/>
        <v>6.8381359022233038E-2</v>
      </c>
      <c r="R69" s="303">
        <f t="shared" si="7"/>
        <v>6.7825450996537792E-2</v>
      </c>
      <c r="S69" s="303">
        <f t="shared" si="7"/>
        <v>6.9064824510229328E-2</v>
      </c>
      <c r="T69" s="303">
        <f t="shared" si="7"/>
        <v>6.8511015332934994E-2</v>
      </c>
      <c r="U69" s="303">
        <f t="shared" si="7"/>
        <v>6.8593980799075263E-2</v>
      </c>
      <c r="V69" s="303">
        <f t="shared" si="7"/>
        <v>6.6928668922468487E-2</v>
      </c>
      <c r="W69" s="303">
        <f t="shared" si="7"/>
        <v>6.7433927727176324E-2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0.50843996239742928</v>
      </c>
      <c r="C70" s="303">
        <f t="shared" si="8"/>
        <v>0.53557633099428337</v>
      </c>
      <c r="D70" s="303">
        <f t="shared" si="8"/>
        <v>0.54337249526802189</v>
      </c>
      <c r="E70" s="303">
        <f t="shared" si="8"/>
        <v>0.5425432306243243</v>
      </c>
      <c r="F70" s="303">
        <f t="shared" si="8"/>
        <v>0.55531200677217218</v>
      </c>
      <c r="G70" s="303">
        <f t="shared" si="8"/>
        <v>0.5564798535933414</v>
      </c>
      <c r="H70" s="303">
        <f t="shared" si="8"/>
        <v>0.56239835048248288</v>
      </c>
      <c r="I70" s="303">
        <f t="shared" si="8"/>
        <v>0.59547391702005736</v>
      </c>
      <c r="J70" s="303">
        <f t="shared" si="8"/>
        <v>0.57727395419920524</v>
      </c>
      <c r="K70" s="303">
        <f t="shared" si="8"/>
        <v>0.60275609246637685</v>
      </c>
      <c r="L70" s="303">
        <f t="shared" si="8"/>
        <v>0.57874410045665303</v>
      </c>
      <c r="M70" s="303">
        <f t="shared" si="8"/>
        <v>0.58635320204937813</v>
      </c>
      <c r="N70" s="303">
        <f t="shared" si="8"/>
        <v>0.58456147971350447</v>
      </c>
      <c r="O70" s="303">
        <f t="shared" si="8"/>
        <v>0.58777421265448981</v>
      </c>
      <c r="P70" s="303">
        <f t="shared" si="8"/>
        <v>0.58769755327730211</v>
      </c>
      <c r="Q70" s="303">
        <f t="shared" si="8"/>
        <v>0.58124155168898095</v>
      </c>
      <c r="R70" s="303">
        <f t="shared" si="8"/>
        <v>0.57651633347057119</v>
      </c>
      <c r="S70" s="303">
        <f t="shared" si="8"/>
        <v>0.58705100833694923</v>
      </c>
      <c r="T70" s="303">
        <f t="shared" si="8"/>
        <v>0.58234363032994785</v>
      </c>
      <c r="U70" s="303">
        <f t="shared" si="8"/>
        <v>0.5830488367921397</v>
      </c>
      <c r="V70" s="303">
        <f t="shared" si="8"/>
        <v>0.5688936858409821</v>
      </c>
      <c r="W70" s="303">
        <f t="shared" si="8"/>
        <v>0.57318838568099884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0.26292769743565031</v>
      </c>
      <c r="C72" s="303">
        <f t="shared" si="10"/>
        <v>0.23443052846449275</v>
      </c>
      <c r="D72" s="303">
        <f t="shared" si="10"/>
        <v>0.22708620679197133</v>
      </c>
      <c r="E72" s="303">
        <f t="shared" si="10"/>
        <v>0.22317777742667219</v>
      </c>
      <c r="F72" s="303">
        <f t="shared" si="10"/>
        <v>0.21839842958273559</v>
      </c>
      <c r="G72" s="303">
        <f t="shared" si="10"/>
        <v>0.21484962859671211</v>
      </c>
      <c r="H72" s="303">
        <f t="shared" si="10"/>
        <v>0.21434813906029965</v>
      </c>
      <c r="I72" s="303">
        <f t="shared" si="10"/>
        <v>0.20108026563400858</v>
      </c>
      <c r="J72" s="303">
        <f t="shared" si="10"/>
        <v>0.2136009544406543</v>
      </c>
      <c r="K72" s="303">
        <f t="shared" si="10"/>
        <v>0.21472250674956345</v>
      </c>
      <c r="L72" s="303">
        <f t="shared" si="10"/>
        <v>0.2103430586482303</v>
      </c>
      <c r="M72" s="303">
        <f t="shared" si="10"/>
        <v>0.20594284879831248</v>
      </c>
      <c r="N72" s="303">
        <f t="shared" si="10"/>
        <v>0.21018148847852283</v>
      </c>
      <c r="O72" s="303">
        <f t="shared" si="10"/>
        <v>0.20823009989711416</v>
      </c>
      <c r="P72" s="303">
        <f t="shared" si="10"/>
        <v>0.20742589580044946</v>
      </c>
      <c r="Q72" s="303">
        <f t="shared" si="10"/>
        <v>0.21131127949006581</v>
      </c>
      <c r="R72" s="303">
        <f t="shared" si="10"/>
        <v>0.2112930545432628</v>
      </c>
      <c r="S72" s="303">
        <f t="shared" si="10"/>
        <v>0.21238451202253528</v>
      </c>
      <c r="T72" s="303">
        <f t="shared" si="10"/>
        <v>0.20898570806961791</v>
      </c>
      <c r="U72" s="303">
        <f t="shared" si="10"/>
        <v>0.21080107668804185</v>
      </c>
      <c r="V72" s="303">
        <f t="shared" si="10"/>
        <v>0.22330730889870451</v>
      </c>
      <c r="W72" s="303">
        <f t="shared" si="10"/>
        <v>0.21472618906684449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0.19912346686028662</v>
      </c>
      <c r="C73" s="304">
        <f t="shared" si="11"/>
        <v>0.16722094967305323</v>
      </c>
      <c r="D73" s="304">
        <f t="shared" si="11"/>
        <v>0.15889828581716073</v>
      </c>
      <c r="E73" s="304">
        <f t="shared" si="11"/>
        <v>0.15509392103460012</v>
      </c>
      <c r="F73" s="304">
        <f t="shared" si="11"/>
        <v>0.14871221696818851</v>
      </c>
      <c r="G73" s="304">
        <f t="shared" si="11"/>
        <v>0.14501686265558691</v>
      </c>
      <c r="H73" s="304">
        <f t="shared" si="11"/>
        <v>0.14377265978406648</v>
      </c>
      <c r="I73" s="304">
        <f t="shared" si="11"/>
        <v>0.12635412702756996</v>
      </c>
      <c r="J73" s="304">
        <f t="shared" si="11"/>
        <v>0.1411587327372246</v>
      </c>
      <c r="K73" s="304">
        <f t="shared" si="11"/>
        <v>0.13908252651848871</v>
      </c>
      <c r="L73" s="304">
        <f t="shared" si="11"/>
        <v>0.1377163480026895</v>
      </c>
      <c r="M73" s="304">
        <f t="shared" si="11"/>
        <v>0.13236127050191993</v>
      </c>
      <c r="N73" s="304">
        <f t="shared" si="11"/>
        <v>0.13682475376937717</v>
      </c>
      <c r="O73" s="304">
        <f t="shared" si="11"/>
        <v>0.13447019870125657</v>
      </c>
      <c r="P73" s="304">
        <f t="shared" si="11"/>
        <v>0.13367561460486643</v>
      </c>
      <c r="Q73" s="304">
        <f t="shared" si="11"/>
        <v>0.1383711631996839</v>
      </c>
      <c r="R73" s="304">
        <f t="shared" si="11"/>
        <v>0.13894590681362246</v>
      </c>
      <c r="S73" s="304">
        <f t="shared" si="11"/>
        <v>0.13871536587829067</v>
      </c>
      <c r="T73" s="304">
        <f t="shared" si="11"/>
        <v>0.13590729171448715</v>
      </c>
      <c r="U73" s="304">
        <f t="shared" si="11"/>
        <v>0.13763416383569491</v>
      </c>
      <c r="V73" s="304">
        <f t="shared" si="11"/>
        <v>0.15191672871473813</v>
      </c>
      <c r="W73" s="304">
        <f t="shared" si="11"/>
        <v>0.14279666615785638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6.3804230575363677E-2</v>
      </c>
      <c r="C74" s="304">
        <f t="shared" si="12"/>
        <v>6.7209578791439489E-2</v>
      </c>
      <c r="D74" s="304">
        <f t="shared" si="12"/>
        <v>6.8187920974810592E-2</v>
      </c>
      <c r="E74" s="304">
        <f t="shared" si="12"/>
        <v>6.8083856392072081E-2</v>
      </c>
      <c r="F74" s="304">
        <f t="shared" si="12"/>
        <v>6.9686212614547105E-2</v>
      </c>
      <c r="G74" s="304">
        <f t="shared" si="12"/>
        <v>6.9832765941125211E-2</v>
      </c>
      <c r="H74" s="304">
        <f t="shared" si="12"/>
        <v>7.0575479276233172E-2</v>
      </c>
      <c r="I74" s="304">
        <f t="shared" si="12"/>
        <v>7.4726138606438605E-2</v>
      </c>
      <c r="J74" s="304">
        <f t="shared" si="12"/>
        <v>7.2442221703429704E-2</v>
      </c>
      <c r="K74" s="304">
        <f t="shared" si="12"/>
        <v>7.5639980231074752E-2</v>
      </c>
      <c r="L74" s="304">
        <f t="shared" si="12"/>
        <v>7.2626710645540785E-2</v>
      </c>
      <c r="M74" s="304">
        <f t="shared" si="12"/>
        <v>7.3581578296392586E-2</v>
      </c>
      <c r="N74" s="304">
        <f t="shared" si="12"/>
        <v>7.335673470914568E-2</v>
      </c>
      <c r="O74" s="304">
        <f t="shared" si="12"/>
        <v>7.3759901195857583E-2</v>
      </c>
      <c r="P74" s="304">
        <f t="shared" si="12"/>
        <v>7.3750281195583009E-2</v>
      </c>
      <c r="Q74" s="304">
        <f t="shared" si="12"/>
        <v>7.2940116290381912E-2</v>
      </c>
      <c r="R74" s="304">
        <f t="shared" si="12"/>
        <v>7.2347147729640321E-2</v>
      </c>
      <c r="S74" s="304">
        <f t="shared" si="12"/>
        <v>7.3669146144244635E-2</v>
      </c>
      <c r="T74" s="304">
        <f t="shared" si="12"/>
        <v>7.3078416355130724E-2</v>
      </c>
      <c r="U74" s="304">
        <f t="shared" si="12"/>
        <v>7.3166912852346944E-2</v>
      </c>
      <c r="V74" s="304">
        <f t="shared" si="12"/>
        <v>7.1390580183966393E-2</v>
      </c>
      <c r="W74" s="304">
        <f t="shared" si="12"/>
        <v>7.1929522908988117E-2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0.86011949610508709</v>
      </c>
      <c r="C81" s="324">
        <f>IF(C$5=0,0,C$5/TEL_fec!C$5)</f>
        <v>0.99885150571400216</v>
      </c>
      <c r="D81" s="324">
        <f>IF(D$5=0,0,D$5/TEL_fec!D$5)</f>
        <v>1.0659699010573298</v>
      </c>
      <c r="E81" s="324">
        <f>IF(E$5=0,0,E$5/TEL_fec!E$5)</f>
        <v>1.1351332936207306</v>
      </c>
      <c r="F81" s="324">
        <f>IF(F$5=0,0,F$5/TEL_fec!F$5)</f>
        <v>1.2002921681852614</v>
      </c>
      <c r="G81" s="324">
        <f>IF(G$5=0,0,G$5/TEL_fec!G$5)</f>
        <v>1.2826215677948105</v>
      </c>
      <c r="H81" s="324">
        <f>IF(H$5=0,0,H$5/TEL_fec!H$5)</f>
        <v>1.2416637387138143</v>
      </c>
      <c r="I81" s="324">
        <f>IF(I$5=0,0,I$5/TEL_fec!I$5)</f>
        <v>1.3202732235854118</v>
      </c>
      <c r="J81" s="324">
        <f>IF(J$5=0,0,J$5/TEL_fec!J$5)</f>
        <v>1.1572623170082732</v>
      </c>
      <c r="K81" s="324">
        <f>IF(K$5=0,0,K$5/TEL_fec!K$5)</f>
        <v>1.0519081431629924</v>
      </c>
      <c r="L81" s="324">
        <f>IF(L$5=0,0,L$5/TEL_fec!L$5)</f>
        <v>1.2313931478467324</v>
      </c>
      <c r="M81" s="324">
        <f>IF(M$5=0,0,M$5/TEL_fec!M$5)</f>
        <v>1.2653132804095233</v>
      </c>
      <c r="N81" s="324">
        <f>IF(N$5=0,0,N$5/TEL_fec!N$5)</f>
        <v>1.1204735947162487</v>
      </c>
      <c r="O81" s="324">
        <f>IF(O$5=0,0,O$5/TEL_fec!O$5)</f>
        <v>1.2145871223606162</v>
      </c>
      <c r="P81" s="324">
        <f>IF(P$5=0,0,P$5/TEL_fec!P$5)</f>
        <v>1.1570245055656585</v>
      </c>
      <c r="Q81" s="324">
        <f>IF(Q$5=0,0,Q$5/TEL_fec!Q$5)</f>
        <v>1.1150023750381195</v>
      </c>
      <c r="R81" s="324">
        <f>IF(R$5=0,0,R$5/TEL_fec!R$5)</f>
        <v>1.1346261108570601</v>
      </c>
      <c r="S81" s="324">
        <f>IF(S$5=0,0,S$5/TEL_fec!S$5)</f>
        <v>1.1058505902419706</v>
      </c>
      <c r="T81" s="324">
        <f>IF(T$5=0,0,T$5/TEL_fec!T$5)</f>
        <v>1.2144328418875259</v>
      </c>
      <c r="U81" s="324">
        <f>IF(U$5=0,0,U$5/TEL_fec!U$5)</f>
        <v>1.1704546376354703</v>
      </c>
      <c r="V81" s="324">
        <f>IF(V$5=0,0,V$5/TEL_fec!V$5)</f>
        <v>1.0378272839622269</v>
      </c>
      <c r="W81" s="324">
        <f>IF(W$5=0,0,W$5/TEL_fec!W$5)</f>
        <v>1.1454034673530429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1.8663787440706563</v>
      </c>
      <c r="C86" s="338">
        <f>IF(C$10=0,0,C$10/TEL_fec!C$10)</f>
        <v>1.9846924067061742</v>
      </c>
      <c r="D86" s="338">
        <f>IF(D$10=0,0,D$10/TEL_fec!D$10)</f>
        <v>2.0386432352294164</v>
      </c>
      <c r="E86" s="338">
        <f>IF(E$10=0,0,E$10/TEL_fec!E$10)</f>
        <v>2.1391910764828679</v>
      </c>
      <c r="F86" s="338">
        <f>IF(F$10=0,0,F$10/TEL_fec!F$10)</f>
        <v>2.1338081616007663</v>
      </c>
      <c r="G86" s="338">
        <f>IF(G$10=0,0,G$10/TEL_fec!G$10)</f>
        <v>2.2191943665016773</v>
      </c>
      <c r="H86" s="338">
        <f>IF(H$10=0,0,H$10/TEL_fec!H$10)</f>
        <v>2.1280928123229295</v>
      </c>
      <c r="I86" s="338">
        <f>IF(I$10=0,0,I$10/TEL_fec!I$10)</f>
        <v>2.0059535773242523</v>
      </c>
      <c r="J86" s="338">
        <f>IF(J$10=0,0,J$10/TEL_fec!J$10)</f>
        <v>1.9381825119375937</v>
      </c>
      <c r="K86" s="338">
        <f>IF(K$10=0,0,K$10/TEL_fec!K$10)</f>
        <v>1.5165779149558116</v>
      </c>
      <c r="L86" s="338">
        <f>IF(L$10=0,0,L$10/TEL_fec!L$10)</f>
        <v>2.0374384305137347</v>
      </c>
      <c r="M86" s="338">
        <f>IF(M$10=0,0,M$10/TEL_fec!M$10)</f>
        <v>2.0142732125527303</v>
      </c>
      <c r="N86" s="338">
        <f>IF(N$10=0,0,N$10/TEL_fec!N$10)</f>
        <v>1.850306387696439</v>
      </c>
      <c r="O86" s="338">
        <f>IF(O$10=0,0,O$10/TEL_fec!O$10)</f>
        <v>1.9351487280837967</v>
      </c>
      <c r="P86" s="338">
        <f>IF(P$10=0,0,P$10/TEL_fec!P$10)</f>
        <v>1.8814682055346179</v>
      </c>
      <c r="Q86" s="338">
        <f>IF(Q$10=0,0,Q$10/TEL_fec!Q$10)</f>
        <v>1.8688277200840326</v>
      </c>
      <c r="R86" s="338">
        <f>IF(R$10=0,0,R$10/TEL_fec!R$10)</f>
        <v>1.9358415282975794</v>
      </c>
      <c r="S86" s="338">
        <f>IF(S$10=0,0,S$10/TEL_fec!S$10)</f>
        <v>1.7853820737349206</v>
      </c>
      <c r="T86" s="338">
        <f>IF(T$10=0,0,T$10/TEL_fec!T$10)</f>
        <v>1.9695951414606176</v>
      </c>
      <c r="U86" s="338">
        <f>IF(U$10=0,0,U$10/TEL_fec!U$10)</f>
        <v>1.9037444940237938</v>
      </c>
      <c r="V86" s="338">
        <f>IF(V$10=0,0,V$10/TEL_fec!V$10)</f>
        <v>1.8032581945451593</v>
      </c>
      <c r="W86" s="338">
        <f>IF(W$10=0,0,W$10/TEL_fec!W$10)</f>
        <v>1.9315947924181982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1.0895354800639219</v>
      </c>
      <c r="C87" s="351">
        <f>IF(C$16=0,0,C$16/TEL_fec!C$16)</f>
        <v>1.3603939534485063</v>
      </c>
      <c r="D87" s="351">
        <f>IF(D$16=0,0,D$16/TEL_fec!D$16)</f>
        <v>1.4611399502224396</v>
      </c>
      <c r="E87" s="351">
        <f>IF(E$16=0,0,E$16/TEL_fec!E$16)</f>
        <v>1.5061797508668102</v>
      </c>
      <c r="F87" s="351">
        <f>IF(F$16=0,0,F$16/TEL_fec!F$16)</f>
        <v>1.6504400816914209</v>
      </c>
      <c r="G87" s="351">
        <f>IF(G$16=0,0,G$16/TEL_fec!G$16)</f>
        <v>1.7204405043084252</v>
      </c>
      <c r="H87" s="351">
        <f>IF(H$16=0,0,H$16/TEL_fec!H$16)</f>
        <v>1.731077746989397</v>
      </c>
      <c r="I87" s="351">
        <f>IF(I$16=0,0,I$16/TEL_fec!I$16)</f>
        <v>2.1329414084540037</v>
      </c>
      <c r="J87" s="351">
        <f>IF(J$16=0,0,J$16/TEL_fec!J$16)</f>
        <v>1.8270673614970159</v>
      </c>
      <c r="K87" s="351">
        <f>IF(K$16=0,0,K$16/TEL_fec!K$16)</f>
        <v>2.009624888152481</v>
      </c>
      <c r="L87" s="351">
        <f>IF(L$16=0,0,L$16/TEL_fec!L$16)</f>
        <v>1.91503901391743</v>
      </c>
      <c r="M87" s="351">
        <f>IF(M$16=0,0,M$16/TEL_fec!M$16)</f>
        <v>2.002212069938786</v>
      </c>
      <c r="N87" s="351">
        <f>IF(N$16=0,0,N$16/TEL_fec!N$16)</f>
        <v>1.8737491504496084</v>
      </c>
      <c r="O87" s="351">
        <f>IF(O$16=0,0,O$16/TEL_fec!O$16)</f>
        <v>1.9790645616062026</v>
      </c>
      <c r="P87" s="351">
        <f>IF(P$16=0,0,P$16/TEL_fec!P$16)</f>
        <v>1.9373942320306503</v>
      </c>
      <c r="Q87" s="351">
        <f>IF(Q$16=0,0,Q$16/TEL_fec!Q$16)</f>
        <v>1.8359061503330747</v>
      </c>
      <c r="R87" s="351">
        <f>IF(R$16=0,0,R$16/TEL_fec!R$16)</f>
        <v>1.8044517289145605</v>
      </c>
      <c r="S87" s="351">
        <f>IF(S$16=0,0,S$16/TEL_fec!S$16)</f>
        <v>1.8663629205475576</v>
      </c>
      <c r="T87" s="351">
        <f>IF(T$16=0,0,T$16/TEL_fec!T$16)</f>
        <v>1.9077992561433745</v>
      </c>
      <c r="U87" s="351">
        <f>IF(U$16=0,0,U$16/TEL_fec!U$16)</f>
        <v>1.8792364898339287</v>
      </c>
      <c r="V87" s="351">
        <f>IF(V$16=0,0,V$16/TEL_fec!V$16)</f>
        <v>1.6549532329151388</v>
      </c>
      <c r="W87" s="351">
        <f>IF(W$16=0,0,W$16/TEL_fec!W$16)</f>
        <v>1.7659773066747699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1.0895354800639219</v>
      </c>
      <c r="C88" s="351">
        <f>IF(C$27=0,0,C$27/TEL_fec!C$27)</f>
        <v>1.3603939534485059</v>
      </c>
      <c r="D88" s="351">
        <f>IF(D$27=0,0,D$27/TEL_fec!D$27)</f>
        <v>1.4611399502224396</v>
      </c>
      <c r="E88" s="351">
        <f>IF(E$27=0,0,E$27/TEL_fec!E$27)</f>
        <v>1.5061797508668102</v>
      </c>
      <c r="F88" s="351">
        <f>IF(F$27=0,0,F$27/TEL_fec!F$27)</f>
        <v>1.6504400816914211</v>
      </c>
      <c r="G88" s="351">
        <f>IF(G$27=0,0,G$27/TEL_fec!G$27)</f>
        <v>1.7204405043084257</v>
      </c>
      <c r="H88" s="351">
        <f>IF(H$27=0,0,H$27/TEL_fec!H$27)</f>
        <v>1.731077746989397</v>
      </c>
      <c r="I88" s="351">
        <f>IF(I$27=0,0,I$27/TEL_fec!I$27)</f>
        <v>2.1329414084540033</v>
      </c>
      <c r="J88" s="351">
        <f>IF(J$27=0,0,J$27/TEL_fec!J$27)</f>
        <v>1.8270673614970152</v>
      </c>
      <c r="K88" s="351">
        <f>IF(K$27=0,0,K$27/TEL_fec!K$27)</f>
        <v>2.0096248881524796</v>
      </c>
      <c r="L88" s="351">
        <f>IF(L$27=0,0,L$27/TEL_fec!L$27)</f>
        <v>1.9150390139174294</v>
      </c>
      <c r="M88" s="351">
        <f>IF(M$27=0,0,M$27/TEL_fec!M$27)</f>
        <v>2.0022120699387864</v>
      </c>
      <c r="N88" s="351">
        <f>IF(N$27=0,0,N$27/TEL_fec!N$27)</f>
        <v>1.873749150449608</v>
      </c>
      <c r="O88" s="351">
        <f>IF(O$27=0,0,O$27/TEL_fec!O$27)</f>
        <v>1.9790645616062017</v>
      </c>
      <c r="P88" s="351">
        <f>IF(P$27=0,0,P$27/TEL_fec!P$27)</f>
        <v>1.9373942320306501</v>
      </c>
      <c r="Q88" s="351">
        <f>IF(Q$27=0,0,Q$27/TEL_fec!Q$27)</f>
        <v>1.8359061503330749</v>
      </c>
      <c r="R88" s="351">
        <f>IF(R$27=0,0,R$27/TEL_fec!R$27)</f>
        <v>1.8044517289145601</v>
      </c>
      <c r="S88" s="351">
        <f>IF(S$27=0,0,S$27/TEL_fec!S$27)</f>
        <v>1.8663629205475569</v>
      </c>
      <c r="T88" s="351">
        <f>IF(T$27=0,0,T$27/TEL_fec!T$27)</f>
        <v>1.9077992561433748</v>
      </c>
      <c r="U88" s="351">
        <f>IF(U$27=0,0,U$27/TEL_fec!U$27)</f>
        <v>1.8792364898339284</v>
      </c>
      <c r="V88" s="351">
        <f>IF(V$27=0,0,V$27/TEL_fec!V$27)</f>
        <v>1.6549532329151384</v>
      </c>
      <c r="W88" s="351">
        <f>IF(W$27=0,0,W$27/TEL_fec!W$27)</f>
        <v>1.7659773066747713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0.8655822362814688</v>
      </c>
      <c r="C90" s="351">
        <f>IF(C$39=0,0,C$39/TEL_fec!C$39)</f>
        <v>0.89166217456971597</v>
      </c>
      <c r="D90" s="351">
        <f>IF(D$39=0,0,D$39/TEL_fec!D$39)</f>
        <v>0.92687550898411064</v>
      </c>
      <c r="E90" s="351">
        <f>IF(E$39=0,0,E$39/TEL_fec!E$39)</f>
        <v>0.98832224417185244</v>
      </c>
      <c r="F90" s="351">
        <f>IF(F$39=0,0,F$39/TEL_fec!F$39)</f>
        <v>1.015390292001918</v>
      </c>
      <c r="G90" s="351">
        <f>IF(G$39=0,0,G$39/TEL_fec!G$39)</f>
        <v>1.0856481985174062</v>
      </c>
      <c r="H90" s="351">
        <f>IF(H$39=0,0,H$39/TEL_fec!H$39)</f>
        <v>1.0308613050501543</v>
      </c>
      <c r="I90" s="351">
        <f>IF(I$39=0,0,I$39/TEL_fec!I$39)</f>
        <v>0.98195976112766203</v>
      </c>
      <c r="J90" s="351">
        <f>IF(J$39=0,0,J$39/TEL_fec!J$39)</f>
        <v>0.90979743252712308</v>
      </c>
      <c r="K90" s="351">
        <f>IF(K$39=0,0,K$39/TEL_fec!K$39)</f>
        <v>0.78325190284357704</v>
      </c>
      <c r="L90" s="351">
        <f>IF(L$39=0,0,L$39/TEL_fec!L$39)</f>
        <v>0.96181775671663172</v>
      </c>
      <c r="M90" s="351">
        <f>IF(M$39=0,0,M$39/TEL_fec!M$39)</f>
        <v>0.96611756923842829</v>
      </c>
      <c r="N90" s="351">
        <f>IF(N$39=0,0,N$39/TEL_fec!N$39)</f>
        <v>0.85026305554749337</v>
      </c>
      <c r="O90" s="351">
        <f>IF(O$39=0,0,O$39/TEL_fec!O$39)</f>
        <v>0.92540445453723019</v>
      </c>
      <c r="P90" s="351">
        <f>IF(P$39=0,0,P$39/TEL_fec!P$39)</f>
        <v>0.86822154351265501</v>
      </c>
      <c r="Q90" s="351">
        <f>IF(Q$39=0,0,Q$39/TEL_fec!Q$39)</f>
        <v>0.85423295663776766</v>
      </c>
      <c r="R90" s="351">
        <f>IF(R$39=0,0,R$39/TEL_fec!R$39)</f>
        <v>0.87975287568253935</v>
      </c>
      <c r="S90" s="351">
        <f>IF(S$39=0,0,S$39/TEL_fec!S$39)</f>
        <v>0.84518722362273313</v>
      </c>
      <c r="T90" s="351">
        <f>IF(T$39=0,0,T$39/TEL_fec!T$39)</f>
        <v>0.94078303255870532</v>
      </c>
      <c r="U90" s="351">
        <f>IF(U$39=0,0,U$39/TEL_fec!U$39)</f>
        <v>0.90545903182254084</v>
      </c>
      <c r="V90" s="351">
        <f>IF(V$39=0,0,V$39/TEL_fec!V$39)</f>
        <v>0.84301505924237308</v>
      </c>
      <c r="W90" s="351">
        <f>IF(W$39=0,0,W$39/TEL_fec!W$39)</f>
        <v>0.91314229474649744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231.37177461822009</v>
      </c>
      <c r="C3" s="205">
        <v>269.42806462438278</v>
      </c>
      <c r="D3" s="205">
        <v>316.15077960257969</v>
      </c>
      <c r="E3" s="205">
        <v>374.37923771159728</v>
      </c>
      <c r="F3" s="205">
        <v>423.0010530531124</v>
      </c>
      <c r="G3" s="205">
        <v>446.04715672676838</v>
      </c>
      <c r="H3" s="205">
        <v>447.34887478661989</v>
      </c>
      <c r="I3" s="205">
        <v>473.72549019607851</v>
      </c>
      <c r="J3" s="205">
        <v>383.42630183406487</v>
      </c>
      <c r="K3" s="205">
        <v>310.96118362218272</v>
      </c>
      <c r="L3" s="205">
        <v>360.16784951117711</v>
      </c>
      <c r="M3" s="205">
        <v>407.0920943513085</v>
      </c>
      <c r="N3" s="205">
        <v>397.67295213685651</v>
      </c>
      <c r="O3" s="205">
        <v>435.78027615783878</v>
      </c>
      <c r="P3" s="205">
        <v>465.99446027539199</v>
      </c>
      <c r="Q3" s="205">
        <v>463.9</v>
      </c>
      <c r="R3" s="205">
        <v>490.16903739312028</v>
      </c>
      <c r="S3" s="205">
        <v>480.93214322899411</v>
      </c>
      <c r="T3" s="205">
        <v>489.16171110684832</v>
      </c>
      <c r="U3" s="205">
        <v>475.3179756292804</v>
      </c>
      <c r="V3" s="205">
        <v>467.87770602544589</v>
      </c>
      <c r="W3" s="205">
        <v>567.82645906711866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227.8938564997859</v>
      </c>
      <c r="C5" s="205">
        <v>317.0527831006786</v>
      </c>
      <c r="D5" s="205">
        <v>578.74345900192566</v>
      </c>
      <c r="E5" s="205">
        <v>607.67318614159069</v>
      </c>
      <c r="F5" s="205">
        <v>588.74077850649905</v>
      </c>
      <c r="G5" s="205">
        <v>634.5151109066162</v>
      </c>
      <c r="H5" s="205">
        <v>654.71746041036374</v>
      </c>
      <c r="I5" s="205">
        <v>708.45769094834316</v>
      </c>
      <c r="J5" s="205">
        <v>627.02772297655395</v>
      </c>
      <c r="K5" s="205">
        <v>372.7553302751146</v>
      </c>
      <c r="L5" s="205">
        <v>427.14567146864209</v>
      </c>
      <c r="M5" s="205">
        <v>352.74439218162479</v>
      </c>
      <c r="N5" s="205">
        <v>393.96188496936873</v>
      </c>
      <c r="O5" s="205">
        <v>362.41552653668401</v>
      </c>
      <c r="P5" s="205">
        <v>340.65426707579468</v>
      </c>
      <c r="Q5" s="205">
        <v>348.40068844924281</v>
      </c>
      <c r="R5" s="205">
        <v>402.8753981679809</v>
      </c>
      <c r="S5" s="205">
        <v>381.40065418552479</v>
      </c>
      <c r="T5" s="205">
        <v>360.98766585043973</v>
      </c>
      <c r="U5" s="205">
        <v>373.30899286080108</v>
      </c>
      <c r="V5" s="205">
        <v>428.2033821217081</v>
      </c>
      <c r="W5" s="205">
        <v>521.97097695754235</v>
      </c>
      <c r="DA5" s="112" t="s">
        <v>2870</v>
      </c>
    </row>
    <row r="6" spans="1:105" ht="12" customHeight="1" x14ac:dyDescent="0.25">
      <c r="A6" s="154" t="s">
        <v>2114</v>
      </c>
      <c r="B6" s="340">
        <v>284.86732062473237</v>
      </c>
      <c r="C6" s="340">
        <v>341.84078474967879</v>
      </c>
      <c r="D6" s="340">
        <v>612.46473934317464</v>
      </c>
      <c r="E6" s="340">
        <v>640.95147140564791</v>
      </c>
      <c r="F6" s="340">
        <v>626.70810537441128</v>
      </c>
      <c r="G6" s="340">
        <v>669.43820346812117</v>
      </c>
      <c r="H6" s="340">
        <v>697.92493553059444</v>
      </c>
      <c r="I6" s="340">
        <v>754.89839965554097</v>
      </c>
      <c r="J6" s="340">
        <v>754.89839965554097</v>
      </c>
      <c r="K6" s="340">
        <v>740.65503362430434</v>
      </c>
      <c r="L6" s="340">
        <v>726.4116675930677</v>
      </c>
      <c r="M6" s="340">
        <v>712.16830156183107</v>
      </c>
      <c r="N6" s="340">
        <v>712.16830156183107</v>
      </c>
      <c r="O6" s="340">
        <v>697.92493553059444</v>
      </c>
      <c r="P6" s="340">
        <v>697.92493553059444</v>
      </c>
      <c r="Q6" s="340">
        <v>683.68156949935781</v>
      </c>
      <c r="R6" s="340">
        <v>669.43820346812117</v>
      </c>
      <c r="S6" s="340">
        <v>669.43820346812117</v>
      </c>
      <c r="T6" s="340">
        <v>655.19483743688454</v>
      </c>
      <c r="U6" s="340">
        <v>640.95147140564791</v>
      </c>
      <c r="V6" s="340">
        <v>640.95147140564791</v>
      </c>
      <c r="W6" s="340">
        <v>626.70810537441128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71.216830156183107</v>
      </c>
      <c r="D7" s="342">
        <v>270.6239545934958</v>
      </c>
      <c r="E7" s="342">
        <v>42.730098093709863</v>
      </c>
      <c r="F7" s="342">
        <v>0</v>
      </c>
      <c r="G7" s="342">
        <v>42.730098093709863</v>
      </c>
      <c r="H7" s="342">
        <v>42.730098093709863</v>
      </c>
      <c r="I7" s="342">
        <v>71.216830156183107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14.24336603123669</v>
      </c>
      <c r="D8" s="344">
        <f t="shared" si="0"/>
        <v>0</v>
      </c>
      <c r="E8" s="344">
        <f t="shared" si="0"/>
        <v>14.243366031236633</v>
      </c>
      <c r="F8" s="344">
        <f t="shared" si="0"/>
        <v>14.243366031236633</v>
      </c>
      <c r="G8" s="344">
        <f t="shared" si="0"/>
        <v>0</v>
      </c>
      <c r="H8" s="344">
        <f t="shared" si="0"/>
        <v>14.243366031236633</v>
      </c>
      <c r="I8" s="344">
        <f t="shared" si="0"/>
        <v>14.243366031236519</v>
      </c>
      <c r="J8" s="344">
        <f t="shared" si="0"/>
        <v>0</v>
      </c>
      <c r="K8" s="344">
        <f t="shared" si="0"/>
        <v>14.243366031236633</v>
      </c>
      <c r="L8" s="344">
        <f t="shared" si="0"/>
        <v>14.243366031236633</v>
      </c>
      <c r="M8" s="344">
        <f t="shared" si="0"/>
        <v>14.243366031236633</v>
      </c>
      <c r="N8" s="344">
        <f t="shared" si="0"/>
        <v>0</v>
      </c>
      <c r="O8" s="344">
        <f t="shared" si="0"/>
        <v>14.243366031236633</v>
      </c>
      <c r="P8" s="344">
        <f t="shared" si="0"/>
        <v>0</v>
      </c>
      <c r="Q8" s="344">
        <f t="shared" si="0"/>
        <v>14.243366031236633</v>
      </c>
      <c r="R8" s="344">
        <f t="shared" si="0"/>
        <v>14.243366031236633</v>
      </c>
      <c r="S8" s="344">
        <f t="shared" si="0"/>
        <v>0</v>
      </c>
      <c r="T8" s="344">
        <f t="shared" si="0"/>
        <v>14.243366031236633</v>
      </c>
      <c r="U8" s="344">
        <f t="shared" si="0"/>
        <v>14.243366031236633</v>
      </c>
      <c r="V8" s="344">
        <f t="shared" si="0"/>
        <v>0</v>
      </c>
      <c r="W8" s="344">
        <f t="shared" si="0"/>
        <v>14.243366031236633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56.973464124946474</v>
      </c>
      <c r="C9" s="345">
        <f t="shared" si="1"/>
        <v>24.788001649000194</v>
      </c>
      <c r="D9" s="345">
        <f t="shared" si="1"/>
        <v>33.721280341248985</v>
      </c>
      <c r="E9" s="345">
        <f t="shared" si="1"/>
        <v>33.278285264057217</v>
      </c>
      <c r="F9" s="345">
        <f t="shared" si="1"/>
        <v>37.96732686791222</v>
      </c>
      <c r="G9" s="345">
        <f t="shared" si="1"/>
        <v>34.923092561504973</v>
      </c>
      <c r="H9" s="345">
        <f t="shared" si="1"/>
        <v>43.207475120230697</v>
      </c>
      <c r="I9" s="345">
        <f t="shared" si="1"/>
        <v>46.440708707197814</v>
      </c>
      <c r="J9" s="345">
        <f t="shared" si="1"/>
        <v>127.87067667898702</v>
      </c>
      <c r="K9" s="345">
        <f t="shared" si="1"/>
        <v>367.89970334918974</v>
      </c>
      <c r="L9" s="345">
        <f t="shared" si="1"/>
        <v>299.26599612442561</v>
      </c>
      <c r="M9" s="345">
        <f t="shared" si="1"/>
        <v>359.42390938020628</v>
      </c>
      <c r="N9" s="345">
        <f t="shared" si="1"/>
        <v>318.20641659246235</v>
      </c>
      <c r="O9" s="345">
        <f t="shared" si="1"/>
        <v>335.50940899391043</v>
      </c>
      <c r="P9" s="345">
        <f t="shared" si="1"/>
        <v>357.27066845479976</v>
      </c>
      <c r="Q9" s="345">
        <f t="shared" si="1"/>
        <v>335.280881050115</v>
      </c>
      <c r="R9" s="345">
        <f t="shared" si="1"/>
        <v>266.56280530014027</v>
      </c>
      <c r="S9" s="345">
        <f t="shared" si="1"/>
        <v>288.03754928259639</v>
      </c>
      <c r="T9" s="345">
        <f t="shared" si="1"/>
        <v>294.20717158644482</v>
      </c>
      <c r="U9" s="345">
        <f t="shared" si="1"/>
        <v>267.64247854484682</v>
      </c>
      <c r="V9" s="345">
        <f t="shared" si="1"/>
        <v>212.74808928393981</v>
      </c>
      <c r="W9" s="345">
        <f t="shared" si="1"/>
        <v>104.73712841686893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35.487618228718823</v>
      </c>
      <c r="C12" s="212">
        <v>47.356491831470343</v>
      </c>
      <c r="D12" s="212">
        <v>91.0938950988822</v>
      </c>
      <c r="E12" s="212">
        <v>105.28968185726571</v>
      </c>
      <c r="F12" s="212">
        <v>111.66044711951849</v>
      </c>
      <c r="G12" s="212">
        <v>116.7844368013757</v>
      </c>
      <c r="H12" s="212">
        <v>111.18804815133279</v>
      </c>
      <c r="I12" s="212">
        <v>123.8433361994841</v>
      </c>
      <c r="J12" s="212">
        <v>120.0217540842648</v>
      </c>
      <c r="K12" s="212">
        <v>79.930438521066208</v>
      </c>
      <c r="L12" s="212">
        <v>93.390197764402387</v>
      </c>
      <c r="M12" s="212">
        <v>79.351074806534811</v>
      </c>
      <c r="N12" s="212">
        <v>96.017798796216681</v>
      </c>
      <c r="O12" s="212">
        <v>92.2177128116939</v>
      </c>
      <c r="P12" s="212">
        <v>83.473344797936363</v>
      </c>
      <c r="Q12" s="212">
        <v>84.453998280309548</v>
      </c>
      <c r="R12" s="212">
        <v>102.3674118658641</v>
      </c>
      <c r="S12" s="212">
        <v>95.171883061049002</v>
      </c>
      <c r="T12" s="212">
        <v>89.940328371033146</v>
      </c>
      <c r="U12" s="212">
        <v>88.972792542741928</v>
      </c>
      <c r="V12" s="212">
        <v>103.43464219153731</v>
      </c>
      <c r="W12" s="212">
        <v>111.22287769844451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0.31762682717110918</v>
      </c>
      <c r="L13" s="215">
        <v>0</v>
      </c>
      <c r="M13" s="215">
        <v>0</v>
      </c>
      <c r="N13" s="215">
        <v>0</v>
      </c>
      <c r="O13" s="215">
        <v>0</v>
      </c>
      <c r="P13" s="215">
        <v>0.6</v>
      </c>
      <c r="Q13" s="215">
        <v>0</v>
      </c>
      <c r="R13" s="215">
        <v>0</v>
      </c>
      <c r="S13" s="215">
        <v>6.3542562338779016E-2</v>
      </c>
      <c r="T13" s="215">
        <v>9.5270851246775576E-2</v>
      </c>
      <c r="U13" s="215">
        <v>0.117798796216681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4.8413585554600163</v>
      </c>
      <c r="C14" s="206">
        <f t="shared" si="2"/>
        <v>3.8865004299226129</v>
      </c>
      <c r="D14" s="206">
        <f t="shared" si="2"/>
        <v>3.8865004299226129</v>
      </c>
      <c r="E14" s="206">
        <f t="shared" si="2"/>
        <v>4.936199484092862</v>
      </c>
      <c r="F14" s="206">
        <f t="shared" si="2"/>
        <v>4.8413585554600163</v>
      </c>
      <c r="G14" s="206">
        <f t="shared" si="2"/>
        <v>6.9128976784178828</v>
      </c>
      <c r="H14" s="206">
        <f t="shared" si="2"/>
        <v>3.8865004299226129</v>
      </c>
      <c r="I14" s="206">
        <f t="shared" si="2"/>
        <v>6.1496130696474633</v>
      </c>
      <c r="J14" s="206">
        <f t="shared" si="2"/>
        <v>6.1496130696474633</v>
      </c>
      <c r="K14" s="206">
        <f t="shared" si="2"/>
        <v>1.9855546001719688</v>
      </c>
      <c r="L14" s="206">
        <f t="shared" si="2"/>
        <v>3.0872742906276871</v>
      </c>
      <c r="M14" s="206">
        <f t="shared" si="2"/>
        <v>1.02871883061049</v>
      </c>
      <c r="N14" s="206">
        <f t="shared" si="2"/>
        <v>1.02871883061049</v>
      </c>
      <c r="O14" s="206">
        <f t="shared" si="2"/>
        <v>1.02871883061049</v>
      </c>
      <c r="P14" s="206">
        <f t="shared" si="2"/>
        <v>2.0574376612209799</v>
      </c>
      <c r="Q14" s="206">
        <f t="shared" si="2"/>
        <v>2.0473774720550302</v>
      </c>
      <c r="R14" s="206">
        <f t="shared" si="2"/>
        <v>2.0473774720550302</v>
      </c>
      <c r="S14" s="206">
        <f t="shared" si="2"/>
        <v>2.5759243336199491</v>
      </c>
      <c r="T14" s="206">
        <f t="shared" si="2"/>
        <v>2.4638005159071361</v>
      </c>
      <c r="U14" s="206">
        <f t="shared" si="2"/>
        <v>2.6918314703353396</v>
      </c>
      <c r="V14" s="206">
        <f t="shared" si="2"/>
        <v>2.5784178847807393</v>
      </c>
      <c r="W14" s="206">
        <f t="shared" si="2"/>
        <v>2.5760103181427341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1.108684436801376</v>
      </c>
      <c r="J16" s="206">
        <v>1.108684436801376</v>
      </c>
      <c r="K16" s="206">
        <v>0</v>
      </c>
      <c r="L16" s="206">
        <v>1.108684436801376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0.21874462596732591</v>
      </c>
      <c r="T16" s="206">
        <v>0.10928632846087701</v>
      </c>
      <c r="U16" s="206">
        <v>0.43705932932072228</v>
      </c>
      <c r="V16" s="206">
        <v>0.21874462596732591</v>
      </c>
      <c r="W16" s="206">
        <v>0.21874462596732591</v>
      </c>
      <c r="DA16" s="71" t="s">
        <v>2876</v>
      </c>
    </row>
    <row r="17" spans="1:105" ht="12" customHeight="1" x14ac:dyDescent="0.25">
      <c r="A17" s="18" t="s">
        <v>69</v>
      </c>
      <c r="B17" s="206">
        <v>1.0217540842648321</v>
      </c>
      <c r="C17" s="206">
        <v>1.0217540842648321</v>
      </c>
      <c r="D17" s="206">
        <v>1.0217540842648321</v>
      </c>
      <c r="E17" s="206">
        <v>1.0217540842648321</v>
      </c>
      <c r="F17" s="206">
        <v>1.0217540842648321</v>
      </c>
      <c r="G17" s="206">
        <v>2.04359415305245</v>
      </c>
      <c r="H17" s="206">
        <v>1.0217540842648321</v>
      </c>
      <c r="I17" s="206">
        <v>2.0574376612209799</v>
      </c>
      <c r="J17" s="206">
        <v>2.0574376612209799</v>
      </c>
      <c r="K17" s="206">
        <v>1.02871883061049</v>
      </c>
      <c r="L17" s="206">
        <v>1.02871883061049</v>
      </c>
      <c r="M17" s="206">
        <v>1.02871883061049</v>
      </c>
      <c r="N17" s="206">
        <v>1.02871883061049</v>
      </c>
      <c r="O17" s="206">
        <v>1.02871883061049</v>
      </c>
      <c r="P17" s="206">
        <v>2.0574376612209799</v>
      </c>
      <c r="Q17" s="206">
        <v>2.0473774720550302</v>
      </c>
      <c r="R17" s="206">
        <v>2.0473774720550302</v>
      </c>
      <c r="S17" s="206">
        <v>2.252106620808255</v>
      </c>
      <c r="T17" s="206">
        <v>2.354514187446259</v>
      </c>
      <c r="U17" s="206">
        <v>2.1497850386930351</v>
      </c>
      <c r="V17" s="206">
        <v>2.2547721410146169</v>
      </c>
      <c r="W17" s="206">
        <v>2.357265692175408</v>
      </c>
      <c r="DA17" s="71" t="s">
        <v>2877</v>
      </c>
    </row>
    <row r="18" spans="1:105" ht="12" customHeight="1" x14ac:dyDescent="0.25">
      <c r="A18" s="18" t="s">
        <v>70</v>
      </c>
      <c r="B18" s="206">
        <v>3.8196044711951842</v>
      </c>
      <c r="C18" s="206">
        <v>2.8647463456577809</v>
      </c>
      <c r="D18" s="206">
        <v>2.8647463456577809</v>
      </c>
      <c r="E18" s="206">
        <v>2.8647463456577809</v>
      </c>
      <c r="F18" s="206">
        <v>3.8196044711951842</v>
      </c>
      <c r="G18" s="206">
        <v>3.8196044711951842</v>
      </c>
      <c r="H18" s="206">
        <v>2.8647463456577809</v>
      </c>
      <c r="I18" s="206">
        <v>1.913671539122958</v>
      </c>
      <c r="J18" s="206">
        <v>1.913671539122958</v>
      </c>
      <c r="K18" s="206">
        <v>0.95683576956147887</v>
      </c>
      <c r="L18" s="206">
        <v>0.94987102321582118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1.0496990541702489</v>
      </c>
      <c r="F19" s="206">
        <v>0</v>
      </c>
      <c r="G19" s="206">
        <v>1.0496990541702489</v>
      </c>
      <c r="H19" s="206">
        <v>0</v>
      </c>
      <c r="I19" s="206">
        <v>1.0698194325021499</v>
      </c>
      <c r="J19" s="206">
        <v>1.0698194325021499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0.105073086844368</v>
      </c>
      <c r="T19" s="206">
        <v>0</v>
      </c>
      <c r="U19" s="206">
        <v>0.10498710232158209</v>
      </c>
      <c r="V19" s="206">
        <v>0.1049011177987962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6.8572656921754076</v>
      </c>
      <c r="C20" s="206">
        <f t="shared" si="3"/>
        <v>8.5554600171969035</v>
      </c>
      <c r="D20" s="206">
        <f t="shared" si="3"/>
        <v>22.785898538263108</v>
      </c>
      <c r="E20" s="206">
        <f t="shared" si="3"/>
        <v>26.053310404127259</v>
      </c>
      <c r="F20" s="206">
        <f t="shared" si="3"/>
        <v>29.514187446259669</v>
      </c>
      <c r="G20" s="206">
        <f t="shared" si="3"/>
        <v>34.157351676698191</v>
      </c>
      <c r="H20" s="206">
        <f t="shared" si="3"/>
        <v>29.600171969045569</v>
      </c>
      <c r="I20" s="206">
        <f t="shared" si="3"/>
        <v>36.543422184006879</v>
      </c>
      <c r="J20" s="206">
        <f t="shared" si="3"/>
        <v>38.306104901117799</v>
      </c>
      <c r="K20" s="206">
        <f t="shared" si="3"/>
        <v>18.336199484092859</v>
      </c>
      <c r="L20" s="206">
        <f t="shared" si="3"/>
        <v>22.39896818572657</v>
      </c>
      <c r="M20" s="206">
        <f t="shared" si="3"/>
        <v>15.52020636285468</v>
      </c>
      <c r="N20" s="206">
        <f t="shared" si="3"/>
        <v>9.4582975064488384</v>
      </c>
      <c r="O20" s="206">
        <f t="shared" si="3"/>
        <v>9.6087704213241611</v>
      </c>
      <c r="P20" s="206">
        <f t="shared" si="3"/>
        <v>6.4058469475494411</v>
      </c>
      <c r="Q20" s="206">
        <f t="shared" si="3"/>
        <v>3.1384350816852971</v>
      </c>
      <c r="R20" s="206">
        <f t="shared" si="3"/>
        <v>10.619088564058471</v>
      </c>
      <c r="S20" s="206">
        <f t="shared" si="3"/>
        <v>11.285640584694759</v>
      </c>
      <c r="T20" s="206">
        <f t="shared" si="3"/>
        <v>9.4152192605331031</v>
      </c>
      <c r="U20" s="206">
        <f t="shared" si="3"/>
        <v>6.6639724849527084</v>
      </c>
      <c r="V20" s="206">
        <f t="shared" si="3"/>
        <v>7.5235597592433354</v>
      </c>
      <c r="W20" s="206">
        <f t="shared" si="3"/>
        <v>9.4797936371453133</v>
      </c>
      <c r="DA20" s="71"/>
    </row>
    <row r="21" spans="1:105" ht="12" customHeight="1" x14ac:dyDescent="0.25">
      <c r="A21" s="18" t="s">
        <v>72</v>
      </c>
      <c r="B21" s="206">
        <v>6.8572656921754076</v>
      </c>
      <c r="C21" s="206">
        <v>8.5554600171969035</v>
      </c>
      <c r="D21" s="206">
        <v>22.785898538263108</v>
      </c>
      <c r="E21" s="206">
        <v>26.053310404127259</v>
      </c>
      <c r="F21" s="206">
        <v>29.514187446259669</v>
      </c>
      <c r="G21" s="206">
        <v>34.157351676698191</v>
      </c>
      <c r="H21" s="206">
        <v>29.600171969045569</v>
      </c>
      <c r="I21" s="206">
        <v>36.543422184006879</v>
      </c>
      <c r="J21" s="206">
        <v>38.306104901117799</v>
      </c>
      <c r="K21" s="206">
        <v>18.336199484092859</v>
      </c>
      <c r="L21" s="206">
        <v>22.39896818572657</v>
      </c>
      <c r="M21" s="206">
        <v>15.52020636285468</v>
      </c>
      <c r="N21" s="206">
        <v>9.4582975064488384</v>
      </c>
      <c r="O21" s="206">
        <v>9.6087704213241611</v>
      </c>
      <c r="P21" s="206">
        <v>6.4058469475494411</v>
      </c>
      <c r="Q21" s="206">
        <v>3.1384350816852971</v>
      </c>
      <c r="R21" s="206">
        <v>10.619088564058471</v>
      </c>
      <c r="S21" s="206">
        <v>11.285640584694759</v>
      </c>
      <c r="T21" s="206">
        <v>9.4152192605331031</v>
      </c>
      <c r="U21" s="206">
        <v>6.6639724849527084</v>
      </c>
      <c r="V21" s="206">
        <v>7.5235597592433354</v>
      </c>
      <c r="W21" s="206">
        <v>9.4797936371453133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11.130180567497851</v>
      </c>
      <c r="C23" s="206">
        <f t="shared" si="4"/>
        <v>20.89905417024935</v>
      </c>
      <c r="D23" s="206">
        <f t="shared" si="4"/>
        <v>45.11797076526225</v>
      </c>
      <c r="E23" s="206">
        <f t="shared" si="4"/>
        <v>53.931384350816849</v>
      </c>
      <c r="F23" s="206">
        <f t="shared" si="4"/>
        <v>53.764230438521068</v>
      </c>
      <c r="G23" s="206">
        <f t="shared" si="4"/>
        <v>49.703869303525373</v>
      </c>
      <c r="H23" s="206">
        <f t="shared" si="4"/>
        <v>47.530352536543418</v>
      </c>
      <c r="I23" s="206">
        <f t="shared" si="4"/>
        <v>51.805674978503873</v>
      </c>
      <c r="J23" s="206">
        <f t="shared" si="4"/>
        <v>50.205417024935507</v>
      </c>
      <c r="K23" s="206">
        <f t="shared" si="4"/>
        <v>38.669131556319861</v>
      </c>
      <c r="L23" s="206">
        <f t="shared" si="4"/>
        <v>45.500171969045567</v>
      </c>
      <c r="M23" s="206">
        <f t="shared" si="4"/>
        <v>43.111693895098881</v>
      </c>
      <c r="N23" s="206">
        <f t="shared" si="4"/>
        <v>53.788134135855543</v>
      </c>
      <c r="O23" s="206">
        <f t="shared" si="4"/>
        <v>48.987274290627681</v>
      </c>
      <c r="P23" s="206">
        <f t="shared" si="4"/>
        <v>39.314015477214099</v>
      </c>
      <c r="Q23" s="206">
        <f t="shared" si="4"/>
        <v>39.887274290627687</v>
      </c>
      <c r="R23" s="206">
        <f t="shared" si="4"/>
        <v>47.745313843508157</v>
      </c>
      <c r="S23" s="206">
        <f t="shared" si="4"/>
        <v>42.395184866723987</v>
      </c>
      <c r="T23" s="206">
        <f t="shared" si="4"/>
        <v>40.024851156931682</v>
      </c>
      <c r="U23" s="206">
        <f t="shared" si="4"/>
        <v>40.771760728468493</v>
      </c>
      <c r="V23" s="206">
        <f t="shared" si="4"/>
        <v>52.950549328252677</v>
      </c>
      <c r="W23" s="206">
        <f t="shared" si="4"/>
        <v>55.512731524755814</v>
      </c>
      <c r="DA23" s="71"/>
    </row>
    <row r="24" spans="1:105" ht="12" customHeight="1" x14ac:dyDescent="0.25">
      <c r="A24" s="18" t="s">
        <v>73</v>
      </c>
      <c r="B24" s="206">
        <v>11.130180567497851</v>
      </c>
      <c r="C24" s="206">
        <v>20.89905417024935</v>
      </c>
      <c r="D24" s="206">
        <v>45.11797076526225</v>
      </c>
      <c r="E24" s="206">
        <v>53.931384350816849</v>
      </c>
      <c r="F24" s="206">
        <v>53.764230438521068</v>
      </c>
      <c r="G24" s="206">
        <v>49.703869303525373</v>
      </c>
      <c r="H24" s="206">
        <v>47.530352536543418</v>
      </c>
      <c r="I24" s="206">
        <v>51.805674978503873</v>
      </c>
      <c r="J24" s="206">
        <v>50.205417024935507</v>
      </c>
      <c r="K24" s="206">
        <v>38.669131556319861</v>
      </c>
      <c r="L24" s="206">
        <v>45.500171969045567</v>
      </c>
      <c r="M24" s="206">
        <v>43.111693895098881</v>
      </c>
      <c r="N24" s="206">
        <v>53.788134135855543</v>
      </c>
      <c r="O24" s="206">
        <v>48.987274290627681</v>
      </c>
      <c r="P24" s="206">
        <v>39.314015477214099</v>
      </c>
      <c r="Q24" s="206">
        <v>39.887274290627687</v>
      </c>
      <c r="R24" s="206">
        <v>47.745313843508157</v>
      </c>
      <c r="S24" s="206">
        <v>42.395184866723987</v>
      </c>
      <c r="T24" s="206">
        <v>39.958899398108343</v>
      </c>
      <c r="U24" s="206">
        <v>40.699312123817712</v>
      </c>
      <c r="V24" s="206">
        <v>52.856577815993113</v>
      </c>
      <c r="W24" s="206">
        <v>55.316680997420463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6.5951758823339091E-2</v>
      </c>
      <c r="U29" s="206">
        <v>7.2448604650782705E-2</v>
      </c>
      <c r="V29" s="206">
        <v>9.3971512259566861E-2</v>
      </c>
      <c r="W29" s="206">
        <v>0.19605052733535369</v>
      </c>
      <c r="DA29" s="71" t="s">
        <v>2887</v>
      </c>
    </row>
    <row r="30" spans="1:105" ht="12" customHeight="1" x14ac:dyDescent="0.25">
      <c r="A30" s="14" t="s">
        <v>79</v>
      </c>
      <c r="B30" s="206">
        <v>2.3406706792777299</v>
      </c>
      <c r="C30" s="206">
        <v>2.1496130696474629</v>
      </c>
      <c r="D30" s="206">
        <v>1.9346517626827171</v>
      </c>
      <c r="E30" s="206">
        <v>1.6241616509028369</v>
      </c>
      <c r="F30" s="206">
        <v>1.5286328460877039</v>
      </c>
      <c r="G30" s="206">
        <v>1.9346517626827171</v>
      </c>
      <c r="H30" s="206">
        <v>5.0635425623387791</v>
      </c>
      <c r="I30" s="206">
        <v>3.463284608770421</v>
      </c>
      <c r="J30" s="206">
        <v>1.026999140154772</v>
      </c>
      <c r="K30" s="206">
        <v>0.50154772141014614</v>
      </c>
      <c r="L30" s="206">
        <v>0.90765262252794487</v>
      </c>
      <c r="M30" s="206">
        <v>0.85984522785898532</v>
      </c>
      <c r="N30" s="206">
        <v>8.0969045571797071</v>
      </c>
      <c r="O30" s="206">
        <v>10.150988822012041</v>
      </c>
      <c r="P30" s="206">
        <v>9.3866723989681855</v>
      </c>
      <c r="Q30" s="206">
        <v>9.8882201203783318</v>
      </c>
      <c r="R30" s="206">
        <v>10.48529664660361</v>
      </c>
      <c r="S30" s="206">
        <v>7.4758383490971623</v>
      </c>
      <c r="T30" s="206">
        <v>7.3564918314703336</v>
      </c>
      <c r="U30" s="206">
        <v>6.8787618228718834</v>
      </c>
      <c r="V30" s="206">
        <v>7.4758383490971623</v>
      </c>
      <c r="W30" s="206">
        <v>8.8134135855545992</v>
      </c>
      <c r="DA30" s="71" t="s">
        <v>2888</v>
      </c>
    </row>
    <row r="31" spans="1:105" ht="12" customHeight="1" x14ac:dyDescent="0.25">
      <c r="A31" s="21" t="s">
        <v>38</v>
      </c>
      <c r="B31" s="209">
        <v>10.31814273430782</v>
      </c>
      <c r="C31" s="209">
        <v>11.865864144453999</v>
      </c>
      <c r="D31" s="209">
        <v>17.368873602751499</v>
      </c>
      <c r="E31" s="209">
        <v>18.744625967325881</v>
      </c>
      <c r="F31" s="209">
        <v>22.012037833190021</v>
      </c>
      <c r="G31" s="209">
        <v>24.07566638005159</v>
      </c>
      <c r="H31" s="209">
        <v>25.107480653482369</v>
      </c>
      <c r="I31" s="209">
        <v>25.88134135855546</v>
      </c>
      <c r="J31" s="209">
        <v>24.333619948409289</v>
      </c>
      <c r="K31" s="209">
        <v>20.120378331900259</v>
      </c>
      <c r="L31" s="209">
        <v>21.49613069647463</v>
      </c>
      <c r="M31" s="209">
        <v>18.830610490111781</v>
      </c>
      <c r="N31" s="209">
        <v>23.645743766122099</v>
      </c>
      <c r="O31" s="209">
        <v>22.44196044711952</v>
      </c>
      <c r="P31" s="209">
        <v>25.70937231298366</v>
      </c>
      <c r="Q31" s="209">
        <v>29.492691315563199</v>
      </c>
      <c r="R31" s="209">
        <v>31.470335339638861</v>
      </c>
      <c r="S31" s="209">
        <v>31.375752364574371</v>
      </c>
      <c r="T31" s="209">
        <v>30.58469475494411</v>
      </c>
      <c r="U31" s="209">
        <v>31.84866723989682</v>
      </c>
      <c r="V31" s="209">
        <v>32.906276870163367</v>
      </c>
      <c r="W31" s="209">
        <v>34.840928632846087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31.65396516120763</v>
      </c>
      <c r="C33" s="205">
        <f>WWP_emi!C5</f>
        <v>32.54837795939946</v>
      </c>
      <c r="D33" s="205">
        <f>WWP_emi!D5</f>
        <v>65.972757959542221</v>
      </c>
      <c r="E33" s="205">
        <f>WWP_emi!E5</f>
        <v>76.692889799383877</v>
      </c>
      <c r="F33" s="205">
        <f>WWP_emi!F5</f>
        <v>84.87042515945069</v>
      </c>
      <c r="G33" s="205">
        <f>WWP_emi!G5</f>
        <v>101.9920928394002</v>
      </c>
      <c r="H33" s="205">
        <f>WWP_emi!H5</f>
        <v>81.978087959318032</v>
      </c>
      <c r="I33" s="205">
        <f>WWP_emi!I5</f>
        <v>104.4504763194135</v>
      </c>
      <c r="J33" s="205">
        <f>WWP_emi!J5</f>
        <v>108.5906563193131</v>
      </c>
      <c r="K33" s="205">
        <f>WWP_emi!K5</f>
        <v>50.747747615591891</v>
      </c>
      <c r="L33" s="205">
        <f>WWP_emi!L5</f>
        <v>61.8092337595331</v>
      </c>
      <c r="M33" s="205">
        <f>WWP_emi!M5</f>
        <v>39.645296639471262</v>
      </c>
      <c r="N33" s="205">
        <f>WWP_emi!N5</f>
        <v>25.407116639832459</v>
      </c>
      <c r="O33" s="205">
        <f>WWP_emi!O5</f>
        <v>25.76054663982298</v>
      </c>
      <c r="P33" s="205">
        <f>WWP_emi!P5</f>
        <v>23.813017200240861</v>
      </c>
      <c r="Q33" s="205">
        <f>WWP_emi!Q5</f>
        <v>13.72336236021653</v>
      </c>
      <c r="R33" s="205">
        <f>WWP_emi!R5</f>
        <v>31.293882360298749</v>
      </c>
      <c r="S33" s="205">
        <f>WWP_emi!S5</f>
        <v>34.654977576309527</v>
      </c>
      <c r="T33" s="205">
        <f>WWP_emi!T5</f>
        <v>30.124018872352131</v>
      </c>
      <c r="U33" s="205">
        <f>WWP_emi!U5</f>
        <v>24.276993696209399</v>
      </c>
      <c r="V33" s="205">
        <f>WWP_emi!V5</f>
        <v>25.548806160187642</v>
      </c>
      <c r="W33" s="205">
        <f>WWP_emi!W5</f>
        <v>30.157210440191751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153.37920231314266</v>
      </c>
      <c r="C35" s="286">
        <f t="shared" si="5"/>
        <v>175.76673720865477</v>
      </c>
      <c r="D35" s="286">
        <f t="shared" si="5"/>
        <v>288.13433644981876</v>
      </c>
      <c r="E35" s="286">
        <f t="shared" si="5"/>
        <v>281.23803686564349</v>
      </c>
      <c r="F35" s="286">
        <f t="shared" si="5"/>
        <v>263.97203107080281</v>
      </c>
      <c r="G35" s="286">
        <f t="shared" si="5"/>
        <v>261.82083001800959</v>
      </c>
      <c r="H35" s="286">
        <f t="shared" si="5"/>
        <v>248.54884949552667</v>
      </c>
      <c r="I35" s="286">
        <f t="shared" si="5"/>
        <v>261.42426101712283</v>
      </c>
      <c r="J35" s="286">
        <f t="shared" si="5"/>
        <v>313.02431134785985</v>
      </c>
      <c r="K35" s="286">
        <f t="shared" si="5"/>
        <v>257.04313827857544</v>
      </c>
      <c r="L35" s="286">
        <f t="shared" si="5"/>
        <v>259.29631945536607</v>
      </c>
      <c r="M35" s="286">
        <f t="shared" si="5"/>
        <v>194.92167965820818</v>
      </c>
      <c r="N35" s="286">
        <f t="shared" si="5"/>
        <v>241.44915634889043</v>
      </c>
      <c r="O35" s="286">
        <f t="shared" si="5"/>
        <v>211.61515988000525</v>
      </c>
      <c r="P35" s="286">
        <f t="shared" si="5"/>
        <v>179.12947881098316</v>
      </c>
      <c r="Q35" s="286">
        <f t="shared" si="5"/>
        <v>182.05216270814734</v>
      </c>
      <c r="R35" s="286">
        <f t="shared" si="5"/>
        <v>208.84104065464348</v>
      </c>
      <c r="S35" s="286">
        <f t="shared" si="5"/>
        <v>197.89046001804303</v>
      </c>
      <c r="T35" s="286">
        <f t="shared" si="5"/>
        <v>183.86624776399833</v>
      </c>
      <c r="U35" s="286">
        <f t="shared" si="5"/>
        <v>187.18583580801788</v>
      </c>
      <c r="V35" s="286">
        <f t="shared" si="5"/>
        <v>221.07196145377341</v>
      </c>
      <c r="W35" s="286">
        <f t="shared" si="5"/>
        <v>195.87477110730703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157.39943783723888</v>
      </c>
      <c r="E36" s="346">
        <f t="shared" si="6"/>
        <v>173.26695378119371</v>
      </c>
      <c r="F36" s="346">
        <f t="shared" si="6"/>
        <v>189.65978100374761</v>
      </c>
      <c r="G36" s="346">
        <f t="shared" si="6"/>
        <v>184.0530426998188</v>
      </c>
      <c r="H36" s="346">
        <f t="shared" si="6"/>
        <v>169.82600109922586</v>
      </c>
      <c r="I36" s="346">
        <f t="shared" si="6"/>
        <v>174.8069613496709</v>
      </c>
      <c r="J36" s="346">
        <f t="shared" si="6"/>
        <v>191.41379190462476</v>
      </c>
      <c r="K36" s="346">
        <f t="shared" si="6"/>
        <v>214.43137637246664</v>
      </c>
      <c r="L36" s="346">
        <f t="shared" si="6"/>
        <v>218.63781843627652</v>
      </c>
      <c r="M36" s="346">
        <f t="shared" si="6"/>
        <v>224.9534693259636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245.03830676914365</v>
      </c>
      <c r="Q36" s="346">
        <f t="shared" si="6"/>
        <v>242.40479735048896</v>
      </c>
      <c r="R36" s="346">
        <f t="shared" si="6"/>
        <v>254.09199055431404</v>
      </c>
      <c r="S36" s="346">
        <f t="shared" si="6"/>
        <v>249.53256376627641</v>
      </c>
      <c r="T36" s="346">
        <f t="shared" si="6"/>
        <v>249.15069649026788</v>
      </c>
      <c r="U36" s="346">
        <f t="shared" si="6"/>
        <v>238.33551895150293</v>
      </c>
      <c r="V36" s="346">
        <f t="shared" si="6"/>
        <v>241.55493980226927</v>
      </c>
      <c r="W36" s="346">
        <f t="shared" si="6"/>
        <v>213.08249425425714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67.260432103135599</v>
      </c>
      <c r="C37" s="346">
        <f>IF(WWP_ued!C$5=0,"",WWP_ued!C$5/C$5*1000)</f>
        <v>63.401903149922376</v>
      </c>
      <c r="D37" s="346">
        <f>IF(WWP_ued!D$5=0,"",WWP_ued!D$5/D$5*1000)</f>
        <v>66.152460500989875</v>
      </c>
      <c r="E37" s="346">
        <f>IF(WWP_ued!E$5=0,"",WWP_ued!E$5/E$5*1000)</f>
        <v>72.490904767417547</v>
      </c>
      <c r="F37" s="346">
        <f>IF(WWP_ued!F$5=0,"",WWP_ued!F$5/F$5*1000)</f>
        <v>79.908930679615509</v>
      </c>
      <c r="G37" s="346">
        <f>IF(WWP_ued!G$5=0,"",WWP_ued!G$5/G$5*1000)</f>
        <v>78.202228863174</v>
      </c>
      <c r="H37" s="346">
        <f>IF(WWP_ued!H$5=0,"",WWP_ued!H$5/H$5*1000)</f>
        <v>72.482400299373424</v>
      </c>
      <c r="I37" s="346">
        <f>IF(WWP_ued!I$5=0,"",WWP_ued!I$5/I$5*1000)</f>
        <v>74.564275936790551</v>
      </c>
      <c r="J37" s="346">
        <f>IF(WWP_ued!J$5=0,"",WWP_ued!J$5/J$5*1000)</f>
        <v>81.582319006430438</v>
      </c>
      <c r="K37" s="346">
        <f>IF(WWP_ued!K$5=0,"",WWP_ued!K$5/K$5*1000)</f>
        <v>90.99326278686317</v>
      </c>
      <c r="L37" s="346">
        <f>IF(WWP_ued!L$5=0,"",WWP_ued!L$5/L$5*1000)</f>
        <v>92.594036934734348</v>
      </c>
      <c r="M37" s="346">
        <f>IF(WWP_ued!M$5=0,"",WWP_ued!M$5/M$5*1000)</f>
        <v>94.656347769604295</v>
      </c>
      <c r="N37" s="346">
        <f>IF(WWP_ued!N$5=0,"",WWP_ued!N$5/N$5*1000)</f>
        <v>102.65222115532666</v>
      </c>
      <c r="O37" s="346">
        <f>IF(WWP_ued!O$5=0,"",WWP_ued!O$5/O$5*1000)</f>
        <v>107.64556634565673</v>
      </c>
      <c r="P37" s="346">
        <f>IF(WWP_ued!P$5=0,"",WWP_ued!P$5/P$5*1000)</f>
        <v>105.24207145972247</v>
      </c>
      <c r="Q37" s="346">
        <f>IF(WWP_ued!Q$5=0,"",WWP_ued!Q$5/Q$5*1000)</f>
        <v>104.95949741474969</v>
      </c>
      <c r="R37" s="346">
        <f>IF(WWP_ued!R$5=0,"",WWP_ued!R$5/R$5*1000)</f>
        <v>109.28464144636636</v>
      </c>
      <c r="S37" s="346">
        <f>IF(WWP_ued!S$5=0,"",WWP_ued!S$5/S$5*1000)</f>
        <v>107.80913490427194</v>
      </c>
      <c r="T37" s="346">
        <f>IF(WWP_ued!T$5=0,"",WWP_ued!T$5/T$5*1000)</f>
        <v>107.87772173599292</v>
      </c>
      <c r="U37" s="346">
        <f>IF(WWP_ued!U$5=0,"",WWP_ued!U$5/U$5*1000)</f>
        <v>103.26632174298821</v>
      </c>
      <c r="V37" s="346">
        <f>IF(WWP_ued!V$5=0,"",WWP_ued!V$5/V$5*1000)</f>
        <v>103.3877692092463</v>
      </c>
      <c r="W37" s="346">
        <f>IF(WWP_ued!W$5=0,"",WWP_ued!W$5/W$5*1000)</f>
        <v>91.387844091717781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0.8919720945259505</v>
      </c>
      <c r="C38" s="347">
        <f t="shared" si="7"/>
        <v>0.68730551399860496</v>
      </c>
      <c r="D38" s="347">
        <f t="shared" si="7"/>
        <v>0.72422809330887605</v>
      </c>
      <c r="E38" s="347">
        <f t="shared" si="7"/>
        <v>0.72839891285217651</v>
      </c>
      <c r="F38" s="347">
        <f t="shared" si="7"/>
        <v>0.76007599242915047</v>
      </c>
      <c r="G38" s="347">
        <f t="shared" si="7"/>
        <v>0.87333634200647825</v>
      </c>
      <c r="H38" s="347">
        <f t="shared" si="7"/>
        <v>0.73729226587143193</v>
      </c>
      <c r="I38" s="347">
        <f t="shared" si="7"/>
        <v>0.84340812775882412</v>
      </c>
      <c r="J38" s="347">
        <f t="shared" si="7"/>
        <v>0.90475811779149495</v>
      </c>
      <c r="K38" s="347">
        <f t="shared" si="7"/>
        <v>0.63489890152694428</v>
      </c>
      <c r="L38" s="347">
        <f t="shared" si="7"/>
        <v>0.66183855735545916</v>
      </c>
      <c r="M38" s="347">
        <f t="shared" si="7"/>
        <v>0.49961889912808521</v>
      </c>
      <c r="N38" s="347">
        <f t="shared" si="7"/>
        <v>0.26460840550776671</v>
      </c>
      <c r="O38" s="347">
        <f t="shared" si="7"/>
        <v>0.27934488781374711</v>
      </c>
      <c r="P38" s="347">
        <f t="shared" si="7"/>
        <v>0.28527690196055938</v>
      </c>
      <c r="Q38" s="347">
        <f t="shared" si="7"/>
        <v>0.16249511733793345</v>
      </c>
      <c r="R38" s="347">
        <f t="shared" si="7"/>
        <v>0.30570160747352204</v>
      </c>
      <c r="S38" s="347">
        <f t="shared" si="7"/>
        <v>0.36413041816226049</v>
      </c>
      <c r="T38" s="347">
        <f t="shared" si="7"/>
        <v>0.33493338770213005</v>
      </c>
      <c r="U38" s="347">
        <f t="shared" si="7"/>
        <v>0.2728586234330781</v>
      </c>
      <c r="V38" s="347">
        <f t="shared" si="7"/>
        <v>0.2470043461152705</v>
      </c>
      <c r="W38" s="347">
        <f t="shared" si="7"/>
        <v>0.27114215226435839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35.487618228718837</v>
      </c>
      <c r="C5" s="225">
        <v>47.356491831470343</v>
      </c>
      <c r="D5" s="225">
        <v>91.093895098882214</v>
      </c>
      <c r="E5" s="225">
        <v>105.28968185726571</v>
      </c>
      <c r="F5" s="225">
        <v>111.66044711951849</v>
      </c>
      <c r="G5" s="225">
        <v>116.7844368013758</v>
      </c>
      <c r="H5" s="225">
        <v>111.18804815133269</v>
      </c>
      <c r="I5" s="225">
        <v>123.8433361994841</v>
      </c>
      <c r="J5" s="225">
        <v>120.0217540842648</v>
      </c>
      <c r="K5" s="225">
        <v>79.930438521066179</v>
      </c>
      <c r="L5" s="225">
        <v>93.39019776440243</v>
      </c>
      <c r="M5" s="225">
        <v>79.351074806534825</v>
      </c>
      <c r="N5" s="225">
        <v>96.017798796216681</v>
      </c>
      <c r="O5" s="225">
        <v>92.2177128116939</v>
      </c>
      <c r="P5" s="225">
        <v>83.473344797936392</v>
      </c>
      <c r="Q5" s="225">
        <v>84.453998280309577</v>
      </c>
      <c r="R5" s="225">
        <v>102.3674118658641</v>
      </c>
      <c r="S5" s="225">
        <v>95.171883061049016</v>
      </c>
      <c r="T5" s="225">
        <v>89.940328371033132</v>
      </c>
      <c r="U5" s="225">
        <v>88.972792542741928</v>
      </c>
      <c r="V5" s="225">
        <v>103.43464219153731</v>
      </c>
      <c r="W5" s="225">
        <v>111.22287769844461</v>
      </c>
      <c r="DA5" s="89" t="s">
        <v>2873</v>
      </c>
    </row>
    <row r="6" spans="1:105" ht="12" customHeight="1" x14ac:dyDescent="0.25">
      <c r="A6" s="55" t="s">
        <v>92</v>
      </c>
      <c r="B6" s="261">
        <v>0.43559597003330408</v>
      </c>
      <c r="C6" s="261">
        <v>0.50295857918631481</v>
      </c>
      <c r="D6" s="261">
        <v>0.74857602827444314</v>
      </c>
      <c r="E6" s="261">
        <v>0.80973009486482872</v>
      </c>
      <c r="F6" s="261">
        <v>0.94828102191877417</v>
      </c>
      <c r="G6" s="261">
        <v>1.037805617616856</v>
      </c>
      <c r="H6" s="261">
        <v>1.075655173854221</v>
      </c>
      <c r="I6" s="261">
        <v>1.1151061093659831</v>
      </c>
      <c r="J6" s="261">
        <v>1.051143909741048</v>
      </c>
      <c r="K6" s="261">
        <v>0.85558214570794788</v>
      </c>
      <c r="L6" s="261">
        <v>0.91836148874085799</v>
      </c>
      <c r="M6" s="261">
        <v>0.80003307747232333</v>
      </c>
      <c r="N6" s="261">
        <v>0.98954982024061322</v>
      </c>
      <c r="O6" s="261">
        <v>0.94054053974967566</v>
      </c>
      <c r="P6" s="261">
        <v>1.068376469099007</v>
      </c>
      <c r="Q6" s="261">
        <v>1.216748077299495</v>
      </c>
      <c r="R6" s="261">
        <v>1.311419518069028</v>
      </c>
      <c r="S6" s="261">
        <v>1.3079422318572831</v>
      </c>
      <c r="T6" s="261">
        <v>1.2736983538935891</v>
      </c>
      <c r="U6" s="261">
        <v>1.3207628857552871</v>
      </c>
      <c r="V6" s="261">
        <v>1.366979881982382</v>
      </c>
      <c r="W6" s="261">
        <v>1.4517362822602291</v>
      </c>
      <c r="DA6" s="67" t="s">
        <v>2890</v>
      </c>
    </row>
    <row r="7" spans="1:105" ht="12" customHeight="1" x14ac:dyDescent="0.25">
      <c r="A7" s="202" t="s">
        <v>93</v>
      </c>
      <c r="B7" s="226">
        <v>0.47347388047098288</v>
      </c>
      <c r="C7" s="226">
        <v>0.54669410781121186</v>
      </c>
      <c r="D7" s="226">
        <v>0.81366959595048161</v>
      </c>
      <c r="E7" s="226">
        <v>0.88014140746177016</v>
      </c>
      <c r="F7" s="226">
        <v>1.030740241216058</v>
      </c>
      <c r="G7" s="226">
        <v>1.128049584366148</v>
      </c>
      <c r="H7" s="226">
        <v>1.1691904063632841</v>
      </c>
      <c r="I7" s="226">
        <v>1.212071858006504</v>
      </c>
      <c r="J7" s="226">
        <v>1.142547727979401</v>
      </c>
      <c r="K7" s="226">
        <v>0.92998059316081316</v>
      </c>
      <c r="L7" s="226">
        <v>0.99821900950093256</v>
      </c>
      <c r="M7" s="226">
        <v>0.86960117116556912</v>
      </c>
      <c r="N7" s="226">
        <v>1.0755976306963191</v>
      </c>
      <c r="O7" s="226">
        <v>1.022326673640952</v>
      </c>
      <c r="P7" s="226">
        <v>1.16127877075979</v>
      </c>
      <c r="Q7" s="226">
        <v>1.3225522579342339</v>
      </c>
      <c r="R7" s="226">
        <v>1.425455997901117</v>
      </c>
      <c r="S7" s="226">
        <v>1.4216763389753071</v>
      </c>
      <c r="T7" s="226">
        <v>1.3844547324930321</v>
      </c>
      <c r="U7" s="226">
        <v>1.435611832342703</v>
      </c>
      <c r="V7" s="226">
        <v>1.485847697806937</v>
      </c>
      <c r="W7" s="226">
        <v>1.577974219848074</v>
      </c>
      <c r="DA7" s="174" t="s">
        <v>2891</v>
      </c>
    </row>
    <row r="8" spans="1:105" ht="12" customHeight="1" x14ac:dyDescent="0.25">
      <c r="A8" s="202" t="s">
        <v>94</v>
      </c>
      <c r="B8" s="226">
        <v>1.174215223568037</v>
      </c>
      <c r="C8" s="226">
        <v>1.3558013873718049</v>
      </c>
      <c r="D8" s="226">
        <v>2.017900597957194</v>
      </c>
      <c r="E8" s="226">
        <v>2.182750690505189</v>
      </c>
      <c r="F8" s="226">
        <v>2.556235798215825</v>
      </c>
      <c r="G8" s="226">
        <v>2.7975629692280468</v>
      </c>
      <c r="H8" s="226">
        <v>2.8995922077809428</v>
      </c>
      <c r="I8" s="226">
        <v>3.0059382078561279</v>
      </c>
      <c r="J8" s="226">
        <v>2.833518365388914</v>
      </c>
      <c r="K8" s="226">
        <v>2.306351871038816</v>
      </c>
      <c r="L8" s="226">
        <v>2.475583143562313</v>
      </c>
      <c r="M8" s="226">
        <v>2.156610904490611</v>
      </c>
      <c r="N8" s="226">
        <v>2.6674821241268711</v>
      </c>
      <c r="O8" s="226">
        <v>2.5353701506295598</v>
      </c>
      <c r="P8" s="226">
        <v>2.8799713514842802</v>
      </c>
      <c r="Q8" s="226">
        <v>3.2799295996768998</v>
      </c>
      <c r="R8" s="226">
        <v>3.5351308747947709</v>
      </c>
      <c r="S8" s="226">
        <v>3.5257573206587631</v>
      </c>
      <c r="T8" s="226">
        <v>3.433447736582719</v>
      </c>
      <c r="U8" s="226">
        <v>3.5603173442099032</v>
      </c>
      <c r="V8" s="226">
        <v>3.6849022905612041</v>
      </c>
      <c r="W8" s="226">
        <v>3.913376065223225</v>
      </c>
      <c r="DA8" s="174" t="s">
        <v>2892</v>
      </c>
    </row>
    <row r="9" spans="1:105" ht="12" customHeight="1" x14ac:dyDescent="0.25">
      <c r="A9" s="202" t="s">
        <v>95</v>
      </c>
      <c r="B9" s="226">
        <v>3.59840149157947</v>
      </c>
      <c r="C9" s="226">
        <v>4.1548752193652092</v>
      </c>
      <c r="D9" s="226">
        <v>6.1838889292236621</v>
      </c>
      <c r="E9" s="226">
        <v>6.6890746967094534</v>
      </c>
      <c r="F9" s="226">
        <v>7.8336258332420448</v>
      </c>
      <c r="G9" s="226">
        <v>8.5731768411827254</v>
      </c>
      <c r="H9" s="226">
        <v>8.8858470883609559</v>
      </c>
      <c r="I9" s="226">
        <v>9.2117461208494245</v>
      </c>
      <c r="J9" s="226">
        <v>8.6833627326434453</v>
      </c>
      <c r="K9" s="226">
        <v>7.0678525080221792</v>
      </c>
      <c r="L9" s="226">
        <v>7.5864644722070871</v>
      </c>
      <c r="M9" s="226">
        <v>6.6089689008583239</v>
      </c>
      <c r="N9" s="226">
        <v>8.1745419932920225</v>
      </c>
      <c r="O9" s="226">
        <v>7.7696827196712333</v>
      </c>
      <c r="P9" s="226">
        <v>8.825718657774404</v>
      </c>
      <c r="Q9" s="226">
        <v>10.05139716030018</v>
      </c>
      <c r="R9" s="226">
        <v>10.83346558404849</v>
      </c>
      <c r="S9" s="226">
        <v>10.80474017621234</v>
      </c>
      <c r="T9" s="226">
        <v>10.52185596694704</v>
      </c>
      <c r="U9" s="226">
        <v>10.91064992580454</v>
      </c>
      <c r="V9" s="226">
        <v>11.292442503332721</v>
      </c>
      <c r="W9" s="226">
        <v>11.992604070845371</v>
      </c>
      <c r="DA9" s="174" t="s">
        <v>2893</v>
      </c>
    </row>
    <row r="10" spans="1:105" ht="12" customHeight="1" x14ac:dyDescent="0.25">
      <c r="A10" s="56" t="s">
        <v>96</v>
      </c>
      <c r="B10" s="262">
        <v>0.74961393075666338</v>
      </c>
      <c r="C10" s="262">
        <v>0.92490779948422741</v>
      </c>
      <c r="D10" s="262">
        <v>1.715278354236988</v>
      </c>
      <c r="E10" s="262">
        <v>1.9706419653252389</v>
      </c>
      <c r="F10" s="262">
        <v>2.123187585139541</v>
      </c>
      <c r="G10" s="262">
        <v>2.2662446642574512</v>
      </c>
      <c r="H10" s="262">
        <v>2.146407282660264</v>
      </c>
      <c r="I10" s="262">
        <v>2.4030998854686318</v>
      </c>
      <c r="J10" s="262">
        <v>2.3501435308544592</v>
      </c>
      <c r="K10" s="262">
        <v>1.5667682102716789</v>
      </c>
      <c r="L10" s="262">
        <v>1.7906071369893199</v>
      </c>
      <c r="M10" s="262">
        <v>1.4968649757382819</v>
      </c>
      <c r="N10" s="262">
        <v>1.749308223838373</v>
      </c>
      <c r="O10" s="262">
        <v>1.672756052053719</v>
      </c>
      <c r="P10" s="262">
        <v>1.8168082143659121</v>
      </c>
      <c r="Q10" s="262">
        <v>2.0909695891019129</v>
      </c>
      <c r="R10" s="262">
        <v>2.213814587627088</v>
      </c>
      <c r="S10" s="262">
        <v>2.1763997087105609</v>
      </c>
      <c r="T10" s="262">
        <v>2.1507288314087938</v>
      </c>
      <c r="U10" s="262">
        <v>2.2577778345782709</v>
      </c>
      <c r="V10" s="262">
        <v>2.3634963461083811</v>
      </c>
      <c r="W10" s="262">
        <v>2.550496023806438</v>
      </c>
      <c r="DA10" s="68" t="s">
        <v>2894</v>
      </c>
    </row>
    <row r="11" spans="1:105" ht="12" customHeight="1" x14ac:dyDescent="0.25">
      <c r="A11" s="37" t="s">
        <v>160</v>
      </c>
      <c r="B11" s="228">
        <v>3.514545012085326E-2</v>
      </c>
      <c r="C11" s="228">
        <v>4.483177089396756E-2</v>
      </c>
      <c r="D11" s="228">
        <v>5.3893543110843593E-2</v>
      </c>
      <c r="E11" s="228">
        <v>5.7239326398874683E-2</v>
      </c>
      <c r="F11" s="228">
        <v>5.1247782616746812E-2</v>
      </c>
      <c r="G11" s="228">
        <v>9.2199451696601376E-2</v>
      </c>
      <c r="H11" s="228">
        <v>4.4597126838349897E-2</v>
      </c>
      <c r="I11" s="228">
        <v>9.1172895299306708E-2</v>
      </c>
      <c r="J11" s="228">
        <v>8.9737056942221158E-2</v>
      </c>
      <c r="K11" s="228">
        <v>4.1057267255480132E-2</v>
      </c>
      <c r="L11" s="228">
        <v>4.5625730252482517E-2</v>
      </c>
      <c r="M11" s="228">
        <v>4.5873159170424317E-2</v>
      </c>
      <c r="N11" s="228">
        <v>4.475112984142772E-2</v>
      </c>
      <c r="O11" s="228">
        <v>4.6069204759093207E-2</v>
      </c>
      <c r="P11" s="228">
        <v>5.8506474752669943E-2</v>
      </c>
      <c r="Q11" s="228">
        <v>3.2780652765816702E-2</v>
      </c>
      <c r="R11" s="228">
        <v>5.9278273327361707E-2</v>
      </c>
      <c r="S11" s="228">
        <v>5.7452640558484071E-2</v>
      </c>
      <c r="T11" s="228">
        <v>5.4266437024755872E-2</v>
      </c>
      <c r="U11" s="228">
        <v>4.1702402685565021E-2</v>
      </c>
      <c r="V11" s="228">
        <v>5.5696488220107719E-2</v>
      </c>
      <c r="W11" s="228">
        <v>6.1006596882368758E-2</v>
      </c>
      <c r="DA11" s="69" t="s">
        <v>2895</v>
      </c>
    </row>
    <row r="12" spans="1:105" ht="12" customHeight="1" x14ac:dyDescent="0.25">
      <c r="A12" s="37" t="s">
        <v>162</v>
      </c>
      <c r="B12" s="228">
        <v>0.2358705417098417</v>
      </c>
      <c r="C12" s="228">
        <v>0.37539015433390333</v>
      </c>
      <c r="D12" s="228">
        <v>1.2018672830407759</v>
      </c>
      <c r="E12" s="228">
        <v>1.459523344177315</v>
      </c>
      <c r="F12" s="228">
        <v>1.480333365580943</v>
      </c>
      <c r="G12" s="228">
        <v>1.541054074408841</v>
      </c>
      <c r="H12" s="228">
        <v>1.291976850467218</v>
      </c>
      <c r="I12" s="228">
        <v>1.619378155391398</v>
      </c>
      <c r="J12" s="228">
        <v>1.670756388655948</v>
      </c>
      <c r="K12" s="228">
        <v>0.73181730543556833</v>
      </c>
      <c r="L12" s="228">
        <v>0.99343887753023241</v>
      </c>
      <c r="M12" s="228">
        <v>0.69208502426124929</v>
      </c>
      <c r="N12" s="228">
        <v>0.411453049361171</v>
      </c>
      <c r="O12" s="228">
        <v>0.43031040052061731</v>
      </c>
      <c r="P12" s="228">
        <v>0.18216032970051449</v>
      </c>
      <c r="Q12" s="228">
        <v>5.0249625213233777E-2</v>
      </c>
      <c r="R12" s="228">
        <v>0.30745734139385889</v>
      </c>
      <c r="S12" s="228">
        <v>0.2879037102390864</v>
      </c>
      <c r="T12" s="228">
        <v>0.2170003501359874</v>
      </c>
      <c r="U12" s="228">
        <v>0.12927044288203579</v>
      </c>
      <c r="V12" s="228">
        <v>0.18584399278386179</v>
      </c>
      <c r="W12" s="228">
        <v>0.24533931447314089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6.5951758822034121E-2</v>
      </c>
      <c r="U14" s="228">
        <v>7.2448604649727036E-2</v>
      </c>
      <c r="V14" s="228">
        <v>9.3971512258165663E-2</v>
      </c>
      <c r="W14" s="228">
        <v>0.19605052733287631</v>
      </c>
      <c r="DA14" s="69" t="s">
        <v>2898</v>
      </c>
    </row>
    <row r="15" spans="1:105" ht="12" customHeight="1" x14ac:dyDescent="0.25">
      <c r="A15" s="37" t="s">
        <v>38</v>
      </c>
      <c r="B15" s="228">
        <v>0.47859793892596841</v>
      </c>
      <c r="C15" s="228">
        <v>0.50468587425635647</v>
      </c>
      <c r="D15" s="228">
        <v>0.45951752808536761</v>
      </c>
      <c r="E15" s="228">
        <v>0.45387929474904931</v>
      </c>
      <c r="F15" s="228">
        <v>0.59160643694185133</v>
      </c>
      <c r="G15" s="228">
        <v>0.63299113815200891</v>
      </c>
      <c r="H15" s="228">
        <v>0.80983330535469578</v>
      </c>
      <c r="I15" s="228">
        <v>0.69254883477792684</v>
      </c>
      <c r="J15" s="228">
        <v>0.5896500852562897</v>
      </c>
      <c r="K15" s="228">
        <v>0.79389363758063092</v>
      </c>
      <c r="L15" s="228">
        <v>0.75154252920660547</v>
      </c>
      <c r="M15" s="228">
        <v>0.7589067923066084</v>
      </c>
      <c r="N15" s="228">
        <v>1.2931040446357751</v>
      </c>
      <c r="O15" s="228">
        <v>1.196376446774009</v>
      </c>
      <c r="P15" s="228">
        <v>1.5761414099127271</v>
      </c>
      <c r="Q15" s="228">
        <v>2.0079393111228629</v>
      </c>
      <c r="R15" s="228">
        <v>1.8470789729058681</v>
      </c>
      <c r="S15" s="228">
        <v>1.831043357912991</v>
      </c>
      <c r="T15" s="228">
        <v>1.813510285426017</v>
      </c>
      <c r="U15" s="228">
        <v>2.0143563843609429</v>
      </c>
      <c r="V15" s="228">
        <v>2.027984352846246</v>
      </c>
      <c r="W15" s="228">
        <v>2.0480995851180519</v>
      </c>
      <c r="DA15" s="69" t="s">
        <v>2899</v>
      </c>
    </row>
    <row r="16" spans="1:105" ht="12" customHeight="1" x14ac:dyDescent="0.25">
      <c r="A16" s="57" t="s">
        <v>2900</v>
      </c>
      <c r="B16" s="263">
        <v>21.25010114286059</v>
      </c>
      <c r="C16" s="263">
        <v>30.016042457259591</v>
      </c>
      <c r="D16" s="263">
        <v>62.029870140586503</v>
      </c>
      <c r="E16" s="263">
        <v>72.820974659762001</v>
      </c>
      <c r="F16" s="263">
        <v>75.375212250222205</v>
      </c>
      <c r="G16" s="263">
        <v>77.813064778503474</v>
      </c>
      <c r="H16" s="263">
        <v>72.470113501328342</v>
      </c>
      <c r="I16" s="263">
        <v>82.247353170060336</v>
      </c>
      <c r="J16" s="263">
        <v>80.215567569508792</v>
      </c>
      <c r="K16" s="263">
        <v>50.542391248165202</v>
      </c>
      <c r="L16" s="263">
        <v>60.649179427739632</v>
      </c>
      <c r="M16" s="263">
        <v>51.326568664258772</v>
      </c>
      <c r="N16" s="263">
        <v>62.356767663477498</v>
      </c>
      <c r="O16" s="263">
        <v>60.033349996509003</v>
      </c>
      <c r="P16" s="263">
        <v>49.771503462895701</v>
      </c>
      <c r="Q16" s="263">
        <v>47.977969724576397</v>
      </c>
      <c r="R16" s="263">
        <v>60.893170217913863</v>
      </c>
      <c r="S16" s="263">
        <v>54.609144221895853</v>
      </c>
      <c r="T16" s="263">
        <v>50.843135343539117</v>
      </c>
      <c r="U16" s="263">
        <v>49.160316982068132</v>
      </c>
      <c r="V16" s="263">
        <v>60.842757632694621</v>
      </c>
      <c r="W16" s="263">
        <v>65.641165332745246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0.2287457457937421</v>
      </c>
      <c r="L17" s="231">
        <v>0</v>
      </c>
      <c r="M17" s="231">
        <v>0</v>
      </c>
      <c r="N17" s="231">
        <v>0</v>
      </c>
      <c r="O17" s="231">
        <v>0</v>
      </c>
      <c r="P17" s="231">
        <v>0.3210341165240933</v>
      </c>
      <c r="Q17" s="231">
        <v>0</v>
      </c>
      <c r="R17" s="231">
        <v>0</v>
      </c>
      <c r="S17" s="231">
        <v>3.9510118894962948E-2</v>
      </c>
      <c r="T17" s="231">
        <v>5.7584995465364087E-2</v>
      </c>
      <c r="U17" s="231">
        <v>6.4687835361309634E-2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0.83696569516447927</v>
      </c>
      <c r="J19" s="231">
        <v>0.84786646643480068</v>
      </c>
      <c r="K19" s="231">
        <v>0</v>
      </c>
      <c r="L19" s="231">
        <v>0.80357413284636703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0.1360131833136479</v>
      </c>
      <c r="T19" s="231">
        <v>6.6056434328951016E-2</v>
      </c>
      <c r="U19" s="231">
        <v>0.240006034409881</v>
      </c>
      <c r="V19" s="231">
        <v>0.1106512940823344</v>
      </c>
      <c r="W19" s="231">
        <v>0.1176097372860218</v>
      </c>
      <c r="DA19" s="73" t="s">
        <v>2904</v>
      </c>
    </row>
    <row r="20" spans="1:105" ht="12" customHeight="1" x14ac:dyDescent="0.25">
      <c r="A20" s="46" t="s">
        <v>160</v>
      </c>
      <c r="B20" s="231">
        <v>0.75878562803480998</v>
      </c>
      <c r="C20" s="231">
        <v>0.70655859855036518</v>
      </c>
      <c r="D20" s="231">
        <v>0.70461048269479176</v>
      </c>
      <c r="E20" s="231">
        <v>0.69422375938324599</v>
      </c>
      <c r="F20" s="231">
        <v>0.71629539801302755</v>
      </c>
      <c r="G20" s="231">
        <v>1.477932015396493</v>
      </c>
      <c r="H20" s="231">
        <v>0.72390770832525508</v>
      </c>
      <c r="I20" s="231">
        <v>1.484368411840594</v>
      </c>
      <c r="J20" s="231">
        <v>1.5047991141328501</v>
      </c>
      <c r="K20" s="231">
        <v>0.71128557657956748</v>
      </c>
      <c r="L20" s="231">
        <v>0.71254557149449838</v>
      </c>
      <c r="M20" s="231">
        <v>0.66205299416396357</v>
      </c>
      <c r="N20" s="231">
        <v>0.5012231044511708</v>
      </c>
      <c r="O20" s="231">
        <v>0.51516734426860011</v>
      </c>
      <c r="P20" s="231">
        <v>1.0695418457332011</v>
      </c>
      <c r="Q20" s="231">
        <v>0.76308089408044133</v>
      </c>
      <c r="R20" s="231">
        <v>1.135754758432248</v>
      </c>
      <c r="S20" s="231">
        <v>1.3646135204720771</v>
      </c>
      <c r="T20" s="231">
        <v>1.390349246844349</v>
      </c>
      <c r="U20" s="231">
        <v>1.157628998476447</v>
      </c>
      <c r="V20" s="231">
        <v>1.112395633449397</v>
      </c>
      <c r="W20" s="231">
        <v>1.2346014341778679</v>
      </c>
      <c r="DA20" s="73" t="s">
        <v>2905</v>
      </c>
    </row>
    <row r="21" spans="1:105" ht="12" customHeight="1" x14ac:dyDescent="0.25">
      <c r="A21" s="46" t="s">
        <v>70</v>
      </c>
      <c r="B21" s="231">
        <v>2.9375994464513169</v>
      </c>
      <c r="C21" s="231">
        <v>2.071926432106769</v>
      </c>
      <c r="D21" s="231">
        <v>2.085559044493106</v>
      </c>
      <c r="E21" s="231">
        <v>2.0619435436756701</v>
      </c>
      <c r="F21" s="231">
        <v>2.819111117877859</v>
      </c>
      <c r="G21" s="231">
        <v>2.8928620797258642</v>
      </c>
      <c r="H21" s="231">
        <v>2.12229155844055</v>
      </c>
      <c r="I21" s="231">
        <v>1.4446648450116839</v>
      </c>
      <c r="J21" s="231">
        <v>1.4634803844402759</v>
      </c>
      <c r="K21" s="231">
        <v>0.68908572257519252</v>
      </c>
      <c r="L21" s="231">
        <v>0.6884662203779911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0.97103122194163871</v>
      </c>
      <c r="F22" s="231">
        <v>0</v>
      </c>
      <c r="G22" s="231">
        <v>0.9710312219439976</v>
      </c>
      <c r="H22" s="231">
        <v>0</v>
      </c>
      <c r="I22" s="231">
        <v>0.98964371423905961</v>
      </c>
      <c r="J22" s="231">
        <v>0.98964371423836439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9.7198570874393347E-2</v>
      </c>
      <c r="T22" s="231">
        <v>0</v>
      </c>
      <c r="U22" s="231">
        <v>9.7119030308982279E-2</v>
      </c>
      <c r="V22" s="231">
        <v>9.7039489743520529E-2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5.0924138547316407</v>
      </c>
      <c r="C23" s="231">
        <v>5.9162316381184343</v>
      </c>
      <c r="D23" s="231">
        <v>15.713353354718491</v>
      </c>
      <c r="E23" s="231">
        <v>17.701741908030261</v>
      </c>
      <c r="F23" s="231">
        <v>20.69076793469425</v>
      </c>
      <c r="G23" s="231">
        <v>24.702675689664531</v>
      </c>
      <c r="H23" s="231">
        <v>20.97157524118229</v>
      </c>
      <c r="I23" s="231">
        <v>26.36478498128772</v>
      </c>
      <c r="J23" s="231">
        <v>28.016884208717169</v>
      </c>
      <c r="K23" s="231">
        <v>12.678171949648339</v>
      </c>
      <c r="L23" s="231">
        <v>15.51472094402515</v>
      </c>
      <c r="M23" s="231">
        <v>9.9883454903540105</v>
      </c>
      <c r="N23" s="231">
        <v>4.6083702348402529</v>
      </c>
      <c r="O23" s="231">
        <v>4.811931688567042</v>
      </c>
      <c r="P23" s="231">
        <v>3.3300262248045591</v>
      </c>
      <c r="Q23" s="231">
        <v>1.169730487335102</v>
      </c>
      <c r="R23" s="231">
        <v>5.8907947027165024</v>
      </c>
      <c r="S23" s="231">
        <v>6.8382809174175696</v>
      </c>
      <c r="T23" s="231">
        <v>5.5597214395869443</v>
      </c>
      <c r="U23" s="231">
        <v>3.5884554291625328</v>
      </c>
      <c r="V23" s="231">
        <v>3.711760879044685</v>
      </c>
      <c r="W23" s="231">
        <v>4.9649756745617344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10.2960489432473</v>
      </c>
      <c r="C25" s="231">
        <v>19.332811654451959</v>
      </c>
      <c r="D25" s="231">
        <v>41.736684538028697</v>
      </c>
      <c r="E25" s="231">
        <v>49.889592487604752</v>
      </c>
      <c r="F25" s="231">
        <v>49.734965628625602</v>
      </c>
      <c r="G25" s="231">
        <v>45.978901051118918</v>
      </c>
      <c r="H25" s="231">
        <v>43.968274639767628</v>
      </c>
      <c r="I25" s="231">
        <v>47.923190630849803</v>
      </c>
      <c r="J25" s="231">
        <v>46.442861168857434</v>
      </c>
      <c r="K25" s="231">
        <v>35.771142135810763</v>
      </c>
      <c r="L25" s="231">
        <v>42.090242351031989</v>
      </c>
      <c r="M25" s="231">
        <v>39.880764526124061</v>
      </c>
      <c r="N25" s="231">
        <v>49.757077905722817</v>
      </c>
      <c r="O25" s="231">
        <v>45.316009979275172</v>
      </c>
      <c r="P25" s="231">
        <v>36.367696376764563</v>
      </c>
      <c r="Q25" s="231">
        <v>36.897993326269017</v>
      </c>
      <c r="R25" s="231">
        <v>44.167126054048772</v>
      </c>
      <c r="S25" s="231">
        <v>39.217952995945083</v>
      </c>
      <c r="T25" s="231">
        <v>36.964250617040101</v>
      </c>
      <c r="U25" s="231">
        <v>37.649174425259233</v>
      </c>
      <c r="V25" s="231">
        <v>48.895335421406926</v>
      </c>
      <c r="W25" s="231">
        <v>51.171070536965772</v>
      </c>
      <c r="DA25" s="73" t="s">
        <v>2910</v>
      </c>
    </row>
    <row r="26" spans="1:105" ht="12" customHeight="1" x14ac:dyDescent="0.25">
      <c r="A26" s="46" t="s">
        <v>79</v>
      </c>
      <c r="B26" s="231">
        <v>2.1652532703955218</v>
      </c>
      <c r="C26" s="231">
        <v>1.98851413403207</v>
      </c>
      <c r="D26" s="231">
        <v>1.789662720651404</v>
      </c>
      <c r="E26" s="231">
        <v>1.5024417391264431</v>
      </c>
      <c r="F26" s="231">
        <v>1.414072171011463</v>
      </c>
      <c r="G26" s="231">
        <v>1.7896627206536659</v>
      </c>
      <c r="H26" s="231">
        <v>4.6840643536126194</v>
      </c>
      <c r="I26" s="231">
        <v>3.203734891667001</v>
      </c>
      <c r="J26" s="231">
        <v>0.95003251268791333</v>
      </c>
      <c r="K26" s="231">
        <v>0.46396011775760171</v>
      </c>
      <c r="L26" s="231">
        <v>0.83963020796363641</v>
      </c>
      <c r="M26" s="231">
        <v>0.79540565361673399</v>
      </c>
      <c r="N26" s="231">
        <v>7.4900964184632581</v>
      </c>
      <c r="O26" s="231">
        <v>9.3902409843981971</v>
      </c>
      <c r="P26" s="231">
        <v>8.6832048990692865</v>
      </c>
      <c r="Q26" s="231">
        <v>9.1471650168918366</v>
      </c>
      <c r="R26" s="231">
        <v>9.6994947027163416</v>
      </c>
      <c r="S26" s="231">
        <v>6.9155749149781141</v>
      </c>
      <c r="T26" s="231">
        <v>6.8051726102734156</v>
      </c>
      <c r="U26" s="231">
        <v>6.3632452290897499</v>
      </c>
      <c r="V26" s="231">
        <v>6.9155749149677499</v>
      </c>
      <c r="W26" s="231">
        <v>8.1529079497538479</v>
      </c>
      <c r="DA26" s="73" t="s">
        <v>2911</v>
      </c>
    </row>
    <row r="27" spans="1:105" ht="12" customHeight="1" x14ac:dyDescent="0.25">
      <c r="A27" s="57" t="s">
        <v>2912</v>
      </c>
      <c r="B27" s="263">
        <v>2.2158577606041998</v>
      </c>
      <c r="C27" s="263">
        <v>2.5585284245564721</v>
      </c>
      <c r="D27" s="263">
        <v>3.8079737090482562</v>
      </c>
      <c r="E27" s="263">
        <v>4.119061786921085</v>
      </c>
      <c r="F27" s="263">
        <v>4.8238643288911556</v>
      </c>
      <c r="G27" s="263">
        <v>5.2792720548335739</v>
      </c>
      <c r="H27" s="263">
        <v>5.4718111017801689</v>
      </c>
      <c r="I27" s="263">
        <v>5.6724962954704381</v>
      </c>
      <c r="J27" s="263">
        <v>5.3471233669435962</v>
      </c>
      <c r="K27" s="263">
        <v>4.3523091759926054</v>
      </c>
      <c r="L27" s="263">
        <v>4.6716649644643651</v>
      </c>
      <c r="M27" s="263">
        <v>4.0697334810548638</v>
      </c>
      <c r="N27" s="263">
        <v>5.033796911658774</v>
      </c>
      <c r="O27" s="263">
        <v>4.7844888326396564</v>
      </c>
      <c r="P27" s="263">
        <v>5.4347846471558174</v>
      </c>
      <c r="Q27" s="263">
        <v>6.1895445671322156</v>
      </c>
      <c r="R27" s="263">
        <v>6.6711340701772297</v>
      </c>
      <c r="S27" s="263">
        <v>6.6534452664044386</v>
      </c>
      <c r="T27" s="263">
        <v>6.4792481480673914</v>
      </c>
      <c r="U27" s="263">
        <v>6.7186633753638514</v>
      </c>
      <c r="V27" s="263">
        <v>6.9537672257364678</v>
      </c>
      <c r="W27" s="263">
        <v>7.3849193488889897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3.837747912894192</v>
      </c>
      <c r="C28" s="263">
        <f t="shared" si="0"/>
        <v>5.2730409469615198</v>
      </c>
      <c r="D28" s="263">
        <f t="shared" si="0"/>
        <v>10.764858367234405</v>
      </c>
      <c r="E28" s="263">
        <f t="shared" si="0"/>
        <v>12.559375121855611</v>
      </c>
      <c r="F28" s="263">
        <f t="shared" si="0"/>
        <v>13.153911983787491</v>
      </c>
      <c r="G28" s="263">
        <f t="shared" si="0"/>
        <v>13.713671949897732</v>
      </c>
      <c r="H28" s="263">
        <f t="shared" si="0"/>
        <v>12.741556181010225</v>
      </c>
      <c r="I28" s="263">
        <f t="shared" si="0"/>
        <v>14.488919362809781</v>
      </c>
      <c r="J28" s="263">
        <f t="shared" si="0"/>
        <v>14.16909221131662</v>
      </c>
      <c r="K28" s="263">
        <f t="shared" si="0"/>
        <v>8.8667866050628774</v>
      </c>
      <c r="L28" s="263">
        <f t="shared" si="0"/>
        <v>10.605110635629261</v>
      </c>
      <c r="M28" s="263">
        <f t="shared" si="0"/>
        <v>8.8037779363096025</v>
      </c>
      <c r="N28" s="263">
        <f t="shared" si="0"/>
        <v>9.9893222391007175</v>
      </c>
      <c r="O28" s="263">
        <f t="shared" si="0"/>
        <v>9.6749534316507493</v>
      </c>
      <c r="P28" s="263">
        <f t="shared" si="0"/>
        <v>8.2163137265570363</v>
      </c>
      <c r="Q28" s="263">
        <f t="shared" si="0"/>
        <v>7.4293278663188627</v>
      </c>
      <c r="R28" s="263">
        <f t="shared" si="0"/>
        <v>10.207353093501773</v>
      </c>
      <c r="S28" s="263">
        <f t="shared" si="0"/>
        <v>9.4103006599834629</v>
      </c>
      <c r="T28" s="263">
        <f t="shared" si="0"/>
        <v>8.729061620305254</v>
      </c>
      <c r="U28" s="263">
        <f t="shared" si="0"/>
        <v>8.294631604019493</v>
      </c>
      <c r="V28" s="263">
        <f t="shared" si="0"/>
        <v>9.9444347751124109</v>
      </c>
      <c r="W28" s="263">
        <f t="shared" si="0"/>
        <v>10.869576982637394</v>
      </c>
      <c r="DA28" s="70"/>
    </row>
    <row r="29" spans="1:105" ht="12" customHeight="1" x14ac:dyDescent="0.25">
      <c r="A29" s="60" t="s">
        <v>2915</v>
      </c>
      <c r="B29" s="331">
        <v>1.926787155187633</v>
      </c>
      <c r="C29" s="331">
        <v>2.6226217299673951</v>
      </c>
      <c r="D29" s="331">
        <v>5.4140573505251908</v>
      </c>
      <c r="E29" s="331">
        <v>6.3077469620489381</v>
      </c>
      <c r="F29" s="331">
        <v>6.6351134218575361</v>
      </c>
      <c r="G29" s="331">
        <v>6.9584476864689151</v>
      </c>
      <c r="H29" s="331">
        <v>6.4027333436437157</v>
      </c>
      <c r="I29" s="331">
        <v>7.3408435133584309</v>
      </c>
      <c r="J29" s="331">
        <v>7.2134305756229171</v>
      </c>
      <c r="K29" s="331">
        <v>4.4001161897557068</v>
      </c>
      <c r="L29" s="331">
        <v>5.292346138746872</v>
      </c>
      <c r="M29" s="331">
        <v>4.2977293682021172</v>
      </c>
      <c r="N29" s="331">
        <v>4.5072664939545346</v>
      </c>
      <c r="O29" s="331">
        <v>4.4024371241793157</v>
      </c>
      <c r="P29" s="331">
        <v>3.7195773059563328</v>
      </c>
      <c r="Q29" s="331">
        <v>3.0133847023161491</v>
      </c>
      <c r="R29" s="331">
        <v>4.7039269532828376</v>
      </c>
      <c r="S29" s="331">
        <v>4.4174850524066871</v>
      </c>
      <c r="T29" s="331">
        <v>4.0562368475941506</v>
      </c>
      <c r="U29" s="331">
        <v>3.73767706647951</v>
      </c>
      <c r="V29" s="331">
        <v>4.4209361169088126</v>
      </c>
      <c r="W29" s="331">
        <v>4.9204860116034173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7.0349306551709095E-2</v>
      </c>
      <c r="L30" s="232">
        <v>0</v>
      </c>
      <c r="M30" s="232">
        <v>0</v>
      </c>
      <c r="N30" s="232">
        <v>0</v>
      </c>
      <c r="O30" s="232">
        <v>0</v>
      </c>
      <c r="P30" s="232">
        <v>0.25295739122723759</v>
      </c>
      <c r="Q30" s="232">
        <v>0</v>
      </c>
      <c r="R30" s="232">
        <v>0</v>
      </c>
      <c r="S30" s="232">
        <v>2.0831541831818831E-2</v>
      </c>
      <c r="T30" s="232">
        <v>3.3020622925743932E-2</v>
      </c>
      <c r="U30" s="232">
        <v>4.7870293343531871E-2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0.20391219185839071</v>
      </c>
      <c r="J31" s="297">
        <v>0.1921282975465623</v>
      </c>
      <c r="K31" s="297">
        <v>0</v>
      </c>
      <c r="L31" s="297">
        <v>0.24000896257787921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7.1712371339847286E-2</v>
      </c>
      <c r="T31" s="297">
        <v>3.7878349944603353E-2</v>
      </c>
      <c r="U31" s="297">
        <v>0.1776092708504908</v>
      </c>
      <c r="V31" s="297">
        <v>9.9128947177917953E-2</v>
      </c>
      <c r="W31" s="297">
        <v>9.1606767576979789E-2</v>
      </c>
      <c r="DA31" s="122" t="s">
        <v>2918</v>
      </c>
    </row>
    <row r="32" spans="1:105" ht="12" customHeight="1" x14ac:dyDescent="0.25">
      <c r="A32" s="59" t="s">
        <v>160</v>
      </c>
      <c r="B32" s="297">
        <v>0.16635019340106541</v>
      </c>
      <c r="C32" s="297">
        <v>0.21312206074616699</v>
      </c>
      <c r="D32" s="297">
        <v>0.20616623047609681</v>
      </c>
      <c r="E32" s="297">
        <v>0.21404864808268079</v>
      </c>
      <c r="F32" s="297">
        <v>0.1961804253934212</v>
      </c>
      <c r="G32" s="297">
        <v>0.35372842283432482</v>
      </c>
      <c r="H32" s="297">
        <v>0.1946020615934585</v>
      </c>
      <c r="I32" s="297">
        <v>0.36164064803670531</v>
      </c>
      <c r="J32" s="297">
        <v>0.34099059627115458</v>
      </c>
      <c r="K32" s="297">
        <v>0.21875137786267021</v>
      </c>
      <c r="L32" s="297">
        <v>0.21282084180346919</v>
      </c>
      <c r="M32" s="297">
        <v>0.26715663272700418</v>
      </c>
      <c r="N32" s="297">
        <v>0.44213814185884409</v>
      </c>
      <c r="O32" s="297">
        <v>0.42574613830028391</v>
      </c>
      <c r="P32" s="297">
        <v>0.84274069695247067</v>
      </c>
      <c r="Q32" s="297">
        <v>1.189695132676458</v>
      </c>
      <c r="R32" s="297">
        <v>0.76033157527012674</v>
      </c>
      <c r="S32" s="297">
        <v>0.71948666394936389</v>
      </c>
      <c r="T32" s="297">
        <v>0.79725973483410451</v>
      </c>
      <c r="U32" s="297">
        <v>0.85666863685457895</v>
      </c>
      <c r="V32" s="297">
        <v>0.9965595875191543</v>
      </c>
      <c r="W32" s="297">
        <v>0.96163675934322312</v>
      </c>
      <c r="DA32" s="122" t="s">
        <v>2919</v>
      </c>
    </row>
    <row r="33" spans="1:105" ht="12" customHeight="1" x14ac:dyDescent="0.25">
      <c r="A33" s="59" t="s">
        <v>70</v>
      </c>
      <c r="B33" s="297">
        <v>0.64401619903852636</v>
      </c>
      <c r="C33" s="297">
        <v>0.62496335311892925</v>
      </c>
      <c r="D33" s="297">
        <v>0.61022629835713005</v>
      </c>
      <c r="E33" s="297">
        <v>0.63575500259267104</v>
      </c>
      <c r="F33" s="297">
        <v>0.77210382737450278</v>
      </c>
      <c r="G33" s="297">
        <v>0.69237795127141355</v>
      </c>
      <c r="H33" s="297">
        <v>0.57051790970757421</v>
      </c>
      <c r="I33" s="297">
        <v>0.35196756181172167</v>
      </c>
      <c r="J33" s="297">
        <v>0.33162768653608587</v>
      </c>
      <c r="K33" s="297">
        <v>0.21192395325051949</v>
      </c>
      <c r="L33" s="297">
        <v>0.20562889790583461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1.1164207627480409</v>
      </c>
      <c r="C34" s="297">
        <v>1.7845363161022989</v>
      </c>
      <c r="D34" s="297">
        <v>4.5976648216919642</v>
      </c>
      <c r="E34" s="297">
        <v>5.4579433113735858</v>
      </c>
      <c r="F34" s="297">
        <v>5.6668291690896124</v>
      </c>
      <c r="G34" s="297">
        <v>5.9123413123631767</v>
      </c>
      <c r="H34" s="297">
        <v>5.6376133723426829</v>
      </c>
      <c r="I34" s="297">
        <v>6.4233231116516132</v>
      </c>
      <c r="J34" s="297">
        <v>6.3486839952691154</v>
      </c>
      <c r="K34" s="297">
        <v>3.899091552090808</v>
      </c>
      <c r="L34" s="297">
        <v>4.6338874364596894</v>
      </c>
      <c r="M34" s="297">
        <v>4.0305727354751131</v>
      </c>
      <c r="N34" s="297">
        <v>4.0651283520956918</v>
      </c>
      <c r="O34" s="297">
        <v>3.9766909858790309</v>
      </c>
      <c r="P34" s="297">
        <v>2.6238792177766248</v>
      </c>
      <c r="Q34" s="297">
        <v>1.823689569639692</v>
      </c>
      <c r="R34" s="297">
        <v>3.9435953780127111</v>
      </c>
      <c r="S34" s="297">
        <v>3.605454475285657</v>
      </c>
      <c r="T34" s="297">
        <v>3.1880781398896989</v>
      </c>
      <c r="U34" s="297">
        <v>2.6555288654309082</v>
      </c>
      <c r="V34" s="297">
        <v>3.3252475822117411</v>
      </c>
      <c r="W34" s="297">
        <v>3.867242484683215</v>
      </c>
      <c r="DA34" s="122" t="s">
        <v>2921</v>
      </c>
    </row>
    <row r="35" spans="1:105" ht="12" customHeight="1" x14ac:dyDescent="0.25">
      <c r="A35" s="60" t="s">
        <v>2922</v>
      </c>
      <c r="B35" s="331">
        <v>1.721571205518166</v>
      </c>
      <c r="C35" s="331">
        <v>2.43174157386964</v>
      </c>
      <c r="D35" s="331">
        <v>5.0253331783290198</v>
      </c>
      <c r="E35" s="331">
        <v>5.8995715968219651</v>
      </c>
      <c r="F35" s="331">
        <v>6.1065024654435316</v>
      </c>
      <c r="G35" s="331">
        <v>6.304004429682359</v>
      </c>
      <c r="H35" s="331">
        <v>5.8711466748211967</v>
      </c>
      <c r="I35" s="331">
        <v>6.6632471062487486</v>
      </c>
      <c r="J35" s="331">
        <v>6.4986425445019416</v>
      </c>
      <c r="K35" s="331">
        <v>4.0946781780428454</v>
      </c>
      <c r="L35" s="331">
        <v>4.9134768930820156</v>
      </c>
      <c r="M35" s="331">
        <v>4.158208099641258</v>
      </c>
      <c r="N35" s="331">
        <v>5.0518166928676536</v>
      </c>
      <c r="O35" s="331">
        <v>4.8635856380150511</v>
      </c>
      <c r="P35" s="331">
        <v>4.0322249122967877</v>
      </c>
      <c r="Q35" s="331">
        <v>3.8869222608290199</v>
      </c>
      <c r="R35" s="331">
        <v>4.9332437410584893</v>
      </c>
      <c r="S35" s="331">
        <v>4.4241450719866542</v>
      </c>
      <c r="T35" s="331">
        <v>4.1190428797138896</v>
      </c>
      <c r="U35" s="331">
        <v>3.9827098046029019</v>
      </c>
      <c r="V35" s="331">
        <v>4.9291595790808227</v>
      </c>
      <c r="W35" s="331">
        <v>5.3179012830947467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1.8531774822897279E-2</v>
      </c>
      <c r="L36" s="231">
        <v>0</v>
      </c>
      <c r="M36" s="231">
        <v>0</v>
      </c>
      <c r="N36" s="231">
        <v>0</v>
      </c>
      <c r="O36" s="231">
        <v>0</v>
      </c>
      <c r="P36" s="231">
        <v>2.6008492255225241E-2</v>
      </c>
      <c r="Q36" s="231">
        <v>0</v>
      </c>
      <c r="R36" s="231">
        <v>0</v>
      </c>
      <c r="S36" s="231">
        <v>3.2009016126033829E-3</v>
      </c>
      <c r="T36" s="231">
        <v>4.6652328568502826E-3</v>
      </c>
      <c r="U36" s="231">
        <v>5.2406675129047916E-3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6.7806549771917718E-2</v>
      </c>
      <c r="J38" s="231">
        <v>6.8689672812639366E-2</v>
      </c>
      <c r="K38" s="231">
        <v>0</v>
      </c>
      <c r="L38" s="231">
        <v>6.5101341368077187E-2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1.1019071315917469E-2</v>
      </c>
      <c r="T38" s="231">
        <v>5.3515441886793384E-3</v>
      </c>
      <c r="U38" s="231">
        <v>1.944402406430296E-2</v>
      </c>
      <c r="V38" s="231">
        <v>8.9643847087979584E-3</v>
      </c>
      <c r="W38" s="231">
        <v>9.5281211058233714E-3</v>
      </c>
      <c r="DA38" s="73" t="s">
        <v>2926</v>
      </c>
    </row>
    <row r="39" spans="1:105" ht="12" customHeight="1" x14ac:dyDescent="0.25">
      <c r="A39" s="64" t="s">
        <v>160</v>
      </c>
      <c r="B39" s="231">
        <v>6.1472812745864323E-2</v>
      </c>
      <c r="C39" s="231">
        <v>5.7241654056044318E-2</v>
      </c>
      <c r="D39" s="231">
        <v>5.7083827976091982E-2</v>
      </c>
      <c r="E39" s="231">
        <v>5.6242350391932393E-2</v>
      </c>
      <c r="F39" s="231">
        <v>5.8030478235097979E-2</v>
      </c>
      <c r="G39" s="231">
        <v>0.11973426311313649</v>
      </c>
      <c r="H39" s="231">
        <v>5.8647187499345513E-2</v>
      </c>
      <c r="I39" s="231">
        <v>0.1202557060329123</v>
      </c>
      <c r="J39" s="231">
        <v>0.1219108938618266</v>
      </c>
      <c r="K39" s="231">
        <v>5.7624608904563987E-2</v>
      </c>
      <c r="L39" s="231">
        <v>5.7726687052336599E-2</v>
      </c>
      <c r="M39" s="231">
        <v>5.3636044535378388E-2</v>
      </c>
      <c r="N39" s="231">
        <v>4.0606454452263428E-2</v>
      </c>
      <c r="O39" s="231">
        <v>4.1736143275443061E-2</v>
      </c>
      <c r="P39" s="231">
        <v>8.6648643803262607E-2</v>
      </c>
      <c r="Q39" s="231">
        <v>6.1820792564618393E-2</v>
      </c>
      <c r="R39" s="231">
        <v>9.2012865044838438E-2</v>
      </c>
      <c r="S39" s="231">
        <v>0.11055379584839251</v>
      </c>
      <c r="T39" s="231">
        <v>0.1126387687705324</v>
      </c>
      <c r="U39" s="231">
        <v>9.3785000694900436E-2</v>
      </c>
      <c r="V39" s="231">
        <v>9.0120431842463392E-2</v>
      </c>
      <c r="W39" s="231">
        <v>0.100020901786914</v>
      </c>
      <c r="DA39" s="73" t="s">
        <v>2927</v>
      </c>
    </row>
    <row r="40" spans="1:105" ht="12" customHeight="1" x14ac:dyDescent="0.25">
      <c r="A40" s="64" t="s">
        <v>70</v>
      </c>
      <c r="B40" s="231">
        <v>0.2379888258581673</v>
      </c>
      <c r="C40" s="231">
        <v>0.16785656037526189</v>
      </c>
      <c r="D40" s="231">
        <v>0.1689610027862663</v>
      </c>
      <c r="E40" s="231">
        <v>0.16704779936488659</v>
      </c>
      <c r="F40" s="231">
        <v>0.22838952591645489</v>
      </c>
      <c r="G40" s="231">
        <v>0.23436444017419031</v>
      </c>
      <c r="H40" s="231">
        <v>0.17193687748413611</v>
      </c>
      <c r="I40" s="231">
        <v>0.11703913228818059</v>
      </c>
      <c r="J40" s="231">
        <v>0.1185634681338685</v>
      </c>
      <c r="K40" s="231">
        <v>5.5826093727450142E-2</v>
      </c>
      <c r="L40" s="231">
        <v>5.5775904924239852E-2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7.8667832219494471E-2</v>
      </c>
      <c r="F41" s="231">
        <v>0</v>
      </c>
      <c r="G41" s="231">
        <v>7.8667832219685555E-2</v>
      </c>
      <c r="H41" s="231">
        <v>0</v>
      </c>
      <c r="I41" s="231">
        <v>8.0175718256683209E-2</v>
      </c>
      <c r="J41" s="231">
        <v>8.0175718256626921E-2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7.874515971002409E-3</v>
      </c>
      <c r="T41" s="231">
        <v>0</v>
      </c>
      <c r="U41" s="231">
        <v>7.8680720135754882E-3</v>
      </c>
      <c r="V41" s="231">
        <v>7.8616280561444613E-3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0.41256053323930653</v>
      </c>
      <c r="C42" s="231">
        <v>0.47930190848913662</v>
      </c>
      <c r="D42" s="231">
        <v>1.27301307865559</v>
      </c>
      <c r="E42" s="231">
        <v>1.4341018403396051</v>
      </c>
      <c r="F42" s="231">
        <v>1.6762569767059989</v>
      </c>
      <c r="G42" s="231">
        <v>2.001280600062838</v>
      </c>
      <c r="H42" s="231">
        <v>1.6990065048093661</v>
      </c>
      <c r="I42" s="231">
        <v>2.1359359354725731</v>
      </c>
      <c r="J42" s="231">
        <v>2.269780308234862</v>
      </c>
      <c r="K42" s="231">
        <v>1.0271186767718381</v>
      </c>
      <c r="L42" s="231">
        <v>1.256920927543772</v>
      </c>
      <c r="M42" s="231">
        <v>0.80920311255732158</v>
      </c>
      <c r="N42" s="231">
        <v>0.37334587008934939</v>
      </c>
      <c r="O42" s="231">
        <v>0.3898373462914379</v>
      </c>
      <c r="P42" s="231">
        <v>0.26978117533195689</v>
      </c>
      <c r="Q42" s="231">
        <v>9.4765399546788087E-2</v>
      </c>
      <c r="R42" s="231">
        <v>0.47724114203677082</v>
      </c>
      <c r="S42" s="231">
        <v>0.55400148185297848</v>
      </c>
      <c r="T42" s="231">
        <v>0.45041933103036619</v>
      </c>
      <c r="U42" s="231">
        <v>0.29071774753444418</v>
      </c>
      <c r="V42" s="231">
        <v>0.30070730525812089</v>
      </c>
      <c r="W42" s="231">
        <v>0.40223616348740732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0.83413162469843105</v>
      </c>
      <c r="C44" s="231">
        <v>1.566242515377041</v>
      </c>
      <c r="D44" s="231">
        <v>3.3812862268943049</v>
      </c>
      <c r="E44" s="231">
        <v>4.0417918627437572</v>
      </c>
      <c r="F44" s="231">
        <v>4.029264809520404</v>
      </c>
      <c r="G44" s="231">
        <v>3.7249682520955592</v>
      </c>
      <c r="H44" s="231">
        <v>3.5620778963477848</v>
      </c>
      <c r="I44" s="231">
        <v>3.8824843473438051</v>
      </c>
      <c r="J44" s="231">
        <v>3.762555855742133</v>
      </c>
      <c r="K44" s="231">
        <v>2.897989420167975</v>
      </c>
      <c r="L44" s="231">
        <v>3.4099296176367968</v>
      </c>
      <c r="M44" s="231">
        <v>3.2309293683193792</v>
      </c>
      <c r="N44" s="231">
        <v>4.0310562296780361</v>
      </c>
      <c r="O44" s="231">
        <v>3.671264310923275</v>
      </c>
      <c r="P44" s="231">
        <v>2.946319100899911</v>
      </c>
      <c r="Q44" s="231">
        <v>2.9892809650577998</v>
      </c>
      <c r="R44" s="231">
        <v>3.5781877899761279</v>
      </c>
      <c r="S44" s="231">
        <v>3.1772318711935879</v>
      </c>
      <c r="T44" s="231">
        <v>2.994648781576899</v>
      </c>
      <c r="U44" s="231">
        <v>3.0501376989367142</v>
      </c>
      <c r="V44" s="231">
        <v>3.961242395023965</v>
      </c>
      <c r="W44" s="231">
        <v>4.1456104608507456</v>
      </c>
      <c r="DA44" s="73" t="s">
        <v>2932</v>
      </c>
    </row>
    <row r="45" spans="1:105" ht="12" customHeight="1" x14ac:dyDescent="0.25">
      <c r="A45" s="64" t="s">
        <v>79</v>
      </c>
      <c r="B45" s="231">
        <v>0.17541740897639671</v>
      </c>
      <c r="C45" s="231">
        <v>0.16109893557215621</v>
      </c>
      <c r="D45" s="231">
        <v>0.14498904201676671</v>
      </c>
      <c r="E45" s="231">
        <v>0.12171991176228961</v>
      </c>
      <c r="F45" s="231">
        <v>0.11456067506557679</v>
      </c>
      <c r="G45" s="231">
        <v>0.14498904201695001</v>
      </c>
      <c r="H45" s="231">
        <v>0.37947820868056392</v>
      </c>
      <c r="I45" s="231">
        <v>0.25954971708267849</v>
      </c>
      <c r="J45" s="231">
        <v>7.6966627459986461E-2</v>
      </c>
      <c r="K45" s="231">
        <v>3.7587603648119937E-2</v>
      </c>
      <c r="L45" s="231">
        <v>6.8022414556792143E-2</v>
      </c>
      <c r="M45" s="231">
        <v>6.4439574229178911E-2</v>
      </c>
      <c r="N45" s="231">
        <v>0.60680813864800531</v>
      </c>
      <c r="O45" s="231">
        <v>0.76074783752489505</v>
      </c>
      <c r="P45" s="231">
        <v>0.70346750000643155</v>
      </c>
      <c r="Q45" s="231">
        <v>0.7410551036598132</v>
      </c>
      <c r="R45" s="231">
        <v>0.78580194400075121</v>
      </c>
      <c r="S45" s="231">
        <v>0.56026343419217151</v>
      </c>
      <c r="T45" s="231">
        <v>0.55131922129056321</v>
      </c>
      <c r="U45" s="231">
        <v>0.51551659384606008</v>
      </c>
      <c r="V45" s="231">
        <v>0.56026343419133129</v>
      </c>
      <c r="W45" s="231">
        <v>0.66050563586385502</v>
      </c>
      <c r="DA45" s="73" t="s">
        <v>2933</v>
      </c>
    </row>
    <row r="46" spans="1:105" ht="12" customHeight="1" x14ac:dyDescent="0.25">
      <c r="A46" s="60" t="s">
        <v>2934</v>
      </c>
      <c r="B46" s="331">
        <v>0.18938955218839321</v>
      </c>
      <c r="C46" s="331">
        <v>0.21867764312448471</v>
      </c>
      <c r="D46" s="331">
        <v>0.32546783838019272</v>
      </c>
      <c r="E46" s="331">
        <v>0.352056562984708</v>
      </c>
      <c r="F46" s="331">
        <v>0.4122960964864234</v>
      </c>
      <c r="G46" s="331">
        <v>0.45121983374645919</v>
      </c>
      <c r="H46" s="331">
        <v>0.46767616254531352</v>
      </c>
      <c r="I46" s="331">
        <v>0.48482874320260139</v>
      </c>
      <c r="J46" s="331">
        <v>0.45701909119176037</v>
      </c>
      <c r="K46" s="331">
        <v>0.37199223726432518</v>
      </c>
      <c r="L46" s="331">
        <v>0.39928760380037298</v>
      </c>
      <c r="M46" s="331">
        <v>0.34784046846622763</v>
      </c>
      <c r="N46" s="331">
        <v>0.43023905227852771</v>
      </c>
      <c r="O46" s="331">
        <v>0.40893066945638079</v>
      </c>
      <c r="P46" s="331">
        <v>0.46451150830391608</v>
      </c>
      <c r="Q46" s="331">
        <v>0.52902090317369355</v>
      </c>
      <c r="R46" s="331">
        <v>0.57018239916044677</v>
      </c>
      <c r="S46" s="331">
        <v>0.56867053559012293</v>
      </c>
      <c r="T46" s="331">
        <v>0.55378189299721281</v>
      </c>
      <c r="U46" s="331">
        <v>0.57424473293708123</v>
      </c>
      <c r="V46" s="331">
        <v>0.59433907912277484</v>
      </c>
      <c r="W46" s="331">
        <v>0.6311896879392298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1.7526109159513921</v>
      </c>
      <c r="C48" s="318">
        <v>2.023642909473983</v>
      </c>
      <c r="D48" s="318">
        <v>3.011879376370306</v>
      </c>
      <c r="E48" s="318">
        <v>3.2579314338604912</v>
      </c>
      <c r="F48" s="318">
        <v>3.8153880768853639</v>
      </c>
      <c r="G48" s="318">
        <v>4.1755883414897363</v>
      </c>
      <c r="H48" s="318">
        <v>4.3278752081943326</v>
      </c>
      <c r="I48" s="318">
        <v>4.4866051895968768</v>
      </c>
      <c r="J48" s="318">
        <v>4.2292546698885554</v>
      </c>
      <c r="K48" s="318">
        <v>3.4424161636440669</v>
      </c>
      <c r="L48" s="318">
        <v>3.695007485568655</v>
      </c>
      <c r="M48" s="318">
        <v>3.218915695186471</v>
      </c>
      <c r="N48" s="318">
        <v>3.9814321897854978</v>
      </c>
      <c r="O48" s="318">
        <v>3.7842444151493502</v>
      </c>
      <c r="P48" s="318">
        <v>4.298589497844441</v>
      </c>
      <c r="Q48" s="318">
        <v>4.8955594379693634</v>
      </c>
      <c r="R48" s="318">
        <v>5.2764679218307791</v>
      </c>
      <c r="S48" s="318">
        <v>5.2624771363510021</v>
      </c>
      <c r="T48" s="318">
        <v>5.1246976377962099</v>
      </c>
      <c r="U48" s="318">
        <v>5.3140607585997532</v>
      </c>
      <c r="V48" s="318">
        <v>5.5000138382021628</v>
      </c>
      <c r="W48" s="318">
        <v>5.8410293721896362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0.99999999999999978</v>
      </c>
      <c r="D52" s="234">
        <f t="shared" si="1"/>
        <v>1.0000000000000004</v>
      </c>
      <c r="E52" s="234">
        <f t="shared" si="1"/>
        <v>0.99999999999999978</v>
      </c>
      <c r="F52" s="234">
        <f t="shared" si="1"/>
        <v>0.99999999999999967</v>
      </c>
      <c r="G52" s="234">
        <f t="shared" si="1"/>
        <v>0.99999999999999944</v>
      </c>
      <c r="H52" s="234">
        <f t="shared" si="1"/>
        <v>1.0000000000000004</v>
      </c>
      <c r="I52" s="234">
        <f t="shared" si="1"/>
        <v>1</v>
      </c>
      <c r="J52" s="234">
        <f t="shared" si="1"/>
        <v>1.0000000000000002</v>
      </c>
      <c r="K52" s="234">
        <f t="shared" si="1"/>
        <v>1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1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1.0000000000000004</v>
      </c>
      <c r="S52" s="234">
        <f t="shared" si="1"/>
        <v>1</v>
      </c>
      <c r="T52" s="234">
        <f t="shared" si="1"/>
        <v>1</v>
      </c>
      <c r="U52" s="234">
        <f t="shared" si="1"/>
        <v>1.0000000000000002</v>
      </c>
      <c r="V52" s="234">
        <f t="shared" si="1"/>
        <v>0.99999999999999978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1.2274590174687804E-2</v>
      </c>
      <c r="C53" s="301">
        <f t="shared" si="2"/>
        <v>1.0620689154429258E-2</v>
      </c>
      <c r="D53" s="301">
        <f t="shared" si="2"/>
        <v>8.2176311317225543E-3</v>
      </c>
      <c r="E53" s="301">
        <f t="shared" si="2"/>
        <v>7.6904980676314183E-3</v>
      </c>
      <c r="F53" s="301">
        <f t="shared" si="2"/>
        <v>8.4925418658207442E-3</v>
      </c>
      <c r="G53" s="301">
        <f t="shared" si="2"/>
        <v>8.8865061650460417E-3</v>
      </c>
      <c r="H53" s="301">
        <f t="shared" si="2"/>
        <v>9.6741978273617926E-3</v>
      </c>
      <c r="I53" s="301">
        <f t="shared" si="2"/>
        <v>9.0041672292306054E-3</v>
      </c>
      <c r="J53" s="301">
        <f t="shared" si="2"/>
        <v>8.7579449055798786E-3</v>
      </c>
      <c r="K53" s="301">
        <f t="shared" si="2"/>
        <v>1.0704084220461943E-2</v>
      </c>
      <c r="L53" s="301">
        <f t="shared" si="2"/>
        <v>9.8335961452574432E-3</v>
      </c>
      <c r="M53" s="301">
        <f t="shared" si="2"/>
        <v>1.0082195854597775E-2</v>
      </c>
      <c r="N53" s="301">
        <f t="shared" si="2"/>
        <v>1.0305899871135182E-2</v>
      </c>
      <c r="O53" s="301">
        <f t="shared" si="2"/>
        <v>1.019913106791354E-2</v>
      </c>
      <c r="P53" s="301">
        <f t="shared" si="2"/>
        <v>1.2799013525637696E-2</v>
      </c>
      <c r="Q53" s="301">
        <f t="shared" si="2"/>
        <v>1.4407228811843944E-2</v>
      </c>
      <c r="R53" s="301">
        <f t="shared" si="2"/>
        <v>1.2810908219379726E-2</v>
      </c>
      <c r="S53" s="301">
        <f t="shared" si="2"/>
        <v>1.3742947914756396E-2</v>
      </c>
      <c r="T53" s="301">
        <f t="shared" si="2"/>
        <v>1.4161593324844988E-2</v>
      </c>
      <c r="U53" s="301">
        <f t="shared" si="2"/>
        <v>1.4844570435628415E-2</v>
      </c>
      <c r="V53" s="301">
        <f t="shared" si="2"/>
        <v>1.3215880608462374E-2</v>
      </c>
      <c r="W53" s="301">
        <f t="shared" si="2"/>
        <v>1.3052497042886087E-2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1.3341945842051967E-2</v>
      </c>
      <c r="C54" s="235">
        <f t="shared" si="3"/>
        <v>1.1544227341770935E-2</v>
      </c>
      <c r="D54" s="235">
        <f t="shared" si="3"/>
        <v>8.9322077518723415E-3</v>
      </c>
      <c r="E54" s="235">
        <f t="shared" si="3"/>
        <v>8.359237030034149E-3</v>
      </c>
      <c r="F54" s="235">
        <f t="shared" si="3"/>
        <v>9.2310237671964536E-3</v>
      </c>
      <c r="G54" s="235">
        <f t="shared" si="3"/>
        <v>9.6592458315717875E-3</v>
      </c>
      <c r="H54" s="235">
        <f t="shared" si="3"/>
        <v>1.0515432421045429E-2</v>
      </c>
      <c r="I54" s="235">
        <f t="shared" si="3"/>
        <v>9.787138292641967E-3</v>
      </c>
      <c r="J54" s="235">
        <f t="shared" si="3"/>
        <v>9.5195053321520517E-3</v>
      </c>
      <c r="K54" s="235">
        <f t="shared" si="3"/>
        <v>1.1634874152676028E-2</v>
      </c>
      <c r="L54" s="235">
        <f t="shared" si="3"/>
        <v>1.068869146223635E-2</v>
      </c>
      <c r="M54" s="235">
        <f t="shared" si="3"/>
        <v>1.0958908537606281E-2</v>
      </c>
      <c r="N54" s="235">
        <f t="shared" si="3"/>
        <v>1.1202065077320853E-2</v>
      </c>
      <c r="O54" s="235">
        <f t="shared" si="3"/>
        <v>1.1086012030340806E-2</v>
      </c>
      <c r="P54" s="235">
        <f t="shared" si="3"/>
        <v>1.3911971223519235E-2</v>
      </c>
      <c r="Q54" s="235">
        <f t="shared" si="3"/>
        <v>1.5660031317221681E-2</v>
      </c>
      <c r="R54" s="235">
        <f t="shared" si="3"/>
        <v>1.3924900238456219E-2</v>
      </c>
      <c r="S54" s="235">
        <f t="shared" si="3"/>
        <v>1.4937986863865641E-2</v>
      </c>
      <c r="T54" s="235">
        <f t="shared" si="3"/>
        <v>1.5393036222657601E-2</v>
      </c>
      <c r="U54" s="235">
        <f t="shared" si="3"/>
        <v>1.6135402647422185E-2</v>
      </c>
      <c r="V54" s="235">
        <f t="shared" si="3"/>
        <v>1.4365087617893886E-2</v>
      </c>
      <c r="W54" s="235">
        <f t="shared" si="3"/>
        <v>1.4187496785745737E-2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3.3088025688288863E-2</v>
      </c>
      <c r="C55" s="235">
        <f t="shared" si="4"/>
        <v>2.8629683807591906E-2</v>
      </c>
      <c r="D55" s="235">
        <f t="shared" si="4"/>
        <v>2.2151875224643403E-2</v>
      </c>
      <c r="E55" s="235">
        <f t="shared" si="4"/>
        <v>2.0730907834484679E-2</v>
      </c>
      <c r="F55" s="235">
        <f t="shared" si="4"/>
        <v>2.2892938942647215E-2</v>
      </c>
      <c r="G55" s="235">
        <f t="shared" si="4"/>
        <v>2.3954929662298029E-2</v>
      </c>
      <c r="H55" s="235">
        <f t="shared" si="4"/>
        <v>2.6078272404192648E-2</v>
      </c>
      <c r="I55" s="235">
        <f t="shared" si="4"/>
        <v>2.4272102965752062E-2</v>
      </c>
      <c r="J55" s="235">
        <f t="shared" si="4"/>
        <v>2.3608373223737083E-2</v>
      </c>
      <c r="K55" s="235">
        <f t="shared" si="4"/>
        <v>2.8854487898636538E-2</v>
      </c>
      <c r="L55" s="235">
        <f t="shared" si="4"/>
        <v>2.6507954826346151E-2</v>
      </c>
      <c r="M55" s="235">
        <f t="shared" si="4"/>
        <v>2.7178093173263571E-2</v>
      </c>
      <c r="N55" s="235">
        <f t="shared" si="4"/>
        <v>2.7781121391755714E-2</v>
      </c>
      <c r="O55" s="235">
        <f t="shared" si="4"/>
        <v>2.7493309835245186E-2</v>
      </c>
      <c r="P55" s="235">
        <f t="shared" si="4"/>
        <v>3.4501688634327711E-2</v>
      </c>
      <c r="Q55" s="235">
        <f t="shared" si="4"/>
        <v>3.8836877666709763E-2</v>
      </c>
      <c r="R55" s="235">
        <f t="shared" si="4"/>
        <v>3.4533752591371432E-2</v>
      </c>
      <c r="S55" s="235">
        <f t="shared" si="4"/>
        <v>3.7046207422386804E-2</v>
      </c>
      <c r="T55" s="235">
        <f t="shared" si="4"/>
        <v>3.8174729832190842E-2</v>
      </c>
      <c r="U55" s="235">
        <f t="shared" si="4"/>
        <v>4.0015798565607018E-2</v>
      </c>
      <c r="V55" s="235">
        <f t="shared" si="4"/>
        <v>3.5625417292376838E-2</v>
      </c>
      <c r="W55" s="235">
        <f t="shared" si="4"/>
        <v>3.5184992028649442E-2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0.10139878839959496</v>
      </c>
      <c r="C56" s="235">
        <f t="shared" si="5"/>
        <v>8.7736127797459082E-2</v>
      </c>
      <c r="D56" s="235">
        <f t="shared" si="5"/>
        <v>6.788477891422981E-2</v>
      </c>
      <c r="E56" s="235">
        <f t="shared" si="5"/>
        <v>6.3530201428259533E-2</v>
      </c>
      <c r="F56" s="235">
        <f t="shared" si="5"/>
        <v>7.0155780630693082E-2</v>
      </c>
      <c r="G56" s="235">
        <f t="shared" si="5"/>
        <v>7.3410268319945585E-2</v>
      </c>
      <c r="H56" s="235">
        <f t="shared" si="5"/>
        <v>7.9917286399945234E-2</v>
      </c>
      <c r="I56" s="235">
        <f t="shared" si="5"/>
        <v>7.4382251024078902E-2</v>
      </c>
      <c r="J56" s="235">
        <f t="shared" si="5"/>
        <v>7.2348240524355567E-2</v>
      </c>
      <c r="K56" s="235">
        <f t="shared" si="5"/>
        <v>8.8425043560337799E-2</v>
      </c>
      <c r="L56" s="235">
        <f t="shared" si="5"/>
        <v>8.1234055112996265E-2</v>
      </c>
      <c r="M56" s="235">
        <f t="shared" si="5"/>
        <v>8.3287704885807709E-2</v>
      </c>
      <c r="N56" s="235">
        <f t="shared" si="5"/>
        <v>8.513569458763845E-2</v>
      </c>
      <c r="O56" s="235">
        <f t="shared" si="5"/>
        <v>8.4253691430590097E-2</v>
      </c>
      <c r="P56" s="235">
        <f t="shared" si="5"/>
        <v>0.10573098129874618</v>
      </c>
      <c r="Q56" s="235">
        <f t="shared" si="5"/>
        <v>0.1190162380108848</v>
      </c>
      <c r="R56" s="235">
        <f t="shared" si="5"/>
        <v>0.10582924181226727</v>
      </c>
      <c r="S56" s="235">
        <f t="shared" si="5"/>
        <v>0.11352870016537893</v>
      </c>
      <c r="T56" s="235">
        <f t="shared" si="5"/>
        <v>0.11698707529219772</v>
      </c>
      <c r="U56" s="235">
        <f t="shared" si="5"/>
        <v>0.12262906012040858</v>
      </c>
      <c r="V56" s="235">
        <f t="shared" si="5"/>
        <v>0.10917466589599352</v>
      </c>
      <c r="W56" s="235">
        <f t="shared" si="5"/>
        <v>0.10782497557166767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2.1123252789899214E-2</v>
      </c>
      <c r="C57" s="302">
        <f t="shared" si="6"/>
        <v>1.9530749929191082E-2</v>
      </c>
      <c r="D57" s="302">
        <f t="shared" si="6"/>
        <v>1.8829783844186893E-2</v>
      </c>
      <c r="E57" s="302">
        <f t="shared" si="6"/>
        <v>1.8716382560607491E-2</v>
      </c>
      <c r="F57" s="302">
        <f t="shared" si="6"/>
        <v>1.9014679234330267E-2</v>
      </c>
      <c r="G57" s="302">
        <f t="shared" si="6"/>
        <v>1.9405365357987096E-2</v>
      </c>
      <c r="H57" s="302">
        <f t="shared" si="6"/>
        <v>1.9304298603559374E-2</v>
      </c>
      <c r="I57" s="302">
        <f t="shared" si="6"/>
        <v>1.9404353590715386E-2</v>
      </c>
      <c r="J57" s="302">
        <f t="shared" si="6"/>
        <v>1.9580979704766452E-2</v>
      </c>
      <c r="K57" s="302">
        <f t="shared" si="6"/>
        <v>1.960164662250348E-2</v>
      </c>
      <c r="L57" s="302">
        <f t="shared" si="6"/>
        <v>1.9173394851422471E-2</v>
      </c>
      <c r="M57" s="302">
        <f t="shared" si="6"/>
        <v>1.8863827356942243E-2</v>
      </c>
      <c r="N57" s="302">
        <f t="shared" si="6"/>
        <v>1.8218582864527193E-2</v>
      </c>
      <c r="O57" s="302">
        <f t="shared" si="6"/>
        <v>1.8139205593500698E-2</v>
      </c>
      <c r="P57" s="302">
        <f t="shared" si="6"/>
        <v>2.1765130159380253E-2</v>
      </c>
      <c r="Q57" s="302">
        <f t="shared" si="6"/>
        <v>2.4758680840210993E-2</v>
      </c>
      <c r="R57" s="302">
        <f t="shared" si="6"/>
        <v>2.1626165468830387E-2</v>
      </c>
      <c r="S57" s="302">
        <f t="shared" si="6"/>
        <v>2.2868095478519493E-2</v>
      </c>
      <c r="T57" s="302">
        <f t="shared" si="6"/>
        <v>2.3912841662489127E-2</v>
      </c>
      <c r="U57" s="302">
        <f t="shared" si="6"/>
        <v>2.5376047778804398E-2</v>
      </c>
      <c r="V57" s="302">
        <f t="shared" si="6"/>
        <v>2.2850142815128864E-2</v>
      </c>
      <c r="W57" s="302">
        <f t="shared" si="6"/>
        <v>2.2931397537847606E-2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0.59880325035912541</v>
      </c>
      <c r="C58" s="303">
        <f t="shared" si="7"/>
        <v>0.63383163102704099</v>
      </c>
      <c r="D58" s="303">
        <f t="shared" si="7"/>
        <v>0.68094431655659493</v>
      </c>
      <c r="E58" s="303">
        <f t="shared" si="7"/>
        <v>0.69162498523341165</v>
      </c>
      <c r="F58" s="303">
        <f t="shared" si="7"/>
        <v>0.6750394987183107</v>
      </c>
      <c r="G58" s="303">
        <f t="shared" si="7"/>
        <v>0.66629652811398221</v>
      </c>
      <c r="H58" s="303">
        <f t="shared" si="7"/>
        <v>0.65177970749781278</v>
      </c>
      <c r="I58" s="303">
        <f t="shared" si="7"/>
        <v>0.66412417247528055</v>
      </c>
      <c r="J58" s="303">
        <f t="shared" si="7"/>
        <v>0.66834190336187804</v>
      </c>
      <c r="K58" s="303">
        <f t="shared" si="7"/>
        <v>0.63232971297717111</v>
      </c>
      <c r="L58" s="303">
        <f t="shared" si="7"/>
        <v>0.64941697179762581</v>
      </c>
      <c r="M58" s="303">
        <f t="shared" si="7"/>
        <v>0.64682890294047857</v>
      </c>
      <c r="N58" s="303">
        <f t="shared" si="7"/>
        <v>0.64942925629674497</v>
      </c>
      <c r="O58" s="303">
        <f t="shared" si="7"/>
        <v>0.65099586799659082</v>
      </c>
      <c r="P58" s="303">
        <f t="shared" si="7"/>
        <v>0.59625624902628971</v>
      </c>
      <c r="Q58" s="303">
        <f t="shared" si="7"/>
        <v>0.56809589482470302</v>
      </c>
      <c r="R58" s="303">
        <f t="shared" si="7"/>
        <v>0.59484917229034262</v>
      </c>
      <c r="S58" s="303">
        <f t="shared" si="7"/>
        <v>0.57379493255236147</v>
      </c>
      <c r="T58" s="303">
        <f t="shared" si="7"/>
        <v>0.56529852919587564</v>
      </c>
      <c r="U58" s="303">
        <f t="shared" si="7"/>
        <v>0.5525320221735408</v>
      </c>
      <c r="V58" s="303">
        <f t="shared" si="7"/>
        <v>0.58822418044457236</v>
      </c>
      <c r="W58" s="303">
        <f t="shared" si="7"/>
        <v>0.59017682954325501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6.2440306540803202E-2</v>
      </c>
      <c r="C59" s="303">
        <f t="shared" si="8"/>
        <v>5.402698395948799E-2</v>
      </c>
      <c r="D59" s="303">
        <f t="shared" si="8"/>
        <v>4.1802732278762585E-2</v>
      </c>
      <c r="E59" s="303">
        <f t="shared" si="8"/>
        <v>3.9121229300559821E-2</v>
      </c>
      <c r="F59" s="303">
        <f t="shared" si="8"/>
        <v>4.3201191230479441E-2</v>
      </c>
      <c r="G59" s="303">
        <f t="shared" si="8"/>
        <v>4.5205270491755975E-2</v>
      </c>
      <c r="H59" s="303">
        <f t="shared" si="8"/>
        <v>4.9212223730492603E-2</v>
      </c>
      <c r="I59" s="303">
        <f t="shared" si="8"/>
        <v>4.5803807209564402E-2</v>
      </c>
      <c r="J59" s="303">
        <f t="shared" si="8"/>
        <v>4.4551284954471596E-2</v>
      </c>
      <c r="K59" s="303">
        <f t="shared" si="8"/>
        <v>5.4451211034523807E-2</v>
      </c>
      <c r="L59" s="303">
        <f t="shared" si="8"/>
        <v>5.0023076043266126E-2</v>
      </c>
      <c r="M59" s="303">
        <f t="shared" si="8"/>
        <v>5.1287691955997396E-2</v>
      </c>
      <c r="N59" s="303">
        <f t="shared" si="8"/>
        <v>5.2425664561861596E-2</v>
      </c>
      <c r="O59" s="303">
        <f t="shared" si="8"/>
        <v>5.1882536301994978E-2</v>
      </c>
      <c r="P59" s="303">
        <f t="shared" si="8"/>
        <v>6.5108025326070018E-2</v>
      </c>
      <c r="Q59" s="303">
        <f t="shared" si="8"/>
        <v>7.3288946564597474E-2</v>
      </c>
      <c r="R59" s="303">
        <f t="shared" si="8"/>
        <v>6.5168533115975133E-2</v>
      </c>
      <c r="S59" s="303">
        <f t="shared" si="8"/>
        <v>6.9909778522891208E-2</v>
      </c>
      <c r="T59" s="303">
        <f t="shared" si="8"/>
        <v>7.2039409522037579E-2</v>
      </c>
      <c r="U59" s="303">
        <f t="shared" si="8"/>
        <v>7.5513684389935845E-2</v>
      </c>
      <c r="V59" s="303">
        <f t="shared" si="8"/>
        <v>6.7228610051743409E-2</v>
      </c>
      <c r="W59" s="303">
        <f t="shared" si="8"/>
        <v>6.6397484957290073E-2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0.10814329347660877</v>
      </c>
      <c r="C60" s="303">
        <f t="shared" si="9"/>
        <v>0.11134779505472925</v>
      </c>
      <c r="D60" s="303">
        <f t="shared" si="9"/>
        <v>0.11817321408365704</v>
      </c>
      <c r="E60" s="303">
        <f t="shared" si="9"/>
        <v>0.1192840067546365</v>
      </c>
      <c r="F60" s="303">
        <f t="shared" si="9"/>
        <v>0.11780278803386734</v>
      </c>
      <c r="G60" s="303">
        <f t="shared" si="9"/>
        <v>0.11742722168726659</v>
      </c>
      <c r="H60" s="303">
        <f t="shared" si="9"/>
        <v>0.11459465646584879</v>
      </c>
      <c r="I60" s="303">
        <f t="shared" si="9"/>
        <v>0.11699393610869262</v>
      </c>
      <c r="J60" s="303">
        <f t="shared" si="9"/>
        <v>0.11805436705556555</v>
      </c>
      <c r="K60" s="303">
        <f t="shared" si="9"/>
        <v>0.11093128937014375</v>
      </c>
      <c r="L60" s="303">
        <f t="shared" si="9"/>
        <v>0.11355699944423518</v>
      </c>
      <c r="M60" s="303">
        <f t="shared" si="9"/>
        <v>0.11094717945250292</v>
      </c>
      <c r="N60" s="303">
        <f t="shared" si="9"/>
        <v>0.10403615125880515</v>
      </c>
      <c r="O60" s="303">
        <f t="shared" si="9"/>
        <v>0.10491426361231432</v>
      </c>
      <c r="P60" s="303">
        <f t="shared" si="9"/>
        <v>9.8430388125050408E-2</v>
      </c>
      <c r="Q60" s="303">
        <f t="shared" si="9"/>
        <v>8.7968930040000351E-2</v>
      </c>
      <c r="R60" s="303">
        <f t="shared" si="9"/>
        <v>9.9712915540707964E-2</v>
      </c>
      <c r="S60" s="303">
        <f t="shared" si="9"/>
        <v>9.887689890455488E-2</v>
      </c>
      <c r="T60" s="303">
        <f t="shared" si="9"/>
        <v>9.7053922065917231E-2</v>
      </c>
      <c r="U60" s="303">
        <f t="shared" si="9"/>
        <v>9.3226607448954779E-2</v>
      </c>
      <c r="V60" s="303">
        <f t="shared" si="9"/>
        <v>9.6142206947432488E-2</v>
      </c>
      <c r="W60" s="303">
        <f t="shared" si="9"/>
        <v>9.7727888430541837E-2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5.4294631518222156E-2</v>
      </c>
      <c r="C61" s="304">
        <f t="shared" si="10"/>
        <v>5.538040569602655E-2</v>
      </c>
      <c r="D61" s="304">
        <f t="shared" si="10"/>
        <v>5.9433811065475288E-2</v>
      </c>
      <c r="E61" s="304">
        <f t="shared" si="10"/>
        <v>5.9908500536642664E-2</v>
      </c>
      <c r="F61" s="304">
        <f t="shared" si="10"/>
        <v>5.9422235832133824E-2</v>
      </c>
      <c r="G61" s="304">
        <f t="shared" si="10"/>
        <v>5.9583690062261274E-2</v>
      </c>
      <c r="H61" s="304">
        <f t="shared" si="10"/>
        <v>5.7584726507018666E-2</v>
      </c>
      <c r="I61" s="304">
        <f t="shared" si="10"/>
        <v>5.9275240304685936E-2</v>
      </c>
      <c r="J61" s="304">
        <f t="shared" si="10"/>
        <v>6.0101026106971545E-2</v>
      </c>
      <c r="K61" s="304">
        <f t="shared" si="10"/>
        <v>5.5049318772297587E-2</v>
      </c>
      <c r="L61" s="304">
        <f t="shared" si="10"/>
        <v>5.6669182263624641E-2</v>
      </c>
      <c r="M61" s="304">
        <f t="shared" si="10"/>
        <v>5.4160947141300535E-2</v>
      </c>
      <c r="N61" s="304">
        <f t="shared" si="10"/>
        <v>4.6941989406782056E-2</v>
      </c>
      <c r="O61" s="304">
        <f t="shared" si="10"/>
        <v>4.7739604355282315E-2</v>
      </c>
      <c r="P61" s="304">
        <f t="shared" si="10"/>
        <v>4.4560060639241179E-2</v>
      </c>
      <c r="Q61" s="304">
        <f t="shared" si="10"/>
        <v>3.5680782007673384E-2</v>
      </c>
      <c r="R61" s="304">
        <f t="shared" si="10"/>
        <v>4.5951410390706875E-2</v>
      </c>
      <c r="S61" s="304">
        <f t="shared" si="10"/>
        <v>4.6415862651084085E-2</v>
      </c>
      <c r="T61" s="304">
        <f t="shared" si="10"/>
        <v>4.5099199892409257E-2</v>
      </c>
      <c r="U61" s="304">
        <f t="shared" si="10"/>
        <v>4.2009213824371706E-2</v>
      </c>
      <c r="V61" s="304">
        <f t="shared" si="10"/>
        <v>4.2741348770968336E-2</v>
      </c>
      <c r="W61" s="304">
        <f t="shared" si="10"/>
        <v>4.4239873247518283E-2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4.8511883621565818E-2</v>
      </c>
      <c r="C62" s="304">
        <f t="shared" si="11"/>
        <v>5.1349698421994328E-2</v>
      </c>
      <c r="D62" s="304">
        <f t="shared" si="11"/>
        <v>5.5166519917432801E-2</v>
      </c>
      <c r="E62" s="304">
        <f t="shared" si="11"/>
        <v>5.6031811405980181E-2</v>
      </c>
      <c r="F62" s="304">
        <f t="shared" si="11"/>
        <v>5.468814269485494E-2</v>
      </c>
      <c r="G62" s="304">
        <f t="shared" si="11"/>
        <v>5.3979833292376621E-2</v>
      </c>
      <c r="H62" s="304">
        <f t="shared" si="11"/>
        <v>5.2803756990411975E-2</v>
      </c>
      <c r="I62" s="304">
        <f t="shared" si="11"/>
        <v>5.3803840486949882E-2</v>
      </c>
      <c r="J62" s="304">
        <f t="shared" si="11"/>
        <v>5.4145538815733175E-2</v>
      </c>
      <c r="K62" s="304">
        <f t="shared" si="11"/>
        <v>5.1228020936775753E-2</v>
      </c>
      <c r="L62" s="304">
        <f t="shared" si="11"/>
        <v>5.2612340595715998E-2</v>
      </c>
      <c r="M62" s="304">
        <f t="shared" si="11"/>
        <v>5.2402668896159875E-2</v>
      </c>
      <c r="N62" s="304">
        <f t="shared" si="11"/>
        <v>5.2613335821094731E-2</v>
      </c>
      <c r="O62" s="304">
        <f t="shared" si="11"/>
        <v>5.2740254444895662E-2</v>
      </c>
      <c r="P62" s="304">
        <f t="shared" si="11"/>
        <v>4.830553899640154E-2</v>
      </c>
      <c r="Q62" s="304">
        <f t="shared" si="11"/>
        <v>4.6024135505438289E-2</v>
      </c>
      <c r="R62" s="304">
        <f t="shared" si="11"/>
        <v>4.8191545054618611E-2</v>
      </c>
      <c r="S62" s="304">
        <f t="shared" si="11"/>
        <v>4.6485841507924557E-2</v>
      </c>
      <c r="T62" s="304">
        <f t="shared" si="11"/>
        <v>4.5797507684444926E-2</v>
      </c>
      <c r="U62" s="304">
        <f t="shared" si="11"/>
        <v>4.4763232565614201E-2</v>
      </c>
      <c r="V62" s="304">
        <f t="shared" si="11"/>
        <v>4.7654823129306585E-2</v>
      </c>
      <c r="W62" s="304">
        <f t="shared" si="11"/>
        <v>4.7813016468725253E-2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5.3367783368207886E-3</v>
      </c>
      <c r="C63" s="304">
        <f t="shared" si="12"/>
        <v>4.617690936708373E-3</v>
      </c>
      <c r="D63" s="304">
        <f t="shared" si="12"/>
        <v>3.5728831007489376E-3</v>
      </c>
      <c r="E63" s="304">
        <f t="shared" si="12"/>
        <v>3.3436948120136589E-3</v>
      </c>
      <c r="F63" s="304">
        <f t="shared" si="12"/>
        <v>3.6924095068785832E-3</v>
      </c>
      <c r="G63" s="304">
        <f t="shared" si="12"/>
        <v>3.8636983326287145E-3</v>
      </c>
      <c r="H63" s="304">
        <f t="shared" si="12"/>
        <v>4.2061729684181705E-3</v>
      </c>
      <c r="I63" s="304">
        <f t="shared" si="12"/>
        <v>3.9148553170567854E-3</v>
      </c>
      <c r="J63" s="304">
        <f t="shared" si="12"/>
        <v>3.8078021328608203E-3</v>
      </c>
      <c r="K63" s="304">
        <f t="shared" si="12"/>
        <v>4.6539496610704095E-3</v>
      </c>
      <c r="L63" s="304">
        <f t="shared" si="12"/>
        <v>4.2754765848945393E-3</v>
      </c>
      <c r="M63" s="304">
        <f t="shared" si="12"/>
        <v>4.3835634150425117E-3</v>
      </c>
      <c r="N63" s="304">
        <f t="shared" si="12"/>
        <v>4.4808260309283417E-3</v>
      </c>
      <c r="O63" s="304">
        <f t="shared" si="12"/>
        <v>4.434404812136322E-3</v>
      </c>
      <c r="P63" s="304">
        <f t="shared" si="12"/>
        <v>5.5647884894076943E-3</v>
      </c>
      <c r="Q63" s="304">
        <f t="shared" si="12"/>
        <v>6.2640125268886718E-3</v>
      </c>
      <c r="R63" s="304">
        <f t="shared" si="12"/>
        <v>5.5699600953824872E-3</v>
      </c>
      <c r="S63" s="304">
        <f t="shared" si="12"/>
        <v>5.9751947455462572E-3</v>
      </c>
      <c r="T63" s="304">
        <f t="shared" si="12"/>
        <v>6.1572144890630403E-3</v>
      </c>
      <c r="U63" s="304">
        <f t="shared" si="12"/>
        <v>6.4541610589688748E-3</v>
      </c>
      <c r="V63" s="304">
        <f t="shared" si="12"/>
        <v>5.7460350471575548E-3</v>
      </c>
      <c r="W63" s="304">
        <f t="shared" si="12"/>
        <v>5.6749987142982964E-3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4.9386546728939613E-2</v>
      </c>
      <c r="C65" s="237">
        <f t="shared" si="14"/>
        <v>4.2732111928299316E-2</v>
      </c>
      <c r="D65" s="237">
        <f t="shared" si="14"/>
        <v>3.3063460214330695E-2</v>
      </c>
      <c r="E65" s="237">
        <f t="shared" si="14"/>
        <v>3.0942551790374431E-2</v>
      </c>
      <c r="F65" s="237">
        <f t="shared" si="14"/>
        <v>3.4169557576654422E-2</v>
      </c>
      <c r="G65" s="237">
        <f t="shared" si="14"/>
        <v>3.5754664370146148E-2</v>
      </c>
      <c r="H65" s="237">
        <f t="shared" si="14"/>
        <v>3.8923924649741759E-2</v>
      </c>
      <c r="I65" s="237">
        <f t="shared" si="14"/>
        <v>3.6228071104043517E-2</v>
      </c>
      <c r="J65" s="237">
        <f t="shared" si="14"/>
        <v>3.5237400937494071E-2</v>
      </c>
      <c r="K65" s="237">
        <f t="shared" si="14"/>
        <v>4.3067650163545593E-2</v>
      </c>
      <c r="L65" s="237">
        <f t="shared" si="14"/>
        <v>3.9565260316614108E-2</v>
      </c>
      <c r="M65" s="237">
        <f t="shared" si="14"/>
        <v>4.056549584280341E-2</v>
      </c>
      <c r="N65" s="237">
        <f t="shared" si="14"/>
        <v>4.1465564090210898E-2</v>
      </c>
      <c r="O65" s="237">
        <f t="shared" si="14"/>
        <v>4.1035982131509552E-2</v>
      </c>
      <c r="P65" s="237">
        <f t="shared" si="14"/>
        <v>5.1496552680978823E-2</v>
      </c>
      <c r="Q65" s="237">
        <f t="shared" si="14"/>
        <v>5.7967171923827811E-2</v>
      </c>
      <c r="R65" s="237">
        <f t="shared" si="14"/>
        <v>5.1544410722669583E-2</v>
      </c>
      <c r="S65" s="237">
        <f t="shared" si="14"/>
        <v>5.5294452175285114E-2</v>
      </c>
      <c r="T65" s="237">
        <f t="shared" si="14"/>
        <v>5.6978862881789404E-2</v>
      </c>
      <c r="U65" s="237">
        <f t="shared" si="14"/>
        <v>5.9726806439698008E-2</v>
      </c>
      <c r="V65" s="237">
        <f t="shared" si="14"/>
        <v>5.3173808326396052E-2</v>
      </c>
      <c r="W65" s="237">
        <f t="shared" si="14"/>
        <v>5.2516438102116467E-2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</v>
      </c>
      <c r="D69" s="324">
        <f t="shared" si="15"/>
        <v>157.39943783723893</v>
      </c>
      <c r="E69" s="324">
        <f t="shared" si="15"/>
        <v>173.26695378119362</v>
      </c>
      <c r="F69" s="324">
        <f t="shared" si="15"/>
        <v>189.65978100374755</v>
      </c>
      <c r="G69" s="324">
        <f t="shared" si="15"/>
        <v>184.05304269981889</v>
      </c>
      <c r="H69" s="324">
        <f t="shared" si="15"/>
        <v>169.82600109922575</v>
      </c>
      <c r="I69" s="324">
        <f t="shared" si="15"/>
        <v>174.8069613496709</v>
      </c>
      <c r="J69" s="324">
        <f t="shared" si="15"/>
        <v>191.41379190462482</v>
      </c>
      <c r="K69" s="324">
        <f t="shared" si="15"/>
        <v>214.43137637246656</v>
      </c>
      <c r="L69" s="324">
        <f t="shared" si="15"/>
        <v>218.6378184362766</v>
      </c>
      <c r="M69" s="324">
        <f t="shared" si="15"/>
        <v>224.95346932596365</v>
      </c>
      <c r="N69" s="324">
        <f t="shared" si="15"/>
        <v>243.72357443584229</v>
      </c>
      <c r="O69" s="324">
        <f t="shared" si="15"/>
        <v>254.4529857562809</v>
      </c>
      <c r="P69" s="324">
        <f t="shared" si="15"/>
        <v>245.03830676914376</v>
      </c>
      <c r="Q69" s="324">
        <f t="shared" si="15"/>
        <v>242.40479735048899</v>
      </c>
      <c r="R69" s="324">
        <f t="shared" si="15"/>
        <v>254.09199055431409</v>
      </c>
      <c r="S69" s="324">
        <f t="shared" si="15"/>
        <v>249.53256376627641</v>
      </c>
      <c r="T69" s="324">
        <f t="shared" si="15"/>
        <v>249.15069649026788</v>
      </c>
      <c r="U69" s="324">
        <f t="shared" si="15"/>
        <v>238.33551895150293</v>
      </c>
      <c r="V69" s="324">
        <f t="shared" si="15"/>
        <v>241.55493980226922</v>
      </c>
      <c r="W69" s="324">
        <f t="shared" si="15"/>
        <v>213.08249425425731</v>
      </c>
      <c r="DA69" s="95"/>
    </row>
    <row r="70" spans="1:105" ht="12" customHeight="1" x14ac:dyDescent="0.25">
      <c r="A70" s="55" t="s">
        <v>92</v>
      </c>
      <c r="B70" s="336">
        <f>IF(B$6=0,0,B$6/WWP!B$5*1000)</f>
        <v>1.9113984761309848</v>
      </c>
      <c r="C70" s="336">
        <f>IF(C$6=0,0,C$6/WWP!C$5*1000)</f>
        <v>1.5863559823305595</v>
      </c>
      <c r="D70" s="336">
        <f>IF(D$6=0,0,D$6/WWP!D$5*1000)</f>
        <v>1.2934505204869233</v>
      </c>
      <c r="E70" s="336">
        <f>IF(E$6=0,0,E$6/WWP!E$5*1000)</f>
        <v>1.3325091732386523</v>
      </c>
      <c r="F70" s="336">
        <f>IF(F$6=0,0,F$6/WWP!F$5*1000)</f>
        <v>1.6106936304367208</v>
      </c>
      <c r="G70" s="336">
        <f>IF(G$6=0,0,G$6/WWP!G$5*1000)</f>
        <v>1.6355884986474238</v>
      </c>
      <c r="H70" s="336">
        <f>IF(H$6=0,0,H$6/WWP!H$5*1000)</f>
        <v>1.6429303308636705</v>
      </c>
      <c r="I70" s="336">
        <f>IF(I$6=0,0,I$6/WWP!I$5*1000)</f>
        <v>1.5739911128260875</v>
      </c>
      <c r="J70" s="336">
        <f>IF(J$6=0,0,J$6/WWP!J$5*1000)</f>
        <v>1.6763914436688356</v>
      </c>
      <c r="K70" s="336">
        <f>IF(K$6=0,0,K$6/WWP!K$5*1000)</f>
        <v>2.2952915122004551</v>
      </c>
      <c r="L70" s="336">
        <f>IF(L$6=0,0,L$6/WWP!L$5*1000)</f>
        <v>2.1499960085824661</v>
      </c>
      <c r="M70" s="336">
        <f>IF(M$6=0,0,M$6/WWP!M$5*1000)</f>
        <v>2.2680249359156184</v>
      </c>
      <c r="N70" s="336">
        <f>IF(N$6=0,0,N$6/WWP!N$5*1000)</f>
        <v>2.5117907543709528</v>
      </c>
      <c r="O70" s="336">
        <f>IF(O$6=0,0,O$6/WWP!O$5*1000)</f>
        <v>2.5951993523502455</v>
      </c>
      <c r="P70" s="336">
        <f>IF(P$6=0,0,P$6/WWP!P$5*1000)</f>
        <v>3.1362486026376297</v>
      </c>
      <c r="Q70" s="336">
        <f>IF(Q$6=0,0,Q$6/WWP!Q$5*1000)</f>
        <v>3.4923813805171582</v>
      </c>
      <c r="R70" s="336">
        <f>IF(R$6=0,0,R$6/WWP!R$5*1000)</f>
        <v>3.2551491702708168</v>
      </c>
      <c r="S70" s="336">
        <f>IF(S$6=0,0,S$6/WWP!S$5*1000)</f>
        <v>3.4293130268755663</v>
      </c>
      <c r="T70" s="336">
        <f>IF(T$6=0,0,T$6/WWP!T$5*1000)</f>
        <v>3.5283708402970566</v>
      </c>
      <c r="U70" s="336">
        <f>IF(U$6=0,0,U$6/WWP!U$5*1000)</f>
        <v>3.5379883983876361</v>
      </c>
      <c r="V70" s="336">
        <f>IF(V$6=0,0,V$6/WWP!V$5*1000)</f>
        <v>3.1923612448111065</v>
      </c>
      <c r="W70" s="336">
        <f>IF(W$6=0,0,W$6/WWP!W$5*1000)</f>
        <v>2.7812586261444858</v>
      </c>
      <c r="DA70" s="67"/>
    </row>
    <row r="71" spans="1:105" ht="12" customHeight="1" x14ac:dyDescent="0.25">
      <c r="A71" s="202" t="s">
        <v>93</v>
      </c>
      <c r="B71" s="337">
        <f>IF(B$7=0,0,B$7/WWP!B$5*1000)</f>
        <v>2.0776070392728103</v>
      </c>
      <c r="C71" s="337">
        <f>IF(C$7=0,0,C$7/WWP!C$5*1000)</f>
        <v>1.7242999807940866</v>
      </c>
      <c r="D71" s="337">
        <f>IF(D$7=0,0,D$7/WWP!D$5*1000)</f>
        <v>1.4059244787901342</v>
      </c>
      <c r="E71" s="337">
        <f>IF(E$7=0,0,E$7/WWP!E$5*1000)</f>
        <v>1.4483795361289695</v>
      </c>
      <c r="F71" s="337">
        <f>IF(F$7=0,0,F$7/WWP!F$5*1000)</f>
        <v>1.7507539461268689</v>
      </c>
      <c r="G71" s="337">
        <f>IF(G$7=0,0,G$7/WWP!G$5*1000)</f>
        <v>1.7778135854863304</v>
      </c>
      <c r="H71" s="337">
        <f>IF(H$7=0,0,H$7/WWP!H$5*1000)</f>
        <v>1.7857938378952944</v>
      </c>
      <c r="I71" s="337">
        <f>IF(I$7=0,0,I$7/WWP!I$5*1000)</f>
        <v>1.7108599052457483</v>
      </c>
      <c r="J71" s="337">
        <f>IF(J$7=0,0,J$7/WWP!J$5*1000)</f>
        <v>1.8221646126835185</v>
      </c>
      <c r="K71" s="337">
        <f>IF(K$7=0,0,K$7/WWP!K$5*1000)</f>
        <v>2.4948820784787564</v>
      </c>
      <c r="L71" s="337">
        <f>IF(L$7=0,0,L$7/WWP!L$5*1000)</f>
        <v>2.3369521832418112</v>
      </c>
      <c r="M71" s="337">
        <f>IF(M$7=0,0,M$7/WWP!M$5*1000)</f>
        <v>2.4652444955604556</v>
      </c>
      <c r="N71" s="337">
        <f>IF(N$7=0,0,N$7/WWP!N$5*1000)</f>
        <v>2.7302073417075583</v>
      </c>
      <c r="O71" s="337">
        <f>IF(O$7=0,0,O$7/WWP!O$5*1000)</f>
        <v>2.8208688612502675</v>
      </c>
      <c r="P71" s="337">
        <f>IF(P$7=0,0,P$7/WWP!P$5*1000)</f>
        <v>3.4089658724322058</v>
      </c>
      <c r="Q71" s="337">
        <f>IF(Q$7=0,0,Q$7/WWP!Q$5*1000)</f>
        <v>3.7960667179534333</v>
      </c>
      <c r="R71" s="337">
        <f>IF(R$7=0,0,R$7/WWP!R$5*1000)</f>
        <v>3.5382056198595824</v>
      </c>
      <c r="S71" s="337">
        <f>IF(S$7=0,0,S$7/WWP!S$5*1000)</f>
        <v>3.7275141596473529</v>
      </c>
      <c r="T71" s="337">
        <f>IF(T$7=0,0,T$7/WWP!T$5*1000)</f>
        <v>3.835185695975063</v>
      </c>
      <c r="U71" s="337">
        <f>IF(U$7=0,0,U$7/WWP!U$5*1000)</f>
        <v>3.8456395634648208</v>
      </c>
      <c r="V71" s="337">
        <f>IF(V$7=0,0,V$7/WWP!V$5*1000)</f>
        <v>3.4699578747946811</v>
      </c>
      <c r="W71" s="337">
        <f>IF(W$7=0,0,W$7/WWP!W$5*1000)</f>
        <v>3.0231072023309604</v>
      </c>
      <c r="DA71" s="174"/>
    </row>
    <row r="72" spans="1:105" ht="12" customHeight="1" x14ac:dyDescent="0.25">
      <c r="A72" s="202" t="s">
        <v>94</v>
      </c>
      <c r="B72" s="337">
        <f>IF(B$8=0,0,B$8/WWP!B$5*1000)</f>
        <v>5.1524654573965671</v>
      </c>
      <c r="C72" s="337">
        <f>IF(C$8=0,0,C$8/WWP!C$5*1000)</f>
        <v>4.2762639523693338</v>
      </c>
      <c r="D72" s="337">
        <f>IF(D$8=0,0,D$8/WWP!D$5*1000)</f>
        <v>3.486692707399532</v>
      </c>
      <c r="E72" s="337">
        <f>IF(E$8=0,0,E$8/WWP!E$5*1000)</f>
        <v>3.5919812495998431</v>
      </c>
      <c r="F72" s="337">
        <f>IF(F$8=0,0,F$8/WWP!F$5*1000)</f>
        <v>4.3418697863946365</v>
      </c>
      <c r="G72" s="337">
        <f>IF(G$8=0,0,G$8/WWP!G$5*1000)</f>
        <v>4.4089776920060997</v>
      </c>
      <c r="H72" s="337">
        <f>IF(H$8=0,0,H$8/WWP!H$5*1000)</f>
        <v>4.4287687179803283</v>
      </c>
      <c r="I72" s="337">
        <f>IF(I$8=0,0,I$8/WWP!I$5*1000)</f>
        <v>4.2429325650094531</v>
      </c>
      <c r="J72" s="337">
        <f>IF(J$8=0,0,J$8/WWP!J$5*1000)</f>
        <v>4.5189682394551252</v>
      </c>
      <c r="K72" s="337">
        <f>IF(K$8=0,0,K$8/WWP!K$5*1000)</f>
        <v>6.1873075546273144</v>
      </c>
      <c r="L72" s="337">
        <f>IF(L$8=0,0,L$8/WWP!L$5*1000)</f>
        <v>5.7956414144396922</v>
      </c>
      <c r="M72" s="337">
        <f>IF(M$8=0,0,M$8/WWP!M$5*1000)</f>
        <v>6.1138063489899288</v>
      </c>
      <c r="N72" s="337">
        <f>IF(N$8=0,0,N$8/WWP!N$5*1000)</f>
        <v>6.7709142074347444</v>
      </c>
      <c r="O72" s="337">
        <f>IF(O$8=0,0,O$8/WWP!O$5*1000)</f>
        <v>6.9957547759006609</v>
      </c>
      <c r="P72" s="337">
        <f>IF(P$8=0,0,P$8/WWP!P$5*1000)</f>
        <v>8.4542353636318737</v>
      </c>
      <c r="Q72" s="337">
        <f>IF(Q$8=0,0,Q$8/WWP!Q$5*1000)</f>
        <v>9.4142454605245138</v>
      </c>
      <c r="R72" s="337">
        <f>IF(R$8=0,0,R$8/WWP!R$5*1000)</f>
        <v>8.7747499372517659</v>
      </c>
      <c r="S72" s="337">
        <f>IF(S$8=0,0,S$8/WWP!S$5*1000)</f>
        <v>9.2442351159254397</v>
      </c>
      <c r="T72" s="337">
        <f>IF(T$8=0,0,T$8/WWP!T$5*1000)</f>
        <v>9.5112605260181535</v>
      </c>
      <c r="U72" s="337">
        <f>IF(U$8=0,0,U$8/WWP!U$5*1000)</f>
        <v>9.5371861173927552</v>
      </c>
      <c r="V72" s="337">
        <f>IF(V$8=0,0,V$8/WWP!V$5*1000)</f>
        <v>8.6054955294908098</v>
      </c>
      <c r="W72" s="337">
        <f>IF(W$8=0,0,W$8/WWP!W$5*1000)</f>
        <v>7.4973058617807853</v>
      </c>
      <c r="DA72" s="174"/>
    </row>
    <row r="73" spans="1:105" ht="12" customHeight="1" x14ac:dyDescent="0.25">
      <c r="A73" s="202" t="s">
        <v>95</v>
      </c>
      <c r="B73" s="337">
        <f>IF(B$9=0,0,B$9/WWP!B$5*1000)</f>
        <v>15.789813498473359</v>
      </c>
      <c r="C73" s="337">
        <f>IF(C$9=0,0,C$9/WWP!C$5*1000)</f>
        <v>13.104679854035057</v>
      </c>
      <c r="D73" s="337">
        <f>IF(D$9=0,0,D$9/WWP!D$5*1000)</f>
        <v>10.685026038805022</v>
      </c>
      <c r="E73" s="337">
        <f>IF(E$9=0,0,E$9/WWP!E$5*1000)</f>
        <v>11.00768447458017</v>
      </c>
      <c r="F73" s="337">
        <f>IF(F$9=0,0,F$9/WWP!F$5*1000)</f>
        <v>13.30572999056421</v>
      </c>
      <c r="G73" s="337">
        <f>IF(G$9=0,0,G$9/WWP!G$5*1000)</f>
        <v>13.511383249696113</v>
      </c>
      <c r="H73" s="337">
        <f>IF(H$9=0,0,H$9/WWP!H$5*1000)</f>
        <v>13.572033168004234</v>
      </c>
      <c r="I73" s="337">
        <f>IF(I$9=0,0,I$9/WWP!I$5*1000)</f>
        <v>13.002535279867679</v>
      </c>
      <c r="J73" s="337">
        <f>IF(J$9=0,0,J$9/WWP!J$5*1000)</f>
        <v>13.848451056394737</v>
      </c>
      <c r="K73" s="337">
        <f>IF(K$9=0,0,K$9/WWP!K$5*1000)</f>
        <v>18.961103796438543</v>
      </c>
      <c r="L73" s="337">
        <f>IF(L$9=0,0,L$9/WWP!L$5*1000)</f>
        <v>17.760836592637762</v>
      </c>
      <c r="M73" s="337">
        <f>IF(M$9=0,0,M$9/WWP!M$5*1000)</f>
        <v>18.735858166259458</v>
      </c>
      <c r="N73" s="337">
        <f>IF(N$9=0,0,N$9/WWP!N$5*1000)</f>
        <v>20.749575796977439</v>
      </c>
      <c r="O73" s="337">
        <f>IF(O$9=0,0,O$9/WWP!O$5*1000)</f>
        <v>21.438603345502031</v>
      </c>
      <c r="P73" s="337">
        <f>IF(P$9=0,0,P$9/WWP!P$5*1000)</f>
        <v>25.908140630484766</v>
      </c>
      <c r="Q73" s="337">
        <f>IF(Q$9=0,0,Q$9/WWP!Q$5*1000)</f>
        <v>28.850107056446102</v>
      </c>
      <c r="R73" s="337">
        <f>IF(R$9=0,0,R$9/WWP!R$5*1000)</f>
        <v>26.890362710932827</v>
      </c>
      <c r="S73" s="337">
        <f>IF(S$9=0,0,S$9/WWP!S$5*1000)</f>
        <v>28.329107613319898</v>
      </c>
      <c r="T73" s="337">
        <f>IF(T$9=0,0,T$9/WWP!T$5*1000)</f>
        <v>29.147411289410467</v>
      </c>
      <c r="U73" s="337">
        <f>IF(U$9=0,0,U$9/WWP!U$5*1000)</f>
        <v>29.226860682332632</v>
      </c>
      <c r="V73" s="337">
        <f>IF(V$9=0,0,V$9/WWP!V$5*1000)</f>
        <v>26.371679848439573</v>
      </c>
      <c r="W73" s="337">
        <f>IF(W$9=0,0,W$9/WWP!W$5*1000)</f>
        <v>22.975614737715315</v>
      </c>
      <c r="DA73" s="174"/>
    </row>
    <row r="74" spans="1:105" ht="12" customHeight="1" x14ac:dyDescent="0.25">
      <c r="A74" s="56" t="s">
        <v>96</v>
      </c>
      <c r="B74" s="338">
        <f>IF(B$10=0,0,B$10/WWP!B$5*1000)</f>
        <v>3.2893117097141564</v>
      </c>
      <c r="C74" s="338">
        <f>IF(C$10=0,0,C$10/WWP!C$5*1000)</f>
        <v>2.9172044807142643</v>
      </c>
      <c r="D74" s="338">
        <f>IF(D$10=0,0,D$10/WWP!D$5*1000)</f>
        <v>2.9637973916717404</v>
      </c>
      <c r="E74" s="338">
        <f>IF(E$10=0,0,E$10/WWP!E$5*1000)</f>
        <v>3.2429305920799179</v>
      </c>
      <c r="F74" s="338">
        <f>IF(F$10=0,0,F$10/WWP!F$5*1000)</f>
        <v>3.6063198994395855</v>
      </c>
      <c r="G74" s="338">
        <f>IF(G$10=0,0,G$10/WWP!G$5*1000)</f>
        <v>3.5716165388391863</v>
      </c>
      <c r="H74" s="338">
        <f>IF(H$10=0,0,H$10/WWP!H$5*1000)</f>
        <v>3.2783718358678553</v>
      </c>
      <c r="I74" s="338">
        <f>IF(I$10=0,0,I$10/WWP!I$5*1000)</f>
        <v>3.3920160881475319</v>
      </c>
      <c r="J74" s="338">
        <f>IF(J$10=0,0,J$10/WWP!J$5*1000)</f>
        <v>3.7480695744968466</v>
      </c>
      <c r="K74" s="338">
        <f>IF(K$10=0,0,K$10/WWP!K$5*1000)</f>
        <v>4.2032080644301315</v>
      </c>
      <c r="L74" s="338">
        <f>IF(L$10=0,0,L$10/WWP!L$5*1000)</f>
        <v>4.192029222332347</v>
      </c>
      <c r="M74" s="338">
        <f>IF(M$10=0,0,M$10/WWP!M$5*1000)</f>
        <v>4.2434834087101807</v>
      </c>
      <c r="N74" s="338">
        <f>IF(N$10=0,0,N$10/WWP!N$5*1000)</f>
        <v>4.4402981368981544</v>
      </c>
      <c r="O74" s="338">
        <f>IF(O$10=0,0,O$10/WWP!O$5*1000)</f>
        <v>4.6155750225132843</v>
      </c>
      <c r="P74" s="338">
        <f>IF(P$10=0,0,P$10/WWP!P$5*1000)</f>
        <v>5.3332906408645604</v>
      </c>
      <c r="Q74" s="338">
        <f>IF(Q$10=0,0,Q$10/WWP!Q$5*1000)</f>
        <v>6.0016230117367817</v>
      </c>
      <c r="R74" s="338">
        <f>IF(R$10=0,0,R$10/WWP!R$5*1000)</f>
        <v>5.4950354320320827</v>
      </c>
      <c r="S74" s="338">
        <f>IF(S$10=0,0,S$10/WWP!S$5*1000)</f>
        <v>5.7063344932069633</v>
      </c>
      <c r="T74" s="338">
        <f>IF(T$10=0,0,T$10/WWP!T$5*1000)</f>
        <v>5.95790115527066</v>
      </c>
      <c r="U74" s="338">
        <f>IF(U$10=0,0,U$10/WWP!U$5*1000)</f>
        <v>6.0480135162994797</v>
      </c>
      <c r="V74" s="338">
        <f>IF(V$10=0,0,V$10/WWP!V$5*1000)</f>
        <v>5.5195648721817081</v>
      </c>
      <c r="W74" s="338">
        <f>IF(W$10=0,0,W$10/WWP!W$5*1000)</f>
        <v>4.8862793841005034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93.245607710713131</v>
      </c>
      <c r="C75" s="351">
        <f>IF(C$16=0,0,C$16/WWP!C$5*1000)</f>
        <v>94.672067419537953</v>
      </c>
      <c r="D75" s="351">
        <f>IF(D$16=0,0,D$16/WWP!D$5*1000)</f>
        <v>107.1802526244709</v>
      </c>
      <c r="E75" s="351">
        <f>IF(E$16=0,0,E$16/WWP!E$5*1000)</f>
        <v>119.8357543503563</v>
      </c>
      <c r="F75" s="351">
        <f>IF(F$16=0,0,F$16/WWP!F$5*1000)</f>
        <v>128.02784349579437</v>
      </c>
      <c r="G75" s="351">
        <f>IF(G$16=0,0,G$16/WWP!G$5*1000)</f>
        <v>122.63390333970391</v>
      </c>
      <c r="H75" s="351">
        <f>IF(H$16=0,0,H$16/WWP!H$5*1000)</f>
        <v>110.68914132197655</v>
      </c>
      <c r="I75" s="351">
        <f>IF(I$16=0,0,I$16/WWP!I$5*1000)</f>
        <v>116.09352854926854</v>
      </c>
      <c r="J75" s="351">
        <f>IF(J$16=0,0,J$16/WWP!J$5*1000)</f>
        <v>127.92985801125134</v>
      </c>
      <c r="K75" s="351">
        <f>IF(K$16=0,0,K$16/WWP!K$5*1000)</f>
        <v>135.59133067490154</v>
      </c>
      <c r="L75" s="351">
        <f>IF(L$16=0,0,L$16/WWP!L$5*1000)</f>
        <v>141.9871099693259</v>
      </c>
      <c r="M75" s="351">
        <f>IF(M$16=0,0,M$16/WWP!M$5*1000)</f>
        <v>145.50640577676768</v>
      </c>
      <c r="N75" s="351">
        <f>IF(N$16=0,0,N$16/WWP!N$5*1000)</f>
        <v>158.28121968785345</v>
      </c>
      <c r="O75" s="351">
        <f>IF(O$16=0,0,O$16/WWP!O$5*1000)</f>
        <v>165.64784232673424</v>
      </c>
      <c r="P75" s="351">
        <f>IF(P$16=0,0,P$16/WWP!P$5*1000)</f>
        <v>146.10562166192292</v>
      </c>
      <c r="Q75" s="351">
        <f>IF(Q$16=0,0,Q$16/WWP!Q$5*1000)</f>
        <v>137.70917026062688</v>
      </c>
      <c r="R75" s="351">
        <f>IF(R$16=0,0,R$16/WWP!R$5*1000)</f>
        <v>151.14641026683924</v>
      </c>
      <c r="S75" s="351">
        <f>IF(S$16=0,0,S$16/WWP!S$5*1000)</f>
        <v>143.18052059588842</v>
      </c>
      <c r="T75" s="351">
        <f>IF(T$16=0,0,T$16/WWP!T$5*1000)</f>
        <v>140.84452227407644</v>
      </c>
      <c r="U75" s="351">
        <f>IF(U$16=0,0,U$16/WWP!U$5*1000)</f>
        <v>131.68800624205417</v>
      </c>
      <c r="V75" s="351">
        <f>IF(V$16=0,0,V$16/WWP!V$5*1000)</f>
        <v>142.08845649752786</v>
      </c>
      <c r="W75" s="351">
        <f>IF(W$16=0,0,W$16/WWP!W$5*1000)</f>
        <v>125.75635089014645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9.7232009437967513</v>
      </c>
      <c r="C76" s="351">
        <f>IF(C$27=0,0,C$27/WWP!C$5*1000)</f>
        <v>8.0697239101163287</v>
      </c>
      <c r="D76" s="351">
        <f>IF(D$27=0,0,D$27/WWP!D$5*1000)</f>
        <v>6.5797265607378312</v>
      </c>
      <c r="E76" s="351">
        <f>IF(E$27=0,0,E$27/WWP!E$5*1000)</f>
        <v>6.7784162290835788</v>
      </c>
      <c r="F76" s="351">
        <f>IF(F$27=0,0,F$27/WWP!F$5*1000)</f>
        <v>8.1935284678737528</v>
      </c>
      <c r="G76" s="351">
        <f>IF(G$27=0,0,G$27/WWP!G$5*1000)</f>
        <v>8.3201675800760295</v>
      </c>
      <c r="H76" s="351">
        <f>IF(H$27=0,0,H$27/WWP!H$5*1000)</f>
        <v>8.3575151613499781</v>
      </c>
      <c r="I76" s="351">
        <f>IF(I$27=0,0,I$27/WWP!I$5*1000)</f>
        <v>8.0068243565501014</v>
      </c>
      <c r="J76" s="351">
        <f>IF(J$27=0,0,J$27/WWP!J$5*1000)</f>
        <v>8.5277303873588668</v>
      </c>
      <c r="K76" s="351">
        <f>IF(K$27=0,0,K$27/WWP!K$5*1000)</f>
        <v>11.676048127280579</v>
      </c>
      <c r="L76" s="351">
        <f>IF(L$27=0,0,L$27/WWP!L$5*1000)</f>
        <v>10.936936217571677</v>
      </c>
      <c r="M76" s="351">
        <f>IF(M$27=0,0,M$27/WWP!M$5*1000)</f>
        <v>11.537344239222932</v>
      </c>
      <c r="N76" s="351">
        <f>IF(N$27=0,0,N$27/WWP!N$5*1000)</f>
        <v>12.777370359191375</v>
      </c>
      <c r="O76" s="351">
        <f>IF(O$27=0,0,O$27/WWP!O$5*1000)</f>
        <v>13.201666270651256</v>
      </c>
      <c r="P76" s="351">
        <f>IF(P$27=0,0,P$27/WWP!P$5*1000)</f>
        <v>15.953960282982724</v>
      </c>
      <c r="Q76" s="351">
        <f>IF(Q$27=0,0,Q$27/WWP!Q$5*1000)</f>
        <v>17.765592240022073</v>
      </c>
      <c r="R76" s="351">
        <f>IF(R$27=0,0,R$27/WWP!R$5*1000)</f>
        <v>16.558802300942851</v>
      </c>
      <c r="S76" s="351">
        <f>IF(S$27=0,0,S$27/WWP!S$5*1000)</f>
        <v>17.444766267149614</v>
      </c>
      <c r="T76" s="351">
        <f>IF(T$27=0,0,T$27/WWP!T$5*1000)</f>
        <v>17.948669057163301</v>
      </c>
      <c r="U76" s="351">
        <f>IF(U$27=0,0,U$27/WWP!U$5*1000)</f>
        <v>17.997593157015366</v>
      </c>
      <c r="V76" s="351">
        <f>IF(V$27=0,0,V$27/WWP!V$5*1000)</f>
        <v>16.239402854039113</v>
      </c>
      <c r="W76" s="351">
        <f>IF(W$27=0,0,W$27/WWP!W$5*1000)</f>
        <v>14.1481417069089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16.840067441211595</v>
      </c>
      <c r="C77" s="351">
        <f>IF(C$28=0,0,C$28/WWP!C$5*1000)</f>
        <v>16.631429301433037</v>
      </c>
      <c r="D77" s="351">
        <f>IF(D$28=0,0,D$28/WWP!D$5*1000)</f>
        <v>18.600397464187299</v>
      </c>
      <c r="E77" s="351">
        <f>IF(E$28=0,0,E$28/WWP!E$5*1000)</f>
        <v>20.6679764851912</v>
      </c>
      <c r="F77" s="351">
        <f>IF(F$28=0,0,F$28/WWP!F$5*1000)</f>
        <v>22.342450980134181</v>
      </c>
      <c r="G77" s="351">
        <f>IF(G$28=0,0,G$28/WWP!G$5*1000)</f>
        <v>21.612837447327589</v>
      </c>
      <c r="H77" s="351">
        <f>IF(H$28=0,0,H$28/WWP!H$5*1000)</f>
        <v>19.461152254934632</v>
      </c>
      <c r="I77" s="351">
        <f>IF(I$28=0,0,I$28/WWP!I$5*1000)</f>
        <v>20.451354467498092</v>
      </c>
      <c r="J77" s="351">
        <f>IF(J$28=0,0,J$28/WWP!J$5*1000)</f>
        <v>22.597234049006214</v>
      </c>
      <c r="K77" s="351">
        <f>IF(K$28=0,0,K$28/WWP!K$5*1000)</f>
        <v>23.787149062412293</v>
      </c>
      <c r="L77" s="351">
        <f>IF(L$28=0,0,L$28/WWP!L$5*1000)</f>
        <v>24.827854626657057</v>
      </c>
      <c r="M77" s="351">
        <f>IF(M$28=0,0,M$28/WWP!M$5*1000)</f>
        <v>24.957952929770801</v>
      </c>
      <c r="N77" s="351">
        <f>IF(N$28=0,0,N$28/WWP!N$5*1000)</f>
        <v>25.356062655343944</v>
      </c>
      <c r="O77" s="351">
        <f>IF(O$28=0,0,O$28/WWP!O$5*1000)</f>
        <v>26.695747624574913</v>
      </c>
      <c r="P77" s="351">
        <f>IF(P$28=0,0,P$28/WWP!P$5*1000)</f>
        <v>24.119215640791982</v>
      </c>
      <c r="Q77" s="351">
        <f>IF(Q$28=0,0,Q$28/WWP!Q$5*1000)</f>
        <v>21.324090659485634</v>
      </c>
      <c r="R77" s="351">
        <f>IF(R$28=0,0,R$28/WWP!R$5*1000)</f>
        <v>25.336253193712679</v>
      </c>
      <c r="S77" s="351">
        <f>IF(S$28=0,0,S$28/WWP!S$5*1000)</f>
        <v>24.673006080912511</v>
      </c>
      <c r="T77" s="351">
        <f>IF(T$28=0,0,T$28/WWP!T$5*1000)</f>
        <v>24.181052279835452</v>
      </c>
      <c r="U77" s="351">
        <f>IF(U$28=0,0,U$28/WWP!U$5*1000)</f>
        <v>22.219211866434687</v>
      </c>
      <c r="V77" s="351">
        <f>IF(V$28=0,0,V$28/WWP!V$5*1000)</f>
        <v>23.223625011644366</v>
      </c>
      <c r="W77" s="351">
        <f>IF(W$28=0,0,W$28/WWP!W$5*1000)</f>
        <v>20.82410222498163</v>
      </c>
      <c r="DA77" s="175"/>
    </row>
    <row r="78" spans="1:105" ht="12" customHeight="1" x14ac:dyDescent="0.25">
      <c r="A78" s="41" t="s">
        <v>2938</v>
      </c>
      <c r="B78" s="339">
        <f>IF(B$48=0,0,B$48/WWP!B$5*1000)</f>
        <v>7.6904702165722423</v>
      </c>
      <c r="C78" s="339">
        <f>IF(C$48=0,0,C$48/WWP!C$5*1000)</f>
        <v>6.3826688089073951</v>
      </c>
      <c r="D78" s="339">
        <f>IF(D$48=0,0,D$48/WWP!D$5*1000)</f>
        <v>5.2041700506895658</v>
      </c>
      <c r="E78" s="339">
        <f>IF(E$48=0,0,E$48/WWP!E$5*1000)</f>
        <v>5.3613216909349992</v>
      </c>
      <c r="F78" s="339">
        <f>IF(F$48=0,0,F$48/WWP!F$5*1000)</f>
        <v>6.4805908069832228</v>
      </c>
      <c r="G78" s="339">
        <f>IF(G$48=0,0,G$48/WWP!G$5*1000)</f>
        <v>6.5807547680362051</v>
      </c>
      <c r="H78" s="339">
        <f>IF(H$48=0,0,H$48/WWP!H$5*1000)</f>
        <v>6.6102944703532227</v>
      </c>
      <c r="I78" s="339">
        <f>IF(I$48=0,0,I$48/WWP!I$5*1000)</f>
        <v>6.3329190252576639</v>
      </c>
      <c r="J78" s="339">
        <f>IF(J$48=0,0,J$48/WWP!J$5*1000)</f>
        <v>6.7449245303093202</v>
      </c>
      <c r="K78" s="339">
        <f>IF(K$48=0,0,K$48/WWP!K$5*1000)</f>
        <v>9.2350555016969658</v>
      </c>
      <c r="L78" s="339">
        <f>IF(L$48=0,0,L$48/WWP!L$5*1000)</f>
        <v>8.6504622014878958</v>
      </c>
      <c r="M78" s="339">
        <f>IF(M$48=0,0,M$48/WWP!M$5*1000)</f>
        <v>9.1253490247665834</v>
      </c>
      <c r="N78" s="339">
        <f>IF(N$48=0,0,N$48/WWP!N$5*1000)</f>
        <v>10.106135496064706</v>
      </c>
      <c r="O78" s="339">
        <f>IF(O$48=0,0,O$48/WWP!O$5*1000)</f>
        <v>10.441728176803998</v>
      </c>
      <c r="P78" s="339">
        <f>IF(P$48=0,0,P$48/WWP!P$5*1000)</f>
        <v>12.618628073395058</v>
      </c>
      <c r="Q78" s="339">
        <f>IF(Q$48=0,0,Q$48/WWP!Q$5*1000)</f>
        <v>14.051520563176439</v>
      </c>
      <c r="R78" s="339">
        <f>IF(R$48=0,0,R$48/WWP!R$5*1000)</f>
        <v>13.097021922472241</v>
      </c>
      <c r="S78" s="339">
        <f>IF(S$48=0,0,S$48/WWP!S$5*1000)</f>
        <v>13.797766413350656</v>
      </c>
      <c r="T78" s="339">
        <f>IF(T$48=0,0,T$48/WWP!T$5*1000)</f>
        <v>14.196323372221299</v>
      </c>
      <c r="U78" s="339">
        <f>IF(U$48=0,0,U$48/WWP!U$5*1000)</f>
        <v>14.23501940812139</v>
      </c>
      <c r="V78" s="339">
        <f>IF(V$48=0,0,V$48/WWP!V$5*1000)</f>
        <v>12.844396069340004</v>
      </c>
      <c r="W78" s="339">
        <f>IF(W$48=0,0,W$48/WWP!W$5*1000)</f>
        <v>11.190333620148294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15.32823926182558</v>
      </c>
      <c r="C5" s="225">
        <v>20.101749847562569</v>
      </c>
      <c r="D5" s="225">
        <v>38.285303811831142</v>
      </c>
      <c r="E5" s="225">
        <v>44.050779066303242</v>
      </c>
      <c r="F5" s="225">
        <v>47.045646057938697</v>
      </c>
      <c r="G5" s="225">
        <v>49.620495920261433</v>
      </c>
      <c r="H5" s="225">
        <v>47.455493048453157</v>
      </c>
      <c r="I5" s="225">
        <v>52.825634757413738</v>
      </c>
      <c r="J5" s="225">
        <v>51.15437572174892</v>
      </c>
      <c r="K5" s="225">
        <v>33.918223722927472</v>
      </c>
      <c r="L5" s="225">
        <v>39.551142080479352</v>
      </c>
      <c r="M5" s="225">
        <v>33.389495860121563</v>
      </c>
      <c r="N5" s="225">
        <v>40.441062542645</v>
      </c>
      <c r="O5" s="225">
        <v>39.012424606500737</v>
      </c>
      <c r="P5" s="225">
        <v>35.851160718650164</v>
      </c>
      <c r="Q5" s="225">
        <v>36.567961158585312</v>
      </c>
      <c r="R5" s="225">
        <v>44.028093436349877</v>
      </c>
      <c r="S5" s="225">
        <v>41.118474579664813</v>
      </c>
      <c r="T5" s="225">
        <v>38.942526966739329</v>
      </c>
      <c r="U5" s="225">
        <v>38.550246566314371</v>
      </c>
      <c r="V5" s="225">
        <v>44.27099244541786</v>
      </c>
      <c r="W5" s="225">
        <v>47.701802262597496</v>
      </c>
      <c r="DA5" s="89" t="s">
        <v>2940</v>
      </c>
    </row>
    <row r="6" spans="1:105" ht="12" customHeight="1" x14ac:dyDescent="0.25">
      <c r="A6" s="55" t="s">
        <v>92</v>
      </c>
      <c r="B6" s="261">
        <v>0.20033129176949099</v>
      </c>
      <c r="C6" s="261">
        <v>0.2313114647668541</v>
      </c>
      <c r="D6" s="261">
        <v>0.34427132721275749</v>
      </c>
      <c r="E6" s="261">
        <v>0.3723961814350607</v>
      </c>
      <c r="F6" s="261">
        <v>0.43611597707608851</v>
      </c>
      <c r="G6" s="261">
        <v>0.47728848356178222</v>
      </c>
      <c r="H6" s="261">
        <v>0.49469555574693919</v>
      </c>
      <c r="I6" s="261">
        <v>0.51283910485273543</v>
      </c>
      <c r="J6" s="261">
        <v>0.4834227857019831</v>
      </c>
      <c r="K6" s="261">
        <v>0.39348361384399733</v>
      </c>
      <c r="L6" s="261">
        <v>0.42235593533324628</v>
      </c>
      <c r="M6" s="261">
        <v>0.36793650743852829</v>
      </c>
      <c r="N6" s="261">
        <v>0.45509556423103048</v>
      </c>
      <c r="O6" s="261">
        <v>0.43255611679607803</v>
      </c>
      <c r="P6" s="261">
        <v>0.49134806764710842</v>
      </c>
      <c r="Q6" s="261">
        <v>0.55958441044533958</v>
      </c>
      <c r="R6" s="261">
        <v>0.60312395931120555</v>
      </c>
      <c r="S6" s="261">
        <v>0.60152474975332604</v>
      </c>
      <c r="T6" s="261">
        <v>0.58577593484317192</v>
      </c>
      <c r="U6" s="261">
        <v>0.60742098923534016</v>
      </c>
      <c r="V6" s="261">
        <v>0.62867626061714799</v>
      </c>
      <c r="W6" s="261">
        <v>0.66765586631022833</v>
      </c>
      <c r="DA6" s="67" t="s">
        <v>2941</v>
      </c>
    </row>
    <row r="7" spans="1:105" ht="12" customHeight="1" x14ac:dyDescent="0.25">
      <c r="A7" s="202" t="s">
        <v>93</v>
      </c>
      <c r="B7" s="226">
        <v>5.649182538890013E-2</v>
      </c>
      <c r="C7" s="226">
        <v>6.5227986914273409E-2</v>
      </c>
      <c r="D7" s="226">
        <v>9.7081766565386196E-2</v>
      </c>
      <c r="E7" s="226">
        <v>0.1050127509851481</v>
      </c>
      <c r="F7" s="226">
        <v>0.1229812247935796</v>
      </c>
      <c r="G7" s="226">
        <v>0.13459154301530529</v>
      </c>
      <c r="H7" s="226">
        <v>0.13950019844167449</v>
      </c>
      <c r="I7" s="226">
        <v>0.14461653448167239</v>
      </c>
      <c r="J7" s="226">
        <v>0.13632136725956631</v>
      </c>
      <c r="K7" s="226">
        <v>0.1109592386208222</v>
      </c>
      <c r="L7" s="226">
        <v>0.1191010028441548</v>
      </c>
      <c r="M7" s="226">
        <v>0.1037551585118095</v>
      </c>
      <c r="N7" s="226">
        <v>0.12833331689082481</v>
      </c>
      <c r="O7" s="226">
        <v>0.12197737260668</v>
      </c>
      <c r="P7" s="226">
        <v>0.1385562335145944</v>
      </c>
      <c r="Q7" s="226">
        <v>0.157798337573756</v>
      </c>
      <c r="R7" s="226">
        <v>0.17007614285478079</v>
      </c>
      <c r="S7" s="226">
        <v>0.1696251785231179</v>
      </c>
      <c r="T7" s="226">
        <v>0.1651841384133669</v>
      </c>
      <c r="U7" s="226">
        <v>0.1712878709978031</v>
      </c>
      <c r="V7" s="226">
        <v>0.1772816878842654</v>
      </c>
      <c r="W7" s="226">
        <v>0.18827362558451941</v>
      </c>
      <c r="DA7" s="174" t="s">
        <v>2942</v>
      </c>
    </row>
    <row r="8" spans="1:105" ht="12" customHeight="1" x14ac:dyDescent="0.25">
      <c r="A8" s="202" t="s">
        <v>94</v>
      </c>
      <c r="B8" s="226">
        <v>0.76636777350742002</v>
      </c>
      <c r="C8" s="226">
        <v>0.88488248977143036</v>
      </c>
      <c r="D8" s="226">
        <v>1.3170106786016651</v>
      </c>
      <c r="E8" s="226">
        <v>1.4246023669504231</v>
      </c>
      <c r="F8" s="226">
        <v>1.6683625777613791</v>
      </c>
      <c r="G8" s="226">
        <v>1.825868086992894</v>
      </c>
      <c r="H8" s="226">
        <v>1.892458877857317</v>
      </c>
      <c r="I8" s="226">
        <v>1.9618670627140831</v>
      </c>
      <c r="J8" s="226">
        <v>1.8493348725943031</v>
      </c>
      <c r="K8" s="226">
        <v>1.5052723835088959</v>
      </c>
      <c r="L8" s="226">
        <v>1.615723509442663</v>
      </c>
      <c r="M8" s="226">
        <v>1.407541874797136</v>
      </c>
      <c r="N8" s="226">
        <v>1.7409690279147561</v>
      </c>
      <c r="O8" s="226">
        <v>1.6547443248529501</v>
      </c>
      <c r="P8" s="226">
        <v>1.8796530551660631</v>
      </c>
      <c r="Q8" s="226">
        <v>2.1406913265247942</v>
      </c>
      <c r="R8" s="226">
        <v>2.3072519613069278</v>
      </c>
      <c r="S8" s="226">
        <v>2.301134181815673</v>
      </c>
      <c r="T8" s="226">
        <v>2.2408870576072251</v>
      </c>
      <c r="U8" s="226">
        <v>2.3236902582228329</v>
      </c>
      <c r="V8" s="226">
        <v>2.405002343121259</v>
      </c>
      <c r="W8" s="226">
        <v>2.5541189058077101</v>
      </c>
      <c r="DA8" s="174" t="s">
        <v>2943</v>
      </c>
    </row>
    <row r="9" spans="1:105" ht="12" customHeight="1" x14ac:dyDescent="0.25">
      <c r="A9" s="202" t="s">
        <v>95</v>
      </c>
      <c r="B9" s="226">
        <v>1.748339155333952</v>
      </c>
      <c r="C9" s="226">
        <v>2.01871054370713</v>
      </c>
      <c r="D9" s="226">
        <v>3.0045383130530832</v>
      </c>
      <c r="E9" s="226">
        <v>3.2499906507312661</v>
      </c>
      <c r="F9" s="226">
        <v>3.806088565865124</v>
      </c>
      <c r="G9" s="226">
        <v>4.1654108892843054</v>
      </c>
      <c r="H9" s="226">
        <v>4.317326576605149</v>
      </c>
      <c r="I9" s="226">
        <v>4.4756696743718587</v>
      </c>
      <c r="J9" s="226">
        <v>4.2189464130041987</v>
      </c>
      <c r="K9" s="226">
        <v>3.4340257230375131</v>
      </c>
      <c r="L9" s="226">
        <v>3.6860013865455721</v>
      </c>
      <c r="M9" s="226">
        <v>3.2110700078337322</v>
      </c>
      <c r="N9" s="226">
        <v>3.9717279678874502</v>
      </c>
      <c r="O9" s="226">
        <v>3.7750208127443501</v>
      </c>
      <c r="P9" s="226">
        <v>4.288112246356218</v>
      </c>
      <c r="Q9" s="226">
        <v>4.8836271500798416</v>
      </c>
      <c r="R9" s="226">
        <v>5.2636072191713854</v>
      </c>
      <c r="S9" s="226">
        <v>5.249650534407218</v>
      </c>
      <c r="T9" s="226">
        <v>5.1122068554176598</v>
      </c>
      <c r="U9" s="226">
        <v>5.3011084283017631</v>
      </c>
      <c r="V9" s="226">
        <v>5.4866082715155908</v>
      </c>
      <c r="W9" s="226">
        <v>5.8267926245976147</v>
      </c>
      <c r="DA9" s="174" t="s">
        <v>2944</v>
      </c>
    </row>
    <row r="10" spans="1:105" ht="12" customHeight="1" x14ac:dyDescent="0.25">
      <c r="A10" s="56" t="s">
        <v>96</v>
      </c>
      <c r="B10" s="262">
        <v>0.56118372231538849</v>
      </c>
      <c r="C10" s="262">
        <v>0.67860350078489184</v>
      </c>
      <c r="D10" s="262">
        <v>1.1842308840100579</v>
      </c>
      <c r="E10" s="262">
        <v>1.3490001963979501</v>
      </c>
      <c r="F10" s="262">
        <v>1.4704881675040249</v>
      </c>
      <c r="G10" s="262">
        <v>1.5674083326905179</v>
      </c>
      <c r="H10" s="262">
        <v>1.520872642455886</v>
      </c>
      <c r="I10" s="262">
        <v>1.66589343988473</v>
      </c>
      <c r="J10" s="262">
        <v>1.6151406352227979</v>
      </c>
      <c r="K10" s="262">
        <v>1.142017409601553</v>
      </c>
      <c r="L10" s="262">
        <v>1.2803628073450619</v>
      </c>
      <c r="M10" s="262">
        <v>1.090708338749709</v>
      </c>
      <c r="N10" s="262">
        <v>1.3401378887441611</v>
      </c>
      <c r="O10" s="262">
        <v>1.2748669676597171</v>
      </c>
      <c r="P10" s="262">
        <v>1.428336922240913</v>
      </c>
      <c r="Q10" s="262">
        <v>1.6770864915495669</v>
      </c>
      <c r="R10" s="262">
        <v>1.7294821245519461</v>
      </c>
      <c r="S10" s="262">
        <v>1.7027316579923351</v>
      </c>
      <c r="T10" s="262">
        <v>1.7013633967297741</v>
      </c>
      <c r="U10" s="262">
        <v>1.805568641358396</v>
      </c>
      <c r="V10" s="262">
        <v>1.8813682233810241</v>
      </c>
      <c r="W10" s="262">
        <v>2.0334316988612602</v>
      </c>
      <c r="DA10" s="68" t="s">
        <v>2945</v>
      </c>
    </row>
    <row r="11" spans="1:105" ht="12" customHeight="1" x14ac:dyDescent="0.25">
      <c r="A11" s="37" t="s">
        <v>160</v>
      </c>
      <c r="B11" s="228">
        <v>2.0578860221931179E-2</v>
      </c>
      <c r="C11" s="228">
        <v>2.6250531535551229E-2</v>
      </c>
      <c r="D11" s="228">
        <v>3.1556508359658661E-2</v>
      </c>
      <c r="E11" s="228">
        <v>3.3515578634203597E-2</v>
      </c>
      <c r="F11" s="228">
        <v>3.000732531600717E-2</v>
      </c>
      <c r="G11" s="228">
        <v>5.3985924848840489E-2</v>
      </c>
      <c r="H11" s="228">
        <v>2.6113139434842361E-2</v>
      </c>
      <c r="I11" s="228">
        <v>5.3384841051728388E-2</v>
      </c>
      <c r="J11" s="228">
        <v>5.2544108702302063E-2</v>
      </c>
      <c r="K11" s="228">
        <v>2.4040430867712129E-2</v>
      </c>
      <c r="L11" s="228">
        <v>2.671542183015807E-2</v>
      </c>
      <c r="M11" s="228">
        <v>2.6860299903982109E-2</v>
      </c>
      <c r="N11" s="228">
        <v>2.6203313447785669E-2</v>
      </c>
      <c r="O11" s="228">
        <v>2.6975091285298049E-2</v>
      </c>
      <c r="P11" s="228">
        <v>3.4257537230936157E-2</v>
      </c>
      <c r="Q11" s="228">
        <v>1.9194190682768991E-2</v>
      </c>
      <c r="R11" s="228">
        <v>3.4709451630480129E-2</v>
      </c>
      <c r="S11" s="228">
        <v>3.3640481353015443E-2</v>
      </c>
      <c r="T11" s="228">
        <v>3.1774850469536972E-2</v>
      </c>
      <c r="U11" s="228">
        <v>2.4418179674293931E-2</v>
      </c>
      <c r="V11" s="228">
        <v>3.2612194238308051E-2</v>
      </c>
      <c r="W11" s="228">
        <v>3.5721444042996077E-2</v>
      </c>
      <c r="DA11" s="69" t="s">
        <v>2946</v>
      </c>
    </row>
    <row r="12" spans="1:105" ht="12" customHeight="1" x14ac:dyDescent="0.25">
      <c r="A12" s="37" t="s">
        <v>162</v>
      </c>
      <c r="B12" s="228">
        <v>0.15322197823743419</v>
      </c>
      <c r="C12" s="228">
        <v>0.24385419917614259</v>
      </c>
      <c r="D12" s="228">
        <v>0.7807354040543768</v>
      </c>
      <c r="E12" s="228">
        <v>0.94810929952272494</v>
      </c>
      <c r="F12" s="228">
        <v>0.96162753127609757</v>
      </c>
      <c r="G12" s="228">
        <v>1.0010718258418629</v>
      </c>
      <c r="H12" s="228">
        <v>0.83927076026763137</v>
      </c>
      <c r="I12" s="228">
        <v>1.0519513063602051</v>
      </c>
      <c r="J12" s="228">
        <v>1.085326710012021</v>
      </c>
      <c r="K12" s="228">
        <v>0.47538999331745602</v>
      </c>
      <c r="L12" s="228">
        <v>0.64533989267896386</v>
      </c>
      <c r="M12" s="228">
        <v>0.44957982356381132</v>
      </c>
      <c r="N12" s="228">
        <v>0.26728072830941729</v>
      </c>
      <c r="O12" s="228">
        <v>0.27953050154529141</v>
      </c>
      <c r="P12" s="228">
        <v>0.11833171650333089</v>
      </c>
      <c r="Q12" s="228">
        <v>3.2642257592017367E-2</v>
      </c>
      <c r="R12" s="228">
        <v>0.19972490727536921</v>
      </c>
      <c r="S12" s="228">
        <v>0.18702282915429119</v>
      </c>
      <c r="T12" s="228">
        <v>0.1409638638425382</v>
      </c>
      <c r="U12" s="228">
        <v>8.3974339662901271E-2</v>
      </c>
      <c r="V12" s="228">
        <v>0.12072463145023</v>
      </c>
      <c r="W12" s="228">
        <v>0.15937291206645879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6.0747813061687153E-2</v>
      </c>
      <c r="U14" s="228">
        <v>6.673202307944083E-2</v>
      </c>
      <c r="V14" s="228">
        <v>8.6556658408265069E-2</v>
      </c>
      <c r="W14" s="228">
        <v>0.18058109439052311</v>
      </c>
      <c r="DA14" s="69" t="s">
        <v>2949</v>
      </c>
    </row>
    <row r="15" spans="1:105" ht="12" customHeight="1" x14ac:dyDescent="0.25">
      <c r="A15" s="37" t="s">
        <v>38</v>
      </c>
      <c r="B15" s="228">
        <v>0.38738288385602321</v>
      </c>
      <c r="C15" s="228">
        <v>0.40849877007319801</v>
      </c>
      <c r="D15" s="228">
        <v>0.37193897159602268</v>
      </c>
      <c r="E15" s="228">
        <v>0.36737531824102149</v>
      </c>
      <c r="F15" s="228">
        <v>0.47885331091192002</v>
      </c>
      <c r="G15" s="228">
        <v>0.51235058199981443</v>
      </c>
      <c r="H15" s="228">
        <v>0.65548874275341229</v>
      </c>
      <c r="I15" s="228">
        <v>0.56055729247279673</v>
      </c>
      <c r="J15" s="228">
        <v>0.47726981650847528</v>
      </c>
      <c r="K15" s="228">
        <v>0.64258698541638515</v>
      </c>
      <c r="L15" s="228">
        <v>0.60830749283594032</v>
      </c>
      <c r="M15" s="228">
        <v>0.61426821528191577</v>
      </c>
      <c r="N15" s="228">
        <v>1.046653846986958</v>
      </c>
      <c r="O15" s="228">
        <v>0.96836137482912732</v>
      </c>
      <c r="P15" s="228">
        <v>1.275747668506646</v>
      </c>
      <c r="Q15" s="228">
        <v>1.625250043274781</v>
      </c>
      <c r="R15" s="228">
        <v>1.495047765646097</v>
      </c>
      <c r="S15" s="228">
        <v>1.482068347485028</v>
      </c>
      <c r="T15" s="228">
        <v>1.467876869356012</v>
      </c>
      <c r="U15" s="228">
        <v>1.6304440989417599</v>
      </c>
      <c r="V15" s="228">
        <v>1.6414747392842211</v>
      </c>
      <c r="W15" s="228">
        <v>1.657756248361282</v>
      </c>
      <c r="DA15" s="69" t="s">
        <v>2950</v>
      </c>
    </row>
    <row r="16" spans="1:105" ht="12" customHeight="1" x14ac:dyDescent="0.25">
      <c r="A16" s="57" t="s">
        <v>2900</v>
      </c>
      <c r="B16" s="263">
        <v>9.0381640968080728</v>
      </c>
      <c r="C16" s="263">
        <v>12.563177633444781</v>
      </c>
      <c r="D16" s="263">
        <v>26.001704809694001</v>
      </c>
      <c r="E16" s="263">
        <v>30.427544425687131</v>
      </c>
      <c r="F16" s="263">
        <v>31.6526714216232</v>
      </c>
      <c r="G16" s="263">
        <v>32.997012393189941</v>
      </c>
      <c r="H16" s="263">
        <v>30.761128108993852</v>
      </c>
      <c r="I16" s="263">
        <v>35.032489985884872</v>
      </c>
      <c r="J16" s="263">
        <v>34.181113515634728</v>
      </c>
      <c r="K16" s="263">
        <v>21.10231723763787</v>
      </c>
      <c r="L16" s="263">
        <v>25.408348520632138</v>
      </c>
      <c r="M16" s="263">
        <v>21.233990591711141</v>
      </c>
      <c r="N16" s="263">
        <v>25.710121745941731</v>
      </c>
      <c r="O16" s="263">
        <v>24.945078994287229</v>
      </c>
      <c r="P16" s="263">
        <v>20.727547133680801</v>
      </c>
      <c r="Q16" s="263">
        <v>19.876096024661528</v>
      </c>
      <c r="R16" s="263">
        <v>25.420162064079591</v>
      </c>
      <c r="S16" s="263">
        <v>22.804784339927039</v>
      </c>
      <c r="T16" s="263">
        <v>21.200279050226911</v>
      </c>
      <c r="U16" s="263">
        <v>20.35161392185389</v>
      </c>
      <c r="V16" s="263">
        <v>25.035455062928069</v>
      </c>
      <c r="W16" s="263">
        <v>27.133769409964351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8.9199106181886381E-2</v>
      </c>
      <c r="L17" s="231">
        <v>0</v>
      </c>
      <c r="M17" s="231">
        <v>0</v>
      </c>
      <c r="N17" s="231">
        <v>0</v>
      </c>
      <c r="O17" s="231">
        <v>0</v>
      </c>
      <c r="P17" s="231">
        <v>0.1251868363648671</v>
      </c>
      <c r="Q17" s="231">
        <v>0</v>
      </c>
      <c r="R17" s="231">
        <v>0</v>
      </c>
      <c r="S17" s="231">
        <v>1.54069194963239E-2</v>
      </c>
      <c r="T17" s="231">
        <v>2.2455194115959729E-2</v>
      </c>
      <c r="U17" s="231">
        <v>2.5224937299042429E-2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0.38258186943029671</v>
      </c>
      <c r="J19" s="231">
        <v>0.38756467514733628</v>
      </c>
      <c r="K19" s="231">
        <v>0</v>
      </c>
      <c r="L19" s="231">
        <v>0.3673183927924028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6.2172414281656992E-2</v>
      </c>
      <c r="T19" s="231">
        <v>3.0194778925202288E-2</v>
      </c>
      <c r="U19" s="231">
        <v>0.1097081491506527</v>
      </c>
      <c r="V19" s="231">
        <v>5.0579347743256987E-2</v>
      </c>
      <c r="W19" s="231">
        <v>5.376009245546183E-2</v>
      </c>
      <c r="DA19" s="73" t="s">
        <v>2954</v>
      </c>
    </row>
    <row r="20" spans="1:105" ht="12" customHeight="1" x14ac:dyDescent="0.25">
      <c r="A20" s="46" t="s">
        <v>160</v>
      </c>
      <c r="B20" s="231">
        <v>0.33786103330094969</v>
      </c>
      <c r="C20" s="231">
        <v>0.31460614088350369</v>
      </c>
      <c r="D20" s="231">
        <v>0.31373871217684962</v>
      </c>
      <c r="E20" s="231">
        <v>0.30911386302184041</v>
      </c>
      <c r="F20" s="231">
        <v>0.31894160139561067</v>
      </c>
      <c r="G20" s="231">
        <v>0.65807208178632859</v>
      </c>
      <c r="H20" s="231">
        <v>0.32233110026442519</v>
      </c>
      <c r="I20" s="231">
        <v>0.66093798682326321</v>
      </c>
      <c r="J20" s="231">
        <v>0.67003507292043019</v>
      </c>
      <c r="K20" s="231">
        <v>0.31671090094000798</v>
      </c>
      <c r="L20" s="231">
        <v>0.31727193315804703</v>
      </c>
      <c r="M20" s="231">
        <v>0.29478933238040023</v>
      </c>
      <c r="N20" s="231">
        <v>0.22317733721811289</v>
      </c>
      <c r="O20" s="231">
        <v>0.22938622560403901</v>
      </c>
      <c r="P20" s="231">
        <v>0.47623004417454068</v>
      </c>
      <c r="Q20" s="231">
        <v>0.3397735669215956</v>
      </c>
      <c r="R20" s="231">
        <v>0.50571236734439828</v>
      </c>
      <c r="S20" s="231">
        <v>0.60761526977945279</v>
      </c>
      <c r="T20" s="231">
        <v>0.61907449987505403</v>
      </c>
      <c r="U20" s="231">
        <v>0.51545221094574178</v>
      </c>
      <c r="V20" s="231">
        <v>0.49531135576468238</v>
      </c>
      <c r="W20" s="231">
        <v>0.54972537809721533</v>
      </c>
      <c r="DA20" s="73" t="s">
        <v>2955</v>
      </c>
    </row>
    <row r="21" spans="1:105" ht="12" customHeight="1" x14ac:dyDescent="0.25">
      <c r="A21" s="46" t="s">
        <v>70</v>
      </c>
      <c r="B21" s="231">
        <v>1.182096667623588</v>
      </c>
      <c r="C21" s="231">
        <v>0.83374788687182955</v>
      </c>
      <c r="D21" s="231">
        <v>0.83923368095868522</v>
      </c>
      <c r="E21" s="231">
        <v>0.82973074996709772</v>
      </c>
      <c r="F21" s="231">
        <v>1.1344166959623141</v>
      </c>
      <c r="G21" s="231">
        <v>1.1640942499732521</v>
      </c>
      <c r="H21" s="231">
        <v>0.85401492772912702</v>
      </c>
      <c r="I21" s="231">
        <v>0.58133640418003119</v>
      </c>
      <c r="J21" s="231">
        <v>0.58890781984221352</v>
      </c>
      <c r="K21" s="231">
        <v>0.27728965477139522</v>
      </c>
      <c r="L21" s="231">
        <v>0.27704036568476298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0.39708157003967681</v>
      </c>
      <c r="F22" s="231">
        <v>0</v>
      </c>
      <c r="G22" s="231">
        <v>0.39708157004064148</v>
      </c>
      <c r="H22" s="231">
        <v>0</v>
      </c>
      <c r="I22" s="231">
        <v>0.40469273381774068</v>
      </c>
      <c r="J22" s="231">
        <v>0.40469273381745641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3.9747188613814328E-2</v>
      </c>
      <c r="T22" s="231">
        <v>0</v>
      </c>
      <c r="U22" s="231">
        <v>3.9714662272867109E-2</v>
      </c>
      <c r="V22" s="231">
        <v>3.9682135931899162E-2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2.4037325320960381</v>
      </c>
      <c r="C23" s="231">
        <v>2.7925928374316169</v>
      </c>
      <c r="D23" s="231">
        <v>7.4170520551785923</v>
      </c>
      <c r="E23" s="231">
        <v>8.3556156496519556</v>
      </c>
      <c r="F23" s="231">
        <v>9.7665023734201295</v>
      </c>
      <c r="G23" s="231">
        <v>11.66021200926013</v>
      </c>
      <c r="H23" s="231">
        <v>9.8990496637838898</v>
      </c>
      <c r="I23" s="231">
        <v>12.44476453977796</v>
      </c>
      <c r="J23" s="231">
        <v>13.224592097495609</v>
      </c>
      <c r="K23" s="231">
        <v>5.9843789668746652</v>
      </c>
      <c r="L23" s="231">
        <v>7.3232931421891028</v>
      </c>
      <c r="M23" s="231">
        <v>4.7147210894240894</v>
      </c>
      <c r="N23" s="231">
        <v>2.175253184329482</v>
      </c>
      <c r="O23" s="231">
        <v>2.2713387151920621</v>
      </c>
      <c r="P23" s="231">
        <v>1.571846396941651</v>
      </c>
      <c r="Q23" s="231">
        <v>0.55213879044402758</v>
      </c>
      <c r="R23" s="231">
        <v>2.7805860385172601</v>
      </c>
      <c r="S23" s="231">
        <v>3.2278205922983392</v>
      </c>
      <c r="T23" s="231">
        <v>2.624312099321946</v>
      </c>
      <c r="U23" s="231">
        <v>1.6938307256862151</v>
      </c>
      <c r="V23" s="231">
        <v>1.7520336388275091</v>
      </c>
      <c r="W23" s="231">
        <v>2.343578878397822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4.0916869315186997</v>
      </c>
      <c r="C25" s="231">
        <v>7.6829289790734716</v>
      </c>
      <c r="D25" s="231">
        <v>16.586308751103299</v>
      </c>
      <c r="E25" s="231">
        <v>19.82630373316232</v>
      </c>
      <c r="F25" s="231">
        <v>19.764854462511579</v>
      </c>
      <c r="G25" s="231">
        <v>18.272180871851941</v>
      </c>
      <c r="H25" s="231">
        <v>17.47315069466071</v>
      </c>
      <c r="I25" s="231">
        <v>19.04484855324349</v>
      </c>
      <c r="J25" s="231">
        <v>18.456560293604941</v>
      </c>
      <c r="K25" s="231">
        <v>14.21558071541495</v>
      </c>
      <c r="L25" s="231">
        <v>16.72681389933793</v>
      </c>
      <c r="M25" s="231">
        <v>15.848759454231059</v>
      </c>
      <c r="N25" s="231">
        <v>19.77364196106792</v>
      </c>
      <c r="O25" s="231">
        <v>18.008745572482809</v>
      </c>
      <c r="P25" s="231">
        <v>14.452653519274691</v>
      </c>
      <c r="Q25" s="231">
        <v>14.6633954368852</v>
      </c>
      <c r="R25" s="231">
        <v>17.552174962864271</v>
      </c>
      <c r="S25" s="231">
        <v>15.585355765005991</v>
      </c>
      <c r="T25" s="231">
        <v>14.68972632286488</v>
      </c>
      <c r="U25" s="231">
        <v>14.961917511021021</v>
      </c>
      <c r="V25" s="231">
        <v>19.431182394214151</v>
      </c>
      <c r="W25" s="231">
        <v>20.33556772525294</v>
      </c>
      <c r="DA25" s="73" t="s">
        <v>2960</v>
      </c>
    </row>
    <row r="26" spans="1:105" ht="12" customHeight="1" x14ac:dyDescent="0.25">
      <c r="A26" s="46" t="s">
        <v>79</v>
      </c>
      <c r="B26" s="231">
        <v>1.0227869322687979</v>
      </c>
      <c r="C26" s="231">
        <v>0.93930178918436225</v>
      </c>
      <c r="D26" s="231">
        <v>0.84537161027657326</v>
      </c>
      <c r="E26" s="231">
        <v>0.70969885984424819</v>
      </c>
      <c r="F26" s="231">
        <v>0.66795628833355902</v>
      </c>
      <c r="G26" s="231">
        <v>0.84537161027764196</v>
      </c>
      <c r="H26" s="231">
        <v>2.2125817225556972</v>
      </c>
      <c r="I26" s="231">
        <v>1.5133278986120851</v>
      </c>
      <c r="J26" s="231">
        <v>0.44876082280674429</v>
      </c>
      <c r="K26" s="231">
        <v>0.21915789345497019</v>
      </c>
      <c r="L26" s="231">
        <v>0.39661078746989809</v>
      </c>
      <c r="M26" s="231">
        <v>0.37572071567559001</v>
      </c>
      <c r="N26" s="231">
        <v>3.5380492633262102</v>
      </c>
      <c r="O26" s="231">
        <v>4.4356084810083143</v>
      </c>
      <c r="P26" s="231">
        <v>4.1016303369250586</v>
      </c>
      <c r="Q26" s="231">
        <v>4.3207882304107077</v>
      </c>
      <c r="R26" s="231">
        <v>4.581688695353658</v>
      </c>
      <c r="S26" s="231">
        <v>3.2666661904514651</v>
      </c>
      <c r="T26" s="231">
        <v>3.2145161551238681</v>
      </c>
      <c r="U26" s="231">
        <v>3.005765725478351</v>
      </c>
      <c r="V26" s="231">
        <v>3.266666190446569</v>
      </c>
      <c r="W26" s="231">
        <v>3.85113733576092</v>
      </c>
      <c r="DA26" s="73" t="s">
        <v>2961</v>
      </c>
    </row>
    <row r="27" spans="1:105" ht="12" customHeight="1" x14ac:dyDescent="0.25">
      <c r="A27" s="57" t="s">
        <v>2912</v>
      </c>
      <c r="B27" s="263">
        <v>0.94277990714734139</v>
      </c>
      <c r="C27" s="263">
        <v>1.0885758253180771</v>
      </c>
      <c r="D27" s="263">
        <v>1.6201766934972941</v>
      </c>
      <c r="E27" s="263">
        <v>1.752535184365237</v>
      </c>
      <c r="F27" s="263">
        <v>2.0524071738446392</v>
      </c>
      <c r="G27" s="263">
        <v>2.246169274107384</v>
      </c>
      <c r="H27" s="263">
        <v>2.328088767330204</v>
      </c>
      <c r="I27" s="263">
        <v>2.4134741975852441</v>
      </c>
      <c r="J27" s="263">
        <v>2.275037938363826</v>
      </c>
      <c r="K27" s="263">
        <v>1.8517748358089501</v>
      </c>
      <c r="L27" s="263">
        <v>1.9876509854225759</v>
      </c>
      <c r="M27" s="263">
        <v>1.7315474944281299</v>
      </c>
      <c r="N27" s="263">
        <v>2.14172708616378</v>
      </c>
      <c r="O27" s="263">
        <v>2.0356541008993121</v>
      </c>
      <c r="P27" s="263">
        <v>2.312335139965954</v>
      </c>
      <c r="Q27" s="263">
        <v>2.633462470395258</v>
      </c>
      <c r="R27" s="263">
        <v>2.8383641184325001</v>
      </c>
      <c r="S27" s="263">
        <v>2.8308380718265509</v>
      </c>
      <c r="T27" s="263">
        <v>2.7567225099114419</v>
      </c>
      <c r="U27" s="263">
        <v>2.8585863884388578</v>
      </c>
      <c r="V27" s="263">
        <v>2.958615907555572</v>
      </c>
      <c r="W27" s="263">
        <v>3.1420579884774442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1.1446185718172575</v>
      </c>
      <c r="C28" s="263">
        <f t="shared" si="0"/>
        <v>1.5667623286036472</v>
      </c>
      <c r="D28" s="263">
        <f t="shared" si="0"/>
        <v>3.2212493698041862</v>
      </c>
      <c r="E28" s="263">
        <f t="shared" si="0"/>
        <v>3.7525217517337643</v>
      </c>
      <c r="F28" s="263">
        <f t="shared" si="0"/>
        <v>3.9426444550645776</v>
      </c>
      <c r="G28" s="263">
        <f t="shared" si="0"/>
        <v>4.1340638228590771</v>
      </c>
      <c r="H28" s="263">
        <f t="shared" si="0"/>
        <v>3.8531469054934213</v>
      </c>
      <c r="I28" s="263">
        <f t="shared" si="0"/>
        <v>4.3917187808411651</v>
      </c>
      <c r="J28" s="263">
        <f t="shared" si="0"/>
        <v>4.2957361487918453</v>
      </c>
      <c r="K28" s="263">
        <f t="shared" si="0"/>
        <v>2.669622991494188</v>
      </c>
      <c r="L28" s="263">
        <f t="shared" si="0"/>
        <v>3.1974660877044796</v>
      </c>
      <c r="M28" s="263">
        <f t="shared" si="0"/>
        <v>2.645137003545031</v>
      </c>
      <c r="N28" s="263">
        <f t="shared" si="0"/>
        <v>2.9766422926274214</v>
      </c>
      <c r="O28" s="263">
        <f t="shared" si="0"/>
        <v>2.8940985470240062</v>
      </c>
      <c r="P28" s="263">
        <f t="shared" si="0"/>
        <v>2.4515333773902612</v>
      </c>
      <c r="Q28" s="263">
        <f t="shared" si="0"/>
        <v>2.2095518147731048</v>
      </c>
      <c r="R28" s="263">
        <f t="shared" si="0"/>
        <v>3.0768869454475221</v>
      </c>
      <c r="S28" s="263">
        <f t="shared" si="0"/>
        <v>2.8459917255793812</v>
      </c>
      <c r="T28" s="263">
        <f t="shared" si="0"/>
        <v>2.636305021495144</v>
      </c>
      <c r="U28" s="263">
        <f t="shared" si="0"/>
        <v>2.4931707933998943</v>
      </c>
      <c r="V28" s="263">
        <f t="shared" si="0"/>
        <v>2.9678818214685685</v>
      </c>
      <c r="W28" s="263">
        <f t="shared" si="0"/>
        <v>3.2563256133990475</v>
      </c>
      <c r="DA28" s="70"/>
    </row>
    <row r="29" spans="1:105" ht="12" customHeight="1" x14ac:dyDescent="0.25">
      <c r="A29" s="60" t="s">
        <v>2915</v>
      </c>
      <c r="B29" s="331">
        <v>0.59459552016481076</v>
      </c>
      <c r="C29" s="331">
        <v>0.82106800352306397</v>
      </c>
      <c r="D29" s="331">
        <v>1.7316479956166611</v>
      </c>
      <c r="E29" s="331">
        <v>2.021550306114547</v>
      </c>
      <c r="F29" s="331">
        <v>2.122502985698457</v>
      </c>
      <c r="G29" s="331">
        <v>2.2275652591875592</v>
      </c>
      <c r="H29" s="331">
        <v>2.0559497739164372</v>
      </c>
      <c r="I29" s="331">
        <v>2.365173227330855</v>
      </c>
      <c r="J29" s="331">
        <v>2.3252164542268172</v>
      </c>
      <c r="K29" s="331">
        <v>1.415104642535161</v>
      </c>
      <c r="L29" s="331">
        <v>1.707508561887547</v>
      </c>
      <c r="M29" s="331">
        <v>1.393982699489732</v>
      </c>
      <c r="N29" s="331">
        <v>1.4579082222307991</v>
      </c>
      <c r="O29" s="331">
        <v>1.4241527272635719</v>
      </c>
      <c r="P29" s="331">
        <v>1.1773875322936249</v>
      </c>
      <c r="Q29" s="331">
        <v>0.95240604343686819</v>
      </c>
      <c r="R29" s="331">
        <v>1.514066067463709</v>
      </c>
      <c r="S29" s="331">
        <v>1.4198010979003171</v>
      </c>
      <c r="T29" s="331">
        <v>1.299837879006466</v>
      </c>
      <c r="U29" s="331">
        <v>1.1921803974898699</v>
      </c>
      <c r="V29" s="331">
        <v>1.4148517436785331</v>
      </c>
      <c r="W29" s="331">
        <v>1.5786107490026631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1.9083435476446951E-2</v>
      </c>
      <c r="L30" s="232">
        <v>0</v>
      </c>
      <c r="M30" s="232">
        <v>0</v>
      </c>
      <c r="N30" s="232">
        <v>0</v>
      </c>
      <c r="O30" s="232">
        <v>0</v>
      </c>
      <c r="P30" s="232">
        <v>6.8618957178022966E-2</v>
      </c>
      <c r="Q30" s="232">
        <v>0</v>
      </c>
      <c r="R30" s="232">
        <v>0</v>
      </c>
      <c r="S30" s="232">
        <v>5.6509069372306731E-3</v>
      </c>
      <c r="T30" s="232">
        <v>8.9574006892639366E-3</v>
      </c>
      <c r="U30" s="232">
        <v>1.2985624152363231E-2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6.4200991682528311E-2</v>
      </c>
      <c r="J31" s="297">
        <v>6.0490876589327419E-2</v>
      </c>
      <c r="K31" s="297">
        <v>0</v>
      </c>
      <c r="L31" s="297">
        <v>7.5565925066881298E-2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2.2578372160901621E-2</v>
      </c>
      <c r="T31" s="297">
        <v>1.19258569464556E-2</v>
      </c>
      <c r="U31" s="297">
        <v>5.5919615284852689E-2</v>
      </c>
      <c r="V31" s="297">
        <v>3.1210378620651472E-2</v>
      </c>
      <c r="W31" s="297">
        <v>2.8842048480148191E-2</v>
      </c>
      <c r="DA31" s="122" t="s">
        <v>2965</v>
      </c>
    </row>
    <row r="32" spans="1:105" ht="12" customHeight="1" x14ac:dyDescent="0.25">
      <c r="A32" s="59" t="s">
        <v>160</v>
      </c>
      <c r="B32" s="297">
        <v>5.006598593691159E-2</v>
      </c>
      <c r="C32" s="297">
        <v>6.4142793452832123E-2</v>
      </c>
      <c r="D32" s="297">
        <v>6.2049315270686217E-2</v>
      </c>
      <c r="E32" s="297">
        <v>6.4421666038494682E-2</v>
      </c>
      <c r="F32" s="297">
        <v>5.9043913433655532E-2</v>
      </c>
      <c r="G32" s="297">
        <v>0.1064607252990173</v>
      </c>
      <c r="H32" s="297">
        <v>5.8568877377510133E-2</v>
      </c>
      <c r="I32" s="297">
        <v>0.1088420471815653</v>
      </c>
      <c r="J32" s="297">
        <v>0.1026270547000241</v>
      </c>
      <c r="K32" s="297">
        <v>6.583703441418623E-2</v>
      </c>
      <c r="L32" s="297">
        <v>6.4052136369478568E-2</v>
      </c>
      <c r="M32" s="297">
        <v>8.040543833222373E-2</v>
      </c>
      <c r="N32" s="297">
        <v>0.13306916896157539</v>
      </c>
      <c r="O32" s="297">
        <v>0.12813571019689551</v>
      </c>
      <c r="P32" s="297">
        <v>0.25363748018230581</v>
      </c>
      <c r="Q32" s="297">
        <v>0.35805945616297802</v>
      </c>
      <c r="R32" s="297">
        <v>0.22883502072694431</v>
      </c>
      <c r="S32" s="297">
        <v>0.21654203378193121</v>
      </c>
      <c r="T32" s="297">
        <v>0.23994919306186091</v>
      </c>
      <c r="U32" s="297">
        <v>0.25782933610391512</v>
      </c>
      <c r="V32" s="297">
        <v>0.29993195243083398</v>
      </c>
      <c r="W32" s="297">
        <v>0.28942131947883082</v>
      </c>
      <c r="DA32" s="122" t="s">
        <v>2966</v>
      </c>
    </row>
    <row r="33" spans="1:105" ht="12" customHeight="1" x14ac:dyDescent="0.25">
      <c r="A33" s="59" t="s">
        <v>70</v>
      </c>
      <c r="B33" s="297">
        <v>0.18068423876343689</v>
      </c>
      <c r="C33" s="297">
        <v>0.1753388003002446</v>
      </c>
      <c r="D33" s="297">
        <v>0.17120419386452751</v>
      </c>
      <c r="E33" s="297">
        <v>0.17836648962401619</v>
      </c>
      <c r="F33" s="297">
        <v>0.21662031561282599</v>
      </c>
      <c r="G33" s="297">
        <v>0.19425254092805749</v>
      </c>
      <c r="H33" s="297">
        <v>0.1600636666753372</v>
      </c>
      <c r="I33" s="297">
        <v>9.8747502113016694E-2</v>
      </c>
      <c r="J33" s="297">
        <v>9.3040976584298357E-2</v>
      </c>
      <c r="K33" s="297">
        <v>5.9457073014583667E-2</v>
      </c>
      <c r="L33" s="297">
        <v>5.7690941534310057E-2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0.36384529546446231</v>
      </c>
      <c r="C34" s="297">
        <v>0.58158640976998721</v>
      </c>
      <c r="D34" s="297">
        <v>1.4983944864814469</v>
      </c>
      <c r="E34" s="297">
        <v>1.7787621504520359</v>
      </c>
      <c r="F34" s="297">
        <v>1.8468387566519759</v>
      </c>
      <c r="G34" s="297">
        <v>1.9268519929604839</v>
      </c>
      <c r="H34" s="297">
        <v>1.83731722986359</v>
      </c>
      <c r="I34" s="297">
        <v>2.0933826863537441</v>
      </c>
      <c r="J34" s="297">
        <v>2.069057546353168</v>
      </c>
      <c r="K34" s="297">
        <v>1.270727099629944</v>
      </c>
      <c r="L34" s="297">
        <v>1.5101995589168771</v>
      </c>
      <c r="M34" s="297">
        <v>1.3135772611575089</v>
      </c>
      <c r="N34" s="297">
        <v>1.324839053269224</v>
      </c>
      <c r="O34" s="297">
        <v>1.296017017066676</v>
      </c>
      <c r="P34" s="297">
        <v>0.85513109493329642</v>
      </c>
      <c r="Q34" s="297">
        <v>0.59434658727389023</v>
      </c>
      <c r="R34" s="297">
        <v>1.2852310467367649</v>
      </c>
      <c r="S34" s="297">
        <v>1.1750297850202529</v>
      </c>
      <c r="T34" s="297">
        <v>1.039005428308885</v>
      </c>
      <c r="U34" s="297">
        <v>0.8654458219487392</v>
      </c>
      <c r="V34" s="297">
        <v>1.083709412627047</v>
      </c>
      <c r="W34" s="297">
        <v>1.260347381043684</v>
      </c>
      <c r="DA34" s="122" t="s">
        <v>2968</v>
      </c>
    </row>
    <row r="35" spans="1:105" ht="12" customHeight="1" x14ac:dyDescent="0.25">
      <c r="A35" s="60" t="s">
        <v>2922</v>
      </c>
      <c r="B35" s="331">
        <v>0.46995494820882561</v>
      </c>
      <c r="C35" s="331">
        <v>0.65324411360808621</v>
      </c>
      <c r="D35" s="331">
        <v>1.3520035381407169</v>
      </c>
      <c r="E35" s="331">
        <v>1.582132710972308</v>
      </c>
      <c r="F35" s="331">
        <v>1.6458353045253169</v>
      </c>
      <c r="G35" s="331">
        <v>1.715736634585342</v>
      </c>
      <c r="H35" s="331">
        <v>1.5994779705773059</v>
      </c>
      <c r="I35" s="331">
        <v>1.821574806631034</v>
      </c>
      <c r="J35" s="331">
        <v>1.777306017007718</v>
      </c>
      <c r="K35" s="331">
        <v>1.0972514216689939</v>
      </c>
      <c r="L35" s="331">
        <v>1.321150953355946</v>
      </c>
      <c r="M35" s="331">
        <v>1.1040980050714611</v>
      </c>
      <c r="N35" s="331">
        <v>1.3368421732709801</v>
      </c>
      <c r="O35" s="331">
        <v>1.297062454416539</v>
      </c>
      <c r="P35" s="331">
        <v>1.077764603006611</v>
      </c>
      <c r="Q35" s="331">
        <v>1.033491932411615</v>
      </c>
      <c r="R35" s="331">
        <v>1.321765218945677</v>
      </c>
      <c r="S35" s="331">
        <v>1.1857741382642919</v>
      </c>
      <c r="T35" s="331">
        <v>1.1023451152630259</v>
      </c>
      <c r="U35" s="331">
        <v>1.0582173065422229</v>
      </c>
      <c r="V35" s="331">
        <v>1.30176171415585</v>
      </c>
      <c r="W35" s="331">
        <v>1.4108671917423361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4.6380615440237806E-3</v>
      </c>
      <c r="L36" s="231">
        <v>0</v>
      </c>
      <c r="M36" s="231">
        <v>0</v>
      </c>
      <c r="N36" s="231">
        <v>0</v>
      </c>
      <c r="O36" s="231">
        <v>0</v>
      </c>
      <c r="P36" s="231">
        <v>6.5093057140946462E-3</v>
      </c>
      <c r="Q36" s="231">
        <v>0</v>
      </c>
      <c r="R36" s="231">
        <v>0</v>
      </c>
      <c r="S36" s="231">
        <v>8.0110938199379764E-4</v>
      </c>
      <c r="T36" s="231">
        <v>1.1675965909395099E-3</v>
      </c>
      <c r="U36" s="231">
        <v>1.3116141701973449E-3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1.9893004896563871E-2</v>
      </c>
      <c r="J38" s="231">
        <v>2.0152094483520261E-2</v>
      </c>
      <c r="K38" s="231">
        <v>0</v>
      </c>
      <c r="L38" s="231">
        <v>1.9099354073673701E-2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3.232762032288449E-3</v>
      </c>
      <c r="T38" s="231">
        <v>1.570029666863628E-3</v>
      </c>
      <c r="U38" s="231">
        <v>5.7044646456894197E-3</v>
      </c>
      <c r="V38" s="231">
        <v>2.629960520136291E-3</v>
      </c>
      <c r="W38" s="231">
        <v>2.7953488335679582E-3</v>
      </c>
      <c r="DA38" s="73" t="s">
        <v>2972</v>
      </c>
    </row>
    <row r="39" spans="1:105" ht="12" customHeight="1" x14ac:dyDescent="0.25">
      <c r="A39" s="64" t="s">
        <v>160</v>
      </c>
      <c r="B39" s="231">
        <v>1.7567667803553469E-2</v>
      </c>
      <c r="C39" s="231">
        <v>1.635848951860706E-2</v>
      </c>
      <c r="D39" s="231">
        <v>1.6313386065234879E-2</v>
      </c>
      <c r="E39" s="231">
        <v>1.6072909047796839E-2</v>
      </c>
      <c r="F39" s="231">
        <v>1.6583919273876511E-2</v>
      </c>
      <c r="G39" s="231">
        <v>3.4217594170788311E-2</v>
      </c>
      <c r="H39" s="231">
        <v>1.6760162120132208E-2</v>
      </c>
      <c r="I39" s="231">
        <v>3.4366611851677692E-2</v>
      </c>
      <c r="J39" s="231">
        <v>3.4839630551034478E-2</v>
      </c>
      <c r="K39" s="231">
        <v>1.6467930151987002E-2</v>
      </c>
      <c r="L39" s="231">
        <v>1.6497101990885679E-2</v>
      </c>
      <c r="M39" s="231">
        <v>1.5328080343249289E-2</v>
      </c>
      <c r="N39" s="231">
        <v>1.160449100395981E-2</v>
      </c>
      <c r="O39" s="231">
        <v>1.19273328763344E-2</v>
      </c>
      <c r="P39" s="231">
        <v>2.476240344259437E-2</v>
      </c>
      <c r="Q39" s="231">
        <v>1.766711329148787E-2</v>
      </c>
      <c r="R39" s="231">
        <v>2.6295387742277469E-2</v>
      </c>
      <c r="S39" s="231">
        <v>3.1594005107844873E-2</v>
      </c>
      <c r="T39" s="231">
        <v>3.2189847563061327E-2</v>
      </c>
      <c r="U39" s="231">
        <v>2.6801827727898891E-2</v>
      </c>
      <c r="V39" s="231">
        <v>2.575456918599665E-2</v>
      </c>
      <c r="W39" s="231">
        <v>2.8583920232648989E-2</v>
      </c>
      <c r="DA39" s="73" t="s">
        <v>2973</v>
      </c>
    </row>
    <row r="40" spans="1:105" ht="12" customHeight="1" x14ac:dyDescent="0.25">
      <c r="A40" s="64" t="s">
        <v>70</v>
      </c>
      <c r="B40" s="231">
        <v>6.1465157332899173E-2</v>
      </c>
      <c r="C40" s="231">
        <v>4.3352160991682508E-2</v>
      </c>
      <c r="D40" s="231">
        <v>4.3637404327426223E-2</v>
      </c>
      <c r="E40" s="231">
        <v>4.3143283022020779E-2</v>
      </c>
      <c r="F40" s="231">
        <v>5.8985954878433229E-2</v>
      </c>
      <c r="G40" s="231">
        <v>6.0529090542799042E-2</v>
      </c>
      <c r="H40" s="231">
        <v>4.4405980775702701E-2</v>
      </c>
      <c r="I40" s="231">
        <v>3.022759011587493E-2</v>
      </c>
      <c r="J40" s="231">
        <v>3.062127894662376E-2</v>
      </c>
      <c r="K40" s="231">
        <v>1.441815438966813E-2</v>
      </c>
      <c r="L40" s="231">
        <v>1.4405192173166799E-2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2.064694186605652E-2</v>
      </c>
      <c r="F41" s="231">
        <v>0</v>
      </c>
      <c r="G41" s="231">
        <v>2.0646941866106671E-2</v>
      </c>
      <c r="H41" s="231">
        <v>0</v>
      </c>
      <c r="I41" s="231">
        <v>2.1042697468722778E-2</v>
      </c>
      <c r="J41" s="231">
        <v>2.1042697468708009E-2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2.0667237025546342E-3</v>
      </c>
      <c r="T41" s="231">
        <v>0</v>
      </c>
      <c r="U41" s="231">
        <v>2.0650324392945799E-3</v>
      </c>
      <c r="V41" s="231">
        <v>2.0633411760334472E-3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0.1249862234773995</v>
      </c>
      <c r="C42" s="231">
        <v>0.14520568648969301</v>
      </c>
      <c r="D42" s="231">
        <v>0.38566242846648752</v>
      </c>
      <c r="E42" s="231">
        <v>0.43446466315784388</v>
      </c>
      <c r="F42" s="231">
        <v>0.50782615450664059</v>
      </c>
      <c r="G42" s="231">
        <v>0.60629285684810852</v>
      </c>
      <c r="H42" s="231">
        <v>0.51471817973553835</v>
      </c>
      <c r="I42" s="231">
        <v>0.647087020341646</v>
      </c>
      <c r="J42" s="231">
        <v>0.68763550071593382</v>
      </c>
      <c r="K42" s="231">
        <v>0.31116811747562723</v>
      </c>
      <c r="L42" s="231">
        <v>0.38078727189418599</v>
      </c>
      <c r="M42" s="231">
        <v>0.24515006384779581</v>
      </c>
      <c r="N42" s="231">
        <v>0.1131060452801107</v>
      </c>
      <c r="O42" s="231">
        <v>0.1181021783660422</v>
      </c>
      <c r="P42" s="231">
        <v>8.1730867480910366E-2</v>
      </c>
      <c r="Q42" s="231">
        <v>2.870940977480646E-2</v>
      </c>
      <c r="R42" s="231">
        <v>0.14458137224827061</v>
      </c>
      <c r="S42" s="231">
        <v>0.16783610510199379</v>
      </c>
      <c r="T42" s="231">
        <v>0.13645563894510351</v>
      </c>
      <c r="U42" s="231">
        <v>8.8073653281589254E-2</v>
      </c>
      <c r="V42" s="231">
        <v>9.1100014248035863E-2</v>
      </c>
      <c r="W42" s="231">
        <v>0.1218584303873958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0.2127543270283945</v>
      </c>
      <c r="C44" s="231">
        <v>0.39948715820812458</v>
      </c>
      <c r="D44" s="231">
        <v>0.862433762721034</v>
      </c>
      <c r="E44" s="231">
        <v>1.0309028962398801</v>
      </c>
      <c r="F44" s="231">
        <v>1.0277077353093169</v>
      </c>
      <c r="G44" s="231">
        <v>0.95009359459694931</v>
      </c>
      <c r="H44" s="231">
        <v>0.90854664086640013</v>
      </c>
      <c r="I44" s="231">
        <v>0.99026978483886319</v>
      </c>
      <c r="J44" s="231">
        <v>0.95968072099481005</v>
      </c>
      <c r="K44" s="231">
        <v>0.7391636650224761</v>
      </c>
      <c r="L44" s="231">
        <v>0.86973957051058226</v>
      </c>
      <c r="M44" s="231">
        <v>0.82408361352032844</v>
      </c>
      <c r="N44" s="231">
        <v>1.0281646564699309</v>
      </c>
      <c r="O44" s="231">
        <v>0.93639582133842703</v>
      </c>
      <c r="P44" s="231">
        <v>0.75149067480745801</v>
      </c>
      <c r="Q44" s="231">
        <v>0.76244856469695999</v>
      </c>
      <c r="R44" s="231">
        <v>0.91265564414107669</v>
      </c>
      <c r="S44" s="231">
        <v>0.81038748388582693</v>
      </c>
      <c r="T44" s="231">
        <v>0.76381768457842414</v>
      </c>
      <c r="U44" s="231">
        <v>0.77797073539302419</v>
      </c>
      <c r="V44" s="231">
        <v>1.0103578799741131</v>
      </c>
      <c r="W44" s="231">
        <v>1.0573829568433479</v>
      </c>
      <c r="DA44" s="73" t="s">
        <v>2978</v>
      </c>
    </row>
    <row r="45" spans="1:105" ht="12" customHeight="1" x14ac:dyDescent="0.25">
      <c r="A45" s="64" t="s">
        <v>79</v>
      </c>
      <c r="B45" s="231">
        <v>5.3181572566578891E-2</v>
      </c>
      <c r="C45" s="231">
        <v>4.8840618399979017E-2</v>
      </c>
      <c r="D45" s="231">
        <v>4.3956556560534737E-2</v>
      </c>
      <c r="E45" s="231">
        <v>3.6902017638709927E-2</v>
      </c>
      <c r="F45" s="231">
        <v>3.4731540557049363E-2</v>
      </c>
      <c r="G45" s="231">
        <v>4.395655656059029E-2</v>
      </c>
      <c r="H45" s="231">
        <v>0.11504700707953271</v>
      </c>
      <c r="I45" s="231">
        <v>7.8688097117685679E-2</v>
      </c>
      <c r="J45" s="231">
        <v>2.3334093847087189E-2</v>
      </c>
      <c r="K45" s="231">
        <v>1.139549308521179E-2</v>
      </c>
      <c r="L45" s="231">
        <v>2.062246271345116E-2</v>
      </c>
      <c r="M45" s="231">
        <v>1.9536247360087539E-2</v>
      </c>
      <c r="N45" s="231">
        <v>0.18396698051697821</v>
      </c>
      <c r="O45" s="231">
        <v>0.23063712183573509</v>
      </c>
      <c r="P45" s="231">
        <v>0.21327135156155341</v>
      </c>
      <c r="Q45" s="231">
        <v>0.2246668446483604</v>
      </c>
      <c r="R45" s="231">
        <v>0.2382328148140519</v>
      </c>
      <c r="S45" s="231">
        <v>0.169855949051789</v>
      </c>
      <c r="T45" s="231">
        <v>0.16714431791863391</v>
      </c>
      <c r="U45" s="231">
        <v>0.156289978884529</v>
      </c>
      <c r="V45" s="231">
        <v>0.16985594905153431</v>
      </c>
      <c r="W45" s="231">
        <v>0.20024653544537549</v>
      </c>
      <c r="DA45" s="73" t="s">
        <v>2979</v>
      </c>
    </row>
    <row r="46" spans="1:105" ht="12" customHeight="1" x14ac:dyDescent="0.25">
      <c r="A46" s="60" t="s">
        <v>2934</v>
      </c>
      <c r="B46" s="331">
        <v>8.0068103443620975E-2</v>
      </c>
      <c r="C46" s="331">
        <v>9.2450211472497074E-2</v>
      </c>
      <c r="D46" s="331">
        <v>0.13759783604680839</v>
      </c>
      <c r="E46" s="331">
        <v>0.14883873464690939</v>
      </c>
      <c r="F46" s="331">
        <v>0.1743061648408038</v>
      </c>
      <c r="G46" s="331">
        <v>0.19076192908617631</v>
      </c>
      <c r="H46" s="331">
        <v>0.19771916099967821</v>
      </c>
      <c r="I46" s="331">
        <v>0.20497074687927641</v>
      </c>
      <c r="J46" s="331">
        <v>0.19321367755730989</v>
      </c>
      <c r="K46" s="331">
        <v>0.1572669272900333</v>
      </c>
      <c r="L46" s="331">
        <v>0.16880657246098671</v>
      </c>
      <c r="M46" s="331">
        <v>0.14705629898383771</v>
      </c>
      <c r="N46" s="331">
        <v>0.18189189712564191</v>
      </c>
      <c r="O46" s="331">
        <v>0.17288336534389509</v>
      </c>
      <c r="P46" s="331">
        <v>0.1963812420900255</v>
      </c>
      <c r="Q46" s="331">
        <v>0.22365383892462151</v>
      </c>
      <c r="R46" s="331">
        <v>0.24105565903813631</v>
      </c>
      <c r="S46" s="331">
        <v>0.24041648941477231</v>
      </c>
      <c r="T46" s="331">
        <v>0.2341220272256522</v>
      </c>
      <c r="U46" s="331">
        <v>0.2427730893678017</v>
      </c>
      <c r="V46" s="331">
        <v>0.25126836363418559</v>
      </c>
      <c r="W46" s="331">
        <v>0.26684767265404807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0.8699629177377568</v>
      </c>
      <c r="C48" s="318">
        <v>1.004498074251488</v>
      </c>
      <c r="D48" s="318">
        <v>1.495039969392703</v>
      </c>
      <c r="E48" s="318">
        <v>1.617175558017256</v>
      </c>
      <c r="F48" s="318">
        <v>1.8938864944060969</v>
      </c>
      <c r="G48" s="318">
        <v>2.0726830945602308</v>
      </c>
      <c r="H48" s="318">
        <v>2.148275415528718</v>
      </c>
      <c r="I48" s="318">
        <v>2.2270659767973928</v>
      </c>
      <c r="J48" s="318">
        <v>2.0993220451756711</v>
      </c>
      <c r="K48" s="318">
        <v>1.7087502893736779</v>
      </c>
      <c r="L48" s="318">
        <v>1.834131845209455</v>
      </c>
      <c r="M48" s="318">
        <v>1.5978088831063451</v>
      </c>
      <c r="N48" s="318">
        <v>1.9763076522438381</v>
      </c>
      <c r="O48" s="318">
        <v>1.878427369630423</v>
      </c>
      <c r="P48" s="318">
        <v>2.133738542688242</v>
      </c>
      <c r="Q48" s="318">
        <v>2.4300631325821098</v>
      </c>
      <c r="R48" s="318">
        <v>2.619138901194026</v>
      </c>
      <c r="S48" s="318">
        <v>2.6121941398401778</v>
      </c>
      <c r="T48" s="318">
        <v>2.5438030020946369</v>
      </c>
      <c r="U48" s="318">
        <v>2.63779927450559</v>
      </c>
      <c r="V48" s="318">
        <v>2.7301028669463672</v>
      </c>
      <c r="W48" s="318">
        <v>2.8993765295953269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0.99999999999999989</v>
      </c>
      <c r="E52" s="234">
        <f t="shared" si="1"/>
        <v>0.99999999999999989</v>
      </c>
      <c r="F52" s="234">
        <f t="shared" si="1"/>
        <v>1</v>
      </c>
      <c r="G52" s="234">
        <f t="shared" si="1"/>
        <v>1.0000000000000002</v>
      </c>
      <c r="H52" s="234">
        <f t="shared" si="1"/>
        <v>1</v>
      </c>
      <c r="I52" s="234">
        <f t="shared" si="1"/>
        <v>1.0000000000000002</v>
      </c>
      <c r="J52" s="234">
        <f t="shared" si="1"/>
        <v>1</v>
      </c>
      <c r="K52" s="234">
        <f t="shared" si="1"/>
        <v>0.99999999999999989</v>
      </c>
      <c r="L52" s="234">
        <f t="shared" si="1"/>
        <v>0.99999999999999989</v>
      </c>
      <c r="M52" s="234">
        <f t="shared" si="1"/>
        <v>0.99999999999999989</v>
      </c>
      <c r="N52" s="234">
        <f t="shared" si="1"/>
        <v>0.99999999999999978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0.99999999999999956</v>
      </c>
      <c r="R52" s="234">
        <f t="shared" si="1"/>
        <v>1.0000000000000002</v>
      </c>
      <c r="S52" s="234">
        <f t="shared" si="1"/>
        <v>1</v>
      </c>
      <c r="T52" s="234">
        <f t="shared" si="1"/>
        <v>1.0000000000000002</v>
      </c>
      <c r="U52" s="234">
        <f t="shared" si="1"/>
        <v>1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1.3069426197463447E-2</v>
      </c>
      <c r="C53" s="301">
        <f t="shared" si="2"/>
        <v>1.1507031304287258E-2</v>
      </c>
      <c r="D53" s="301">
        <f t="shared" si="2"/>
        <v>8.9922579406662255E-3</v>
      </c>
      <c r="E53" s="301">
        <f t="shared" si="2"/>
        <v>8.4537933114541917E-3</v>
      </c>
      <c r="F53" s="301">
        <f t="shared" si="2"/>
        <v>9.2700603269215021E-3</v>
      </c>
      <c r="G53" s="301">
        <f t="shared" si="2"/>
        <v>9.6187769733049357E-3</v>
      </c>
      <c r="H53" s="301">
        <f t="shared" si="2"/>
        <v>1.0424410831467784E-2</v>
      </c>
      <c r="I53" s="301">
        <f t="shared" si="2"/>
        <v>9.7081484625371542E-3</v>
      </c>
      <c r="J53" s="301">
        <f t="shared" si="2"/>
        <v>9.4502724132835003E-3</v>
      </c>
      <c r="K53" s="301">
        <f t="shared" si="2"/>
        <v>1.1600949892255616E-2</v>
      </c>
      <c r="L53" s="301">
        <f t="shared" si="2"/>
        <v>1.0678729187486649E-2</v>
      </c>
      <c r="M53" s="301">
        <f t="shared" si="2"/>
        <v>1.1019528685905373E-2</v>
      </c>
      <c r="N53" s="301">
        <f t="shared" si="2"/>
        <v>1.125330383570247E-2</v>
      </c>
      <c r="O53" s="301">
        <f t="shared" si="2"/>
        <v>1.1087650182193499E-2</v>
      </c>
      <c r="P53" s="301">
        <f t="shared" si="2"/>
        <v>1.3705220634362998E-2</v>
      </c>
      <c r="Q53" s="301">
        <f t="shared" si="2"/>
        <v>1.5302587093072376E-2</v>
      </c>
      <c r="R53" s="301">
        <f t="shared" si="2"/>
        <v>1.3698616320580044E-2</v>
      </c>
      <c r="S53" s="301">
        <f t="shared" si="2"/>
        <v>1.4629062870216756E-2</v>
      </c>
      <c r="T53" s="301">
        <f t="shared" si="2"/>
        <v>1.5042062764531973E-2</v>
      </c>
      <c r="U53" s="301">
        <f t="shared" si="2"/>
        <v>1.5756604518480856E-2</v>
      </c>
      <c r="V53" s="301">
        <f t="shared" si="2"/>
        <v>1.4200636260690317E-2</v>
      </c>
      <c r="W53" s="301">
        <f t="shared" si="2"/>
        <v>1.3996449497543001E-2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3.6854738775895127E-3</v>
      </c>
      <c r="C54" s="235">
        <f t="shared" si="3"/>
        <v>3.2448909875466688E-3</v>
      </c>
      <c r="D54" s="235">
        <f t="shared" si="3"/>
        <v>2.535744969989906E-3</v>
      </c>
      <c r="E54" s="235">
        <f t="shared" si="3"/>
        <v>2.3839022421621114E-3</v>
      </c>
      <c r="F54" s="235">
        <f t="shared" si="3"/>
        <v>2.6140830257091814E-3</v>
      </c>
      <c r="G54" s="235">
        <f t="shared" si="3"/>
        <v>2.7124183368015839E-3</v>
      </c>
      <c r="H54" s="235">
        <f t="shared" si="3"/>
        <v>2.9396006548544668E-3</v>
      </c>
      <c r="I54" s="235">
        <f t="shared" si="3"/>
        <v>2.7376203834706667E-3</v>
      </c>
      <c r="J54" s="235">
        <f t="shared" si="3"/>
        <v>2.6649013957491729E-3</v>
      </c>
      <c r="K54" s="235">
        <f t="shared" si="3"/>
        <v>3.2713752797679037E-3</v>
      </c>
      <c r="L54" s="235">
        <f t="shared" si="3"/>
        <v>3.0113164014785214E-3</v>
      </c>
      <c r="M54" s="235">
        <f t="shared" si="3"/>
        <v>3.1074191400334533E-3</v>
      </c>
      <c r="N54" s="235">
        <f t="shared" si="3"/>
        <v>3.1733418664630199E-3</v>
      </c>
      <c r="O54" s="235">
        <f t="shared" si="3"/>
        <v>3.126628858293381E-3</v>
      </c>
      <c r="P54" s="235">
        <f t="shared" si="3"/>
        <v>3.8647628343736144E-3</v>
      </c>
      <c r="Q54" s="235">
        <f t="shared" si="3"/>
        <v>4.3152074267807129E-3</v>
      </c>
      <c r="R54" s="235">
        <f t="shared" si="3"/>
        <v>3.8629004705973669E-3</v>
      </c>
      <c r="S54" s="235">
        <f t="shared" si="3"/>
        <v>4.1252789714870943E-3</v>
      </c>
      <c r="T54" s="235">
        <f t="shared" si="3"/>
        <v>4.2417416454368787E-3</v>
      </c>
      <c r="U54" s="235">
        <f t="shared" si="3"/>
        <v>4.4432367171284536E-3</v>
      </c>
      <c r="V54" s="235">
        <f t="shared" si="3"/>
        <v>4.0044660869719088E-3</v>
      </c>
      <c r="W54" s="235">
        <f t="shared" si="3"/>
        <v>3.9468870494258632E-3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4.9997117112859202E-2</v>
      </c>
      <c r="C55" s="235">
        <f t="shared" si="4"/>
        <v>4.4020172198030137E-2</v>
      </c>
      <c r="D55" s="235">
        <f t="shared" si="4"/>
        <v>3.4399901462834281E-2</v>
      </c>
      <c r="E55" s="235">
        <f t="shared" si="4"/>
        <v>3.2340003903362891E-2</v>
      </c>
      <c r="F55" s="235">
        <f t="shared" si="4"/>
        <v>3.5462635069496554E-2</v>
      </c>
      <c r="G55" s="235">
        <f t="shared" si="4"/>
        <v>3.6796651325835324E-2</v>
      </c>
      <c r="H55" s="235">
        <f t="shared" si="4"/>
        <v>3.9878605326575632E-2</v>
      </c>
      <c r="I55" s="235">
        <f t="shared" si="4"/>
        <v>3.7138542143854647E-2</v>
      </c>
      <c r="J55" s="235">
        <f t="shared" si="4"/>
        <v>3.615203678085422E-2</v>
      </c>
      <c r="K55" s="235">
        <f t="shared" si="4"/>
        <v>4.4379457951726028E-2</v>
      </c>
      <c r="L55" s="235">
        <f t="shared" si="4"/>
        <v>4.0851500726703689E-2</v>
      </c>
      <c r="M55" s="235">
        <f t="shared" si="4"/>
        <v>4.2155229917029705E-2</v>
      </c>
      <c r="N55" s="235">
        <f t="shared" si="4"/>
        <v>4.3049537239010685E-2</v>
      </c>
      <c r="O55" s="235">
        <f t="shared" si="4"/>
        <v>4.2415828842825007E-2</v>
      </c>
      <c r="P55" s="235">
        <f t="shared" si="4"/>
        <v>5.2429350054160093E-2</v>
      </c>
      <c r="Q55" s="235">
        <f t="shared" si="4"/>
        <v>5.8540078765704148E-2</v>
      </c>
      <c r="R55" s="235">
        <f t="shared" si="4"/>
        <v>5.2404085238041347E-2</v>
      </c>
      <c r="S55" s="235">
        <f t="shared" si="4"/>
        <v>5.5963510449721338E-2</v>
      </c>
      <c r="T55" s="235">
        <f t="shared" si="4"/>
        <v>5.7543442404781757E-2</v>
      </c>
      <c r="U55" s="235">
        <f t="shared" si="4"/>
        <v>6.0276923371309875E-2</v>
      </c>
      <c r="V55" s="235">
        <f t="shared" si="4"/>
        <v>5.4324563563520965E-2</v>
      </c>
      <c r="W55" s="235">
        <f t="shared" si="4"/>
        <v>5.3543446676235312E-2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0.11406001207771638</v>
      </c>
      <c r="C56" s="235">
        <f t="shared" si="5"/>
        <v>0.10042461770818963</v>
      </c>
      <c r="D56" s="235">
        <f t="shared" si="5"/>
        <v>7.8477588367069556E-2</v>
      </c>
      <c r="E56" s="235">
        <f t="shared" si="5"/>
        <v>7.3778278605232547E-2</v>
      </c>
      <c r="F56" s="235">
        <f t="shared" si="5"/>
        <v>8.0902036315491671E-2</v>
      </c>
      <c r="G56" s="235">
        <f t="shared" si="5"/>
        <v>8.3945369993439586E-2</v>
      </c>
      <c r="H56" s="235">
        <f t="shared" si="5"/>
        <v>9.097632959364807E-2</v>
      </c>
      <c r="I56" s="235">
        <f t="shared" si="5"/>
        <v>8.472533638119184E-2</v>
      </c>
      <c r="J56" s="235">
        <f t="shared" si="5"/>
        <v>8.2474790347416185E-2</v>
      </c>
      <c r="K56" s="235">
        <f t="shared" si="5"/>
        <v>0.10124426771547704</v>
      </c>
      <c r="L56" s="235">
        <f t="shared" si="5"/>
        <v>9.3195826786625593E-2</v>
      </c>
      <c r="M56" s="235">
        <f t="shared" si="5"/>
        <v>9.6170065618416359E-2</v>
      </c>
      <c r="N56" s="235">
        <f t="shared" si="5"/>
        <v>9.8210277331345408E-2</v>
      </c>
      <c r="O56" s="235">
        <f t="shared" si="5"/>
        <v>9.6764578229144693E-2</v>
      </c>
      <c r="P56" s="235">
        <f t="shared" si="5"/>
        <v>0.11960874237819294</v>
      </c>
      <c r="Q56" s="235">
        <f t="shared" si="5"/>
        <v>0.13354934197454646</v>
      </c>
      <c r="R56" s="235">
        <f t="shared" si="5"/>
        <v>0.11955110495031605</v>
      </c>
      <c r="S56" s="235">
        <f t="shared" si="5"/>
        <v>0.12767133479711912</v>
      </c>
      <c r="T56" s="235">
        <f t="shared" si="5"/>
        <v>0.13127568377326868</v>
      </c>
      <c r="U56" s="235">
        <f t="shared" si="5"/>
        <v>0.13751166076675447</v>
      </c>
      <c r="V56" s="235">
        <f t="shared" si="5"/>
        <v>0.12393235318318387</v>
      </c>
      <c r="W56" s="235">
        <f t="shared" si="5"/>
        <v>0.12215036640589037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3.661110142721976E-2</v>
      </c>
      <c r="C57" s="302">
        <f t="shared" si="6"/>
        <v>3.3758429287546611E-2</v>
      </c>
      <c r="D57" s="302">
        <f t="shared" si="6"/>
        <v>3.093173531625731E-2</v>
      </c>
      <c r="E57" s="302">
        <f t="shared" si="6"/>
        <v>3.0623753427095942E-2</v>
      </c>
      <c r="F57" s="302">
        <f t="shared" si="6"/>
        <v>3.1256626079553818E-2</v>
      </c>
      <c r="G57" s="302">
        <f t="shared" si="6"/>
        <v>3.1587921555828333E-2</v>
      </c>
      <c r="H57" s="302">
        <f t="shared" si="6"/>
        <v>3.204840040125681E-2</v>
      </c>
      <c r="I57" s="302">
        <f t="shared" si="6"/>
        <v>3.1535701322565418E-2</v>
      </c>
      <c r="J57" s="302">
        <f t="shared" si="6"/>
        <v>3.1573850964544188E-2</v>
      </c>
      <c r="K57" s="302">
        <f t="shared" si="6"/>
        <v>3.366972925618128E-2</v>
      </c>
      <c r="L57" s="302">
        <f t="shared" si="6"/>
        <v>3.2372334653187951E-2</v>
      </c>
      <c r="M57" s="302">
        <f t="shared" si="6"/>
        <v>3.2666211652880521E-2</v>
      </c>
      <c r="N57" s="302">
        <f t="shared" si="6"/>
        <v>3.3138048421230006E-2</v>
      </c>
      <c r="O57" s="302">
        <f t="shared" si="6"/>
        <v>3.2678485905930664E-2</v>
      </c>
      <c r="P57" s="302">
        <f t="shared" si="6"/>
        <v>3.9840744165861183E-2</v>
      </c>
      <c r="Q57" s="302">
        <f t="shared" si="6"/>
        <v>4.5862182041719483E-2</v>
      </c>
      <c r="R57" s="302">
        <f t="shared" si="6"/>
        <v>3.9281331294806293E-2</v>
      </c>
      <c r="S57" s="302">
        <f t="shared" si="6"/>
        <v>4.1410380015274764E-2</v>
      </c>
      <c r="T57" s="302">
        <f t="shared" si="6"/>
        <v>4.3689085666754557E-2</v>
      </c>
      <c r="U57" s="302">
        <f t="shared" si="6"/>
        <v>4.6836759870068426E-2</v>
      </c>
      <c r="V57" s="302">
        <f t="shared" si="6"/>
        <v>4.2496635369098201E-2</v>
      </c>
      <c r="W57" s="302">
        <f t="shared" si="6"/>
        <v>4.2627984738758048E-2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0.58964137644414849</v>
      </c>
      <c r="C58" s="303">
        <f t="shared" si="7"/>
        <v>0.62497930422550374</v>
      </c>
      <c r="D58" s="303">
        <f t="shared" si="7"/>
        <v>0.67915628768391301</v>
      </c>
      <c r="E58" s="303">
        <f t="shared" si="7"/>
        <v>0.69073794086340601</v>
      </c>
      <c r="F58" s="303">
        <f t="shared" si="7"/>
        <v>0.67280766816639315</v>
      </c>
      <c r="G58" s="303">
        <f t="shared" si="7"/>
        <v>0.66498755768614437</v>
      </c>
      <c r="H58" s="303">
        <f t="shared" si="7"/>
        <v>0.64821006237541412</v>
      </c>
      <c r="I58" s="303">
        <f t="shared" si="7"/>
        <v>0.66317215395065909</v>
      </c>
      <c r="J58" s="303">
        <f t="shared" si="7"/>
        <v>0.66819530164068064</v>
      </c>
      <c r="K58" s="303">
        <f t="shared" si="7"/>
        <v>0.62215278164385357</v>
      </c>
      <c r="L58" s="303">
        <f t="shared" si="7"/>
        <v>0.64241756834558128</v>
      </c>
      <c r="M58" s="303">
        <f t="shared" si="7"/>
        <v>0.63594822397638417</v>
      </c>
      <c r="N58" s="303">
        <f t="shared" si="7"/>
        <v>0.63574298323221534</v>
      </c>
      <c r="O58" s="303">
        <f t="shared" si="7"/>
        <v>0.63941370591282265</v>
      </c>
      <c r="P58" s="303">
        <f t="shared" si="7"/>
        <v>0.57815553857083646</v>
      </c>
      <c r="Q58" s="303">
        <f t="shared" si="7"/>
        <v>0.5435385346879007</v>
      </c>
      <c r="R58" s="303">
        <f t="shared" si="7"/>
        <v>0.57736231755819212</v>
      </c>
      <c r="S58" s="303">
        <f t="shared" si="7"/>
        <v>0.55461163316610895</v>
      </c>
      <c r="T58" s="303">
        <f t="shared" si="7"/>
        <v>0.54439916208657935</v>
      </c>
      <c r="U58" s="303">
        <f t="shared" si="7"/>
        <v>0.52792435158215967</v>
      </c>
      <c r="V58" s="303">
        <f t="shared" si="7"/>
        <v>0.56550471719816375</v>
      </c>
      <c r="W58" s="303">
        <f t="shared" si="7"/>
        <v>0.56882063408408501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6.1506079794520191E-2</v>
      </c>
      <c r="C59" s="303">
        <f t="shared" si="8"/>
        <v>5.4153286831895978E-2</v>
      </c>
      <c r="D59" s="303">
        <f t="shared" si="8"/>
        <v>4.2318501675220298E-2</v>
      </c>
      <c r="E59" s="303">
        <f t="shared" si="8"/>
        <v>3.9784431093202691E-2</v>
      </c>
      <c r="F59" s="303">
        <f t="shared" si="8"/>
        <v>4.3625868615280852E-2</v>
      </c>
      <c r="G59" s="303">
        <f t="shared" si="8"/>
        <v>4.5266965443410863E-2</v>
      </c>
      <c r="H59" s="303">
        <f t="shared" si="8"/>
        <v>4.9058362220642644E-2</v>
      </c>
      <c r="I59" s="303">
        <f t="shared" si="8"/>
        <v>4.5687556972451304E-2</v>
      </c>
      <c r="J59" s="303">
        <f t="shared" si="8"/>
        <v>4.4473965448014748E-2</v>
      </c>
      <c r="K59" s="303">
        <f t="shared" si="8"/>
        <v>5.4595277480796213E-2</v>
      </c>
      <c r="L59" s="303">
        <f t="shared" si="8"/>
        <v>5.0255210870474208E-2</v>
      </c>
      <c r="M59" s="303">
        <f t="shared" si="8"/>
        <v>5.1859048776360467E-2</v>
      </c>
      <c r="N59" s="303">
        <f t="shared" si="8"/>
        <v>5.2959218959821697E-2</v>
      </c>
      <c r="O59" s="303">
        <f t="shared" si="8"/>
        <v>5.2179635627161353E-2</v>
      </c>
      <c r="P59" s="303">
        <f t="shared" si="8"/>
        <v>6.4498194580435222E-2</v>
      </c>
      <c r="Q59" s="303">
        <f t="shared" si="8"/>
        <v>7.201556736988006E-2</v>
      </c>
      <c r="R59" s="303">
        <f t="shared" si="8"/>
        <v>6.4467113992474831E-2</v>
      </c>
      <c r="S59" s="303">
        <f t="shared" si="8"/>
        <v>6.8845892284791738E-2</v>
      </c>
      <c r="T59" s="303">
        <f t="shared" si="8"/>
        <v>7.0789512767518881E-2</v>
      </c>
      <c r="U59" s="303">
        <f t="shared" si="8"/>
        <v>7.4152220622545173E-2</v>
      </c>
      <c r="V59" s="303">
        <f t="shared" si="8"/>
        <v>6.6829672074853047E-2</v>
      </c>
      <c r="W59" s="303">
        <f t="shared" si="8"/>
        <v>6.5868747918170392E-2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7.4673845590855839E-2</v>
      </c>
      <c r="C60" s="303">
        <f t="shared" si="9"/>
        <v>7.7941589189242863E-2</v>
      </c>
      <c r="D60" s="303">
        <f t="shared" si="9"/>
        <v>8.4138012476963481E-2</v>
      </c>
      <c r="E60" s="303">
        <f t="shared" si="9"/>
        <v>8.5186274369532453E-2</v>
      </c>
      <c r="F60" s="303">
        <f t="shared" si="9"/>
        <v>8.380466175783928E-2</v>
      </c>
      <c r="G60" s="303">
        <f t="shared" si="9"/>
        <v>8.3313633735188519E-2</v>
      </c>
      <c r="H60" s="303">
        <f t="shared" si="9"/>
        <v>8.1194960961827309E-2</v>
      </c>
      <c r="I60" s="303">
        <f t="shared" si="9"/>
        <v>8.3136128908035803E-2</v>
      </c>
      <c r="J60" s="303">
        <f t="shared" si="9"/>
        <v>8.3975927536643943E-2</v>
      </c>
      <c r="K60" s="303">
        <f t="shared" si="9"/>
        <v>7.8707629659557354E-2</v>
      </c>
      <c r="L60" s="303">
        <f t="shared" si="9"/>
        <v>8.0843837105846902E-2</v>
      </c>
      <c r="M60" s="303">
        <f t="shared" si="9"/>
        <v>7.9220633178359132E-2</v>
      </c>
      <c r="N60" s="303">
        <f t="shared" si="9"/>
        <v>7.3604453134448675E-2</v>
      </c>
      <c r="O60" s="303">
        <f t="shared" si="9"/>
        <v>7.4184021531995617E-2</v>
      </c>
      <c r="P60" s="303">
        <f t="shared" si="9"/>
        <v>6.838086489386512E-2</v>
      </c>
      <c r="Q60" s="303">
        <f t="shared" si="9"/>
        <v>6.0423161280194947E-2</v>
      </c>
      <c r="R60" s="303">
        <f t="shared" si="9"/>
        <v>6.9884628320226655E-2</v>
      </c>
      <c r="S60" s="303">
        <f t="shared" si="9"/>
        <v>6.9214428664308228E-2</v>
      </c>
      <c r="T60" s="303">
        <f t="shared" si="9"/>
        <v>6.7697328007163035E-2</v>
      </c>
      <c r="U60" s="303">
        <f t="shared" si="9"/>
        <v>6.4673277487632325E-2</v>
      </c>
      <c r="V60" s="303">
        <f t="shared" si="9"/>
        <v>6.7038971966298225E-2</v>
      </c>
      <c r="W60" s="303">
        <f t="shared" si="9"/>
        <v>6.8264205102210568E-2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3.8790855884252094E-2</v>
      </c>
      <c r="C61" s="304">
        <f t="shared" si="10"/>
        <v>4.0845598505078518E-2</v>
      </c>
      <c r="D61" s="304">
        <f t="shared" si="10"/>
        <v>4.523009675272676E-2</v>
      </c>
      <c r="E61" s="304">
        <f t="shared" si="10"/>
        <v>4.5891363307600096E-2</v>
      </c>
      <c r="F61" s="304">
        <f t="shared" si="10"/>
        <v>4.5115821835765735E-2</v>
      </c>
      <c r="G61" s="304">
        <f t="shared" si="10"/>
        <v>4.4892039425949833E-2</v>
      </c>
      <c r="H61" s="304">
        <f t="shared" si="10"/>
        <v>4.332374698577602E-2</v>
      </c>
      <c r="I61" s="304">
        <f t="shared" si="10"/>
        <v>4.4773209790894525E-2</v>
      </c>
      <c r="J61" s="304">
        <f t="shared" si="10"/>
        <v>4.5454888685861186E-2</v>
      </c>
      <c r="K61" s="304">
        <f t="shared" si="10"/>
        <v>4.1721071660324072E-2</v>
      </c>
      <c r="L61" s="304">
        <f t="shared" si="10"/>
        <v>4.3172168288164191E-2</v>
      </c>
      <c r="M61" s="304">
        <f t="shared" si="10"/>
        <v>4.1749138870785477E-2</v>
      </c>
      <c r="N61" s="304">
        <f t="shared" si="10"/>
        <v>3.6050195780425863E-2</v>
      </c>
      <c r="O61" s="304">
        <f t="shared" si="10"/>
        <v>3.6505106812209302E-2</v>
      </c>
      <c r="P61" s="304">
        <f t="shared" si="10"/>
        <v>3.2840987814409452E-2</v>
      </c>
      <c r="Q61" s="304">
        <f t="shared" si="10"/>
        <v>2.6044822113722499E-2</v>
      </c>
      <c r="R61" s="304">
        <f t="shared" si="10"/>
        <v>3.438863573896403E-2</v>
      </c>
      <c r="S61" s="304">
        <f t="shared" si="10"/>
        <v>3.4529517751188205E-2</v>
      </c>
      <c r="T61" s="304">
        <f t="shared" si="10"/>
        <v>3.3378364997131614E-2</v>
      </c>
      <c r="U61" s="304">
        <f t="shared" si="10"/>
        <v>3.0925363744148143E-2</v>
      </c>
      <c r="V61" s="304">
        <f t="shared" si="10"/>
        <v>3.195888923029945E-2</v>
      </c>
      <c r="W61" s="304">
        <f t="shared" si="10"/>
        <v>3.3093314594539666E-2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3.065942148875711E-2</v>
      </c>
      <c r="C62" s="304">
        <f t="shared" si="11"/>
        <v>3.2496878060956226E-2</v>
      </c>
      <c r="D62" s="304">
        <f t="shared" si="11"/>
        <v>3.5313903862058765E-2</v>
      </c>
      <c r="E62" s="304">
        <f t="shared" si="11"/>
        <v>3.5916111916907377E-2</v>
      </c>
      <c r="F62" s="304">
        <f t="shared" si="11"/>
        <v>3.4983796428226348E-2</v>
      </c>
      <c r="G62" s="304">
        <f t="shared" si="11"/>
        <v>3.4577176280996394E-2</v>
      </c>
      <c r="H62" s="304">
        <f t="shared" si="11"/>
        <v>3.3704801442989998E-2</v>
      </c>
      <c r="I62" s="304">
        <f t="shared" si="11"/>
        <v>3.4482781229152909E-2</v>
      </c>
      <c r="J62" s="304">
        <f t="shared" si="11"/>
        <v>3.4743968466652092E-2</v>
      </c>
      <c r="K62" s="304">
        <f t="shared" si="11"/>
        <v>3.2349908138830166E-2</v>
      </c>
      <c r="L62" s="304">
        <f t="shared" si="11"/>
        <v>3.3403610714139303E-2</v>
      </c>
      <c r="M62" s="304">
        <f t="shared" si="11"/>
        <v>3.3067225983191027E-2</v>
      </c>
      <c r="N62" s="304">
        <f t="shared" si="11"/>
        <v>3.3056554136313393E-2</v>
      </c>
      <c r="O62" s="304">
        <f t="shared" si="11"/>
        <v>3.3247419700246118E-2</v>
      </c>
      <c r="P62" s="304">
        <f t="shared" si="11"/>
        <v>3.0062195516195551E-2</v>
      </c>
      <c r="Q62" s="304">
        <f t="shared" si="11"/>
        <v>2.826222462689788E-2</v>
      </c>
      <c r="R62" s="304">
        <f t="shared" si="11"/>
        <v>3.0020950620006159E-2</v>
      </c>
      <c r="S62" s="304">
        <f t="shared" si="11"/>
        <v>2.8837989501943193E-2</v>
      </c>
      <c r="T62" s="304">
        <f t="shared" si="11"/>
        <v>2.8306974434518205E-2</v>
      </c>
      <c r="U62" s="304">
        <f t="shared" si="11"/>
        <v>2.7450338215655016E-2</v>
      </c>
      <c r="V62" s="304">
        <f t="shared" si="11"/>
        <v>2.94043942150338E-2</v>
      </c>
      <c r="W62" s="304">
        <f t="shared" si="11"/>
        <v>2.957681103903663E-2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5.2235682178466292E-3</v>
      </c>
      <c r="C63" s="304">
        <f t="shared" si="12"/>
        <v>4.5991126232081282E-3</v>
      </c>
      <c r="D63" s="304">
        <f t="shared" si="12"/>
        <v>3.5940118621779651E-3</v>
      </c>
      <c r="E63" s="304">
        <f t="shared" si="12"/>
        <v>3.3787991450249734E-3</v>
      </c>
      <c r="F63" s="304">
        <f t="shared" si="12"/>
        <v>3.705043493847197E-3</v>
      </c>
      <c r="G63" s="304">
        <f t="shared" si="12"/>
        <v>3.8444180282422953E-3</v>
      </c>
      <c r="H63" s="304">
        <f t="shared" si="12"/>
        <v>4.1664125330612908E-3</v>
      </c>
      <c r="I63" s="304">
        <f t="shared" si="12"/>
        <v>3.8801378879883709E-3</v>
      </c>
      <c r="J63" s="304">
        <f t="shared" si="12"/>
        <v>3.7770703841306522E-3</v>
      </c>
      <c r="K63" s="304">
        <f t="shared" si="12"/>
        <v>4.6366498604031156E-3</v>
      </c>
      <c r="L63" s="304">
        <f t="shared" si="12"/>
        <v>4.2680581035434116E-3</v>
      </c>
      <c r="M63" s="304">
        <f t="shared" si="12"/>
        <v>4.4042683243826104E-3</v>
      </c>
      <c r="N63" s="304">
        <f t="shared" si="12"/>
        <v>4.49770321770941E-3</v>
      </c>
      <c r="O63" s="304">
        <f t="shared" si="12"/>
        <v>4.4314950195401877E-3</v>
      </c>
      <c r="P63" s="304">
        <f t="shared" si="12"/>
        <v>5.4776815632601216E-3</v>
      </c>
      <c r="Q63" s="304">
        <f t="shared" si="12"/>
        <v>6.1161145395745627E-3</v>
      </c>
      <c r="R63" s="304">
        <f t="shared" si="12"/>
        <v>5.4750419612564737E-3</v>
      </c>
      <c r="S63" s="304">
        <f t="shared" si="12"/>
        <v>5.8469214111768275E-3</v>
      </c>
      <c r="T63" s="304">
        <f t="shared" si="12"/>
        <v>6.0119885755132163E-3</v>
      </c>
      <c r="U63" s="304">
        <f t="shared" si="12"/>
        <v>6.2975755278291655E-3</v>
      </c>
      <c r="V63" s="304">
        <f t="shared" si="12"/>
        <v>5.675688520964982E-3</v>
      </c>
      <c r="W63" s="304">
        <f t="shared" si="12"/>
        <v>5.5940794686342625E-3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5.6755567477627236E-2</v>
      </c>
      <c r="C65" s="237">
        <f t="shared" si="14"/>
        <v>4.9970678267757272E-2</v>
      </c>
      <c r="D65" s="237">
        <f t="shared" si="14"/>
        <v>3.9049970107085774E-2</v>
      </c>
      <c r="E65" s="237">
        <f t="shared" si="14"/>
        <v>3.6711622184551068E-2</v>
      </c>
      <c r="F65" s="237">
        <f t="shared" si="14"/>
        <v>4.0256360643314282E-2</v>
      </c>
      <c r="G65" s="237">
        <f t="shared" si="14"/>
        <v>4.1770704950046589E-2</v>
      </c>
      <c r="H65" s="237">
        <f t="shared" si="14"/>
        <v>4.526926763431325E-2</v>
      </c>
      <c r="I65" s="237">
        <f t="shared" si="14"/>
        <v>4.2158811475234349E-2</v>
      </c>
      <c r="J65" s="237">
        <f t="shared" si="14"/>
        <v>4.1038953472813437E-2</v>
      </c>
      <c r="K65" s="237">
        <f t="shared" si="14"/>
        <v>5.0378531120384866E-2</v>
      </c>
      <c r="L65" s="237">
        <f t="shared" si="14"/>
        <v>4.6373675922615119E-2</v>
      </c>
      <c r="M65" s="237">
        <f t="shared" si="14"/>
        <v>4.7853639054630755E-2</v>
      </c>
      <c r="N65" s="237">
        <f t="shared" si="14"/>
        <v>4.8868835979762562E-2</v>
      </c>
      <c r="O65" s="237">
        <f t="shared" si="14"/>
        <v>4.814946490963333E-2</v>
      </c>
      <c r="P65" s="237">
        <f t="shared" si="14"/>
        <v>5.9516581887912152E-2</v>
      </c>
      <c r="Q65" s="237">
        <f t="shared" si="14"/>
        <v>6.6453339360200758E-2</v>
      </c>
      <c r="R65" s="237">
        <f t="shared" si="14"/>
        <v>5.948790185476549E-2</v>
      </c>
      <c r="S65" s="237">
        <f t="shared" si="14"/>
        <v>6.352847878097212E-2</v>
      </c>
      <c r="T65" s="237">
        <f t="shared" si="14"/>
        <v>6.5321980883964972E-2</v>
      </c>
      <c r="U65" s="237">
        <f t="shared" si="14"/>
        <v>6.8424965063920706E-2</v>
      </c>
      <c r="V65" s="237">
        <f t="shared" si="14"/>
        <v>6.1667984297219848E-2</v>
      </c>
      <c r="W65" s="237">
        <f t="shared" si="14"/>
        <v>6.0781278527681518E-2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0.43193203790219414</v>
      </c>
      <c r="C69" s="324">
        <f>IF(C$5=0,0,C$5/WWP_fec!C$5)</f>
        <v>0.42447717451494427</v>
      </c>
      <c r="D69" s="324">
        <f>IF(D$5=0,0,D$5/WWP_fec!D$5)</f>
        <v>0.42028396930741113</v>
      </c>
      <c r="E69" s="324">
        <f>IF(E$5=0,0,E$5/WWP_fec!E$5)</f>
        <v>0.41837697948427638</v>
      </c>
      <c r="F69" s="324">
        <f>IF(F$5=0,0,F$5/WWP_fec!F$5)</f>
        <v>0.42132775993259491</v>
      </c>
      <c r="G69" s="324">
        <f>IF(G$5=0,0,G$5/WWP_fec!G$5)</f>
        <v>0.42488962809877479</v>
      </c>
      <c r="H69" s="324">
        <f>IF(H$5=0,0,H$5/WWP_fec!H$5)</f>
        <v>0.4268039041737991</v>
      </c>
      <c r="I69" s="324">
        <f>IF(I$5=0,0,I$5/WWP_fec!I$5)</f>
        <v>0.42655209701653529</v>
      </c>
      <c r="J69" s="324">
        <f>IF(J$5=0,0,J$5/WWP_fec!J$5)</f>
        <v>0.42620919942425178</v>
      </c>
      <c r="K69" s="324">
        <f>IF(K$5=0,0,K$5/WWP_fec!K$5)</f>
        <v>0.42434677390126047</v>
      </c>
      <c r="L69" s="324">
        <f>IF(L$5=0,0,L$5/WWP_fec!L$5)</f>
        <v>0.42350421165458835</v>
      </c>
      <c r="M69" s="324">
        <f>IF(M$5=0,0,M$5/WWP_fec!M$5)</f>
        <v>0.4207818979330552</v>
      </c>
      <c r="N69" s="324">
        <f>IF(N$5=0,0,N$5/WWP_fec!N$5)</f>
        <v>0.42118297908989838</v>
      </c>
      <c r="O69" s="324">
        <f>IF(O$5=0,0,O$5/WWP_fec!O$5)</f>
        <v>0.42304697673605357</v>
      </c>
      <c r="P69" s="324">
        <f>IF(P$5=0,0,P$5/WWP_fec!P$5)</f>
        <v>0.42949232243460389</v>
      </c>
      <c r="Q69" s="324">
        <f>IF(Q$5=0,0,Q$5/WWP_fec!Q$5)</f>
        <v>0.43299265757925781</v>
      </c>
      <c r="R69" s="324">
        <f>IF(R$5=0,0,R$5/WWP_fec!R$5)</f>
        <v>0.43009872608718053</v>
      </c>
      <c r="S69" s="324">
        <f>IF(S$5=0,0,S$5/WWP_fec!S$5)</f>
        <v>0.43204435235655608</v>
      </c>
      <c r="T69" s="324">
        <f>IF(T$5=0,0,T$5/WWP_fec!T$5)</f>
        <v>0.43298181885759557</v>
      </c>
      <c r="U69" s="324">
        <f>IF(U$5=0,0,U$5/WWP_fec!U$5)</f>
        <v>0.43328129268051346</v>
      </c>
      <c r="V69" s="324">
        <f>IF(V$5=0,0,V$5/WWP_fec!V$5)</f>
        <v>0.42800933524223062</v>
      </c>
      <c r="W69" s="324">
        <f>IF(W$5=0,0,W$5/WWP_fec!W$5)</f>
        <v>0.4288848054438047</v>
      </c>
      <c r="DA69" s="95"/>
    </row>
    <row r="70" spans="1:105" ht="12" customHeight="1" x14ac:dyDescent="0.25">
      <c r="A70" s="55" t="s">
        <v>92</v>
      </c>
      <c r="B70" s="336">
        <f>IF(B$6=0,0,B$6/WWP_fec!B$6)</f>
        <v>0.45990161881932562</v>
      </c>
      <c r="C70" s="336">
        <f>IF(C$6=0,0,C$6/WWP_fec!C$6)</f>
        <v>0.45990161881932551</v>
      </c>
      <c r="D70" s="336">
        <f>IF(D$6=0,0,D$6/WWP_fec!D$6)</f>
        <v>0.4599016188193254</v>
      </c>
      <c r="E70" s="336">
        <f>IF(E$6=0,0,E$6/WWP_fec!E$6)</f>
        <v>0.45990161881932545</v>
      </c>
      <c r="F70" s="336">
        <f>IF(F$6=0,0,F$6/WWP_fec!F$6)</f>
        <v>0.45990161881932551</v>
      </c>
      <c r="G70" s="336">
        <f>IF(G$6=0,0,G$6/WWP_fec!G$6)</f>
        <v>0.45990161881932573</v>
      </c>
      <c r="H70" s="336">
        <f>IF(H$6=0,0,H$6/WWP_fec!H$6)</f>
        <v>0.4599016188193254</v>
      </c>
      <c r="I70" s="336">
        <f>IF(I$6=0,0,I$6/WWP_fec!I$6)</f>
        <v>0.45990161881932551</v>
      </c>
      <c r="J70" s="336">
        <f>IF(J$6=0,0,J$6/WWP_fec!J$6)</f>
        <v>0.45990161881932567</v>
      </c>
      <c r="K70" s="336">
        <f>IF(K$6=0,0,K$6/WWP_fec!K$6)</f>
        <v>0.45990161881932556</v>
      </c>
      <c r="L70" s="336">
        <f>IF(L$6=0,0,L$6/WWP_fec!L$6)</f>
        <v>0.4599016188193254</v>
      </c>
      <c r="M70" s="336">
        <f>IF(M$6=0,0,M$6/WWP_fec!M$6)</f>
        <v>0.45990161881932545</v>
      </c>
      <c r="N70" s="336">
        <f>IF(N$6=0,0,N$6/WWP_fec!N$6)</f>
        <v>0.4599016188193254</v>
      </c>
      <c r="O70" s="336">
        <f>IF(O$6=0,0,O$6/WWP_fec!O$6)</f>
        <v>0.45990161881932551</v>
      </c>
      <c r="P70" s="336">
        <f>IF(P$6=0,0,P$6/WWP_fec!P$6)</f>
        <v>0.45990161881932551</v>
      </c>
      <c r="Q70" s="336">
        <f>IF(Q$6=0,0,Q$6/WWP_fec!Q$6)</f>
        <v>0.45990161881932551</v>
      </c>
      <c r="R70" s="336">
        <f>IF(R$6=0,0,R$6/WWP_fec!R$6)</f>
        <v>0.4599016188193254</v>
      </c>
      <c r="S70" s="336">
        <f>IF(S$6=0,0,S$6/WWP_fec!S$6)</f>
        <v>0.45990161881932551</v>
      </c>
      <c r="T70" s="336">
        <f>IF(T$6=0,0,T$6/WWP_fec!T$6)</f>
        <v>0.45990161881932562</v>
      </c>
      <c r="U70" s="336">
        <f>IF(U$6=0,0,U$6/WWP_fec!U$6)</f>
        <v>0.45990161881932529</v>
      </c>
      <c r="V70" s="336">
        <f>IF(V$6=0,0,V$6/WWP_fec!V$6)</f>
        <v>0.45990161881932551</v>
      </c>
      <c r="W70" s="336">
        <f>IF(W$6=0,0,W$6/WWP_fec!W$6)</f>
        <v>0.45990161881932529</v>
      </c>
      <c r="DA70" s="67"/>
    </row>
    <row r="71" spans="1:105" ht="12" customHeight="1" x14ac:dyDescent="0.25">
      <c r="A71" s="202" t="s">
        <v>93</v>
      </c>
      <c r="B71" s="337">
        <f>IF(B$7=0,0,B$7/WWP_fec!B$7)</f>
        <v>0.11931349905237754</v>
      </c>
      <c r="C71" s="337">
        <f>IF(C$7=0,0,C$7/WWP_fec!C$7)</f>
        <v>0.11931349905237754</v>
      </c>
      <c r="D71" s="337">
        <f>IF(D$7=0,0,D$7/WWP_fec!D$7)</f>
        <v>0.11931349905237754</v>
      </c>
      <c r="E71" s="337">
        <f>IF(E$7=0,0,E$7/WWP_fec!E$7)</f>
        <v>0.11931349905237749</v>
      </c>
      <c r="F71" s="337">
        <f>IF(F$7=0,0,F$7/WWP_fec!F$7)</f>
        <v>0.11931349905237761</v>
      </c>
      <c r="G71" s="337">
        <f>IF(G$7=0,0,G$7/WWP_fec!G$7)</f>
        <v>0.11931349905237755</v>
      </c>
      <c r="H71" s="337">
        <f>IF(H$7=0,0,H$7/WWP_fec!H$7)</f>
        <v>0.11931349905237744</v>
      </c>
      <c r="I71" s="337">
        <f>IF(I$7=0,0,I$7/WWP_fec!I$7)</f>
        <v>0.11931349905237745</v>
      </c>
      <c r="J71" s="337">
        <f>IF(J$7=0,0,J$7/WWP_fec!J$7)</f>
        <v>0.11931349905237749</v>
      </c>
      <c r="K71" s="337">
        <f>IF(K$7=0,0,K$7/WWP_fec!K$7)</f>
        <v>0.11931349905237756</v>
      </c>
      <c r="L71" s="337">
        <f>IF(L$7=0,0,L$7/WWP_fec!L$7)</f>
        <v>0.11931349905237758</v>
      </c>
      <c r="M71" s="337">
        <f>IF(M$7=0,0,M$7/WWP_fec!M$7)</f>
        <v>0.11931349905237751</v>
      </c>
      <c r="N71" s="337">
        <f>IF(N$7=0,0,N$7/WWP_fec!N$7)</f>
        <v>0.11931349905237755</v>
      </c>
      <c r="O71" s="337">
        <f>IF(O$7=0,0,O$7/WWP_fec!O$7)</f>
        <v>0.11931349905237754</v>
      </c>
      <c r="P71" s="337">
        <f>IF(P$7=0,0,P$7/WWP_fec!P$7)</f>
        <v>0.11931349905237756</v>
      </c>
      <c r="Q71" s="337">
        <f>IF(Q$7=0,0,Q$7/WWP_fec!Q$7)</f>
        <v>0.11931349905237754</v>
      </c>
      <c r="R71" s="337">
        <f>IF(R$7=0,0,R$7/WWP_fec!R$7)</f>
        <v>0.11931349905237754</v>
      </c>
      <c r="S71" s="337">
        <f>IF(S$7=0,0,S$7/WWP_fec!S$7)</f>
        <v>0.11931349905237755</v>
      </c>
      <c r="T71" s="337">
        <f>IF(T$7=0,0,T$7/WWP_fec!T$7)</f>
        <v>0.11931349905237748</v>
      </c>
      <c r="U71" s="337">
        <f>IF(U$7=0,0,U$7/WWP_fec!U$7)</f>
        <v>0.11931349905237756</v>
      </c>
      <c r="V71" s="337">
        <f>IF(V$7=0,0,V$7/WWP_fec!V$7)</f>
        <v>0.11931349905237759</v>
      </c>
      <c r="W71" s="337">
        <f>IF(W$7=0,0,W$7/WWP_fec!W$7)</f>
        <v>0.11931349905237756</v>
      </c>
      <c r="DA71" s="174"/>
    </row>
    <row r="72" spans="1:105" ht="12" customHeight="1" x14ac:dyDescent="0.25">
      <c r="A72" s="202" t="s">
        <v>94</v>
      </c>
      <c r="B72" s="337">
        <f>IF(B$8=0,0,B$8/WWP_fec!B$8)</f>
        <v>0.65266380313030814</v>
      </c>
      <c r="C72" s="337">
        <f>IF(C$8=0,0,C$8/WWP_fec!C$8)</f>
        <v>0.65266380313030814</v>
      </c>
      <c r="D72" s="337">
        <f>IF(D$8=0,0,D$8/WWP_fec!D$8)</f>
        <v>0.65266380313030814</v>
      </c>
      <c r="E72" s="337">
        <f>IF(E$8=0,0,E$8/WWP_fec!E$8)</f>
        <v>0.65266380313030825</v>
      </c>
      <c r="F72" s="337">
        <f>IF(F$8=0,0,F$8/WWP_fec!F$8)</f>
        <v>0.65266380313030803</v>
      </c>
      <c r="G72" s="337">
        <f>IF(G$8=0,0,G$8/WWP_fec!G$8)</f>
        <v>0.65266380313030803</v>
      </c>
      <c r="H72" s="337">
        <f>IF(H$8=0,0,H$8/WWP_fec!H$8)</f>
        <v>0.65266380313030825</v>
      </c>
      <c r="I72" s="337">
        <f>IF(I$8=0,0,I$8/WWP_fec!I$8)</f>
        <v>0.65266380313030814</v>
      </c>
      <c r="J72" s="337">
        <f>IF(J$8=0,0,J$8/WWP_fec!J$8)</f>
        <v>0.65266380313030825</v>
      </c>
      <c r="K72" s="337">
        <f>IF(K$8=0,0,K$8/WWP_fec!K$8)</f>
        <v>0.65266380313030825</v>
      </c>
      <c r="L72" s="337">
        <f>IF(L$8=0,0,L$8/WWP_fec!L$8)</f>
        <v>0.65266380313030825</v>
      </c>
      <c r="M72" s="337">
        <f>IF(M$8=0,0,M$8/WWP_fec!M$8)</f>
        <v>0.65266380313030814</v>
      </c>
      <c r="N72" s="337">
        <f>IF(N$8=0,0,N$8/WWP_fec!N$8)</f>
        <v>0.65266380313030803</v>
      </c>
      <c r="O72" s="337">
        <f>IF(O$8=0,0,O$8/WWP_fec!O$8)</f>
        <v>0.65266380313030792</v>
      </c>
      <c r="P72" s="337">
        <f>IF(P$8=0,0,P$8/WWP_fec!P$8)</f>
        <v>0.65266380313030792</v>
      </c>
      <c r="Q72" s="337">
        <f>IF(Q$8=0,0,Q$8/WWP_fec!Q$8)</f>
        <v>0.65266380313030803</v>
      </c>
      <c r="R72" s="337">
        <f>IF(R$8=0,0,R$8/WWP_fec!R$8)</f>
        <v>0.65266380313030792</v>
      </c>
      <c r="S72" s="337">
        <f>IF(S$8=0,0,S$8/WWP_fec!S$8)</f>
        <v>0.65266380313030792</v>
      </c>
      <c r="T72" s="337">
        <f>IF(T$8=0,0,T$8/WWP_fec!T$8)</f>
        <v>0.65266380313030792</v>
      </c>
      <c r="U72" s="337">
        <f>IF(U$8=0,0,U$8/WWP_fec!U$8)</f>
        <v>0.65266380313030792</v>
      </c>
      <c r="V72" s="337">
        <f>IF(V$8=0,0,V$8/WWP_fec!V$8)</f>
        <v>0.65266380313030814</v>
      </c>
      <c r="W72" s="337">
        <f>IF(W$8=0,0,W$8/WWP_fec!W$8)</f>
        <v>0.65266380313030792</v>
      </c>
      <c r="DA72" s="174"/>
    </row>
    <row r="73" spans="1:105" ht="12" customHeight="1" x14ac:dyDescent="0.25">
      <c r="A73" s="202" t="s">
        <v>95</v>
      </c>
      <c r="B73" s="337">
        <f>IF(B$9=0,0,B$9/WWP_fec!B$9)</f>
        <v>0.48586550428716668</v>
      </c>
      <c r="C73" s="337">
        <f>IF(C$9=0,0,C$9/WWP_fec!C$9)</f>
        <v>0.48586550428716674</v>
      </c>
      <c r="D73" s="337">
        <f>IF(D$9=0,0,D$9/WWP_fec!D$9)</f>
        <v>0.4858655042871669</v>
      </c>
      <c r="E73" s="337">
        <f>IF(E$9=0,0,E$9/WWP_fec!E$9)</f>
        <v>0.48586550428716685</v>
      </c>
      <c r="F73" s="337">
        <f>IF(F$9=0,0,F$9/WWP_fec!F$9)</f>
        <v>0.4858655042871669</v>
      </c>
      <c r="G73" s="337">
        <f>IF(G$9=0,0,G$9/WWP_fec!G$9)</f>
        <v>0.4858655042871669</v>
      </c>
      <c r="H73" s="337">
        <f>IF(H$9=0,0,H$9/WWP_fec!H$9)</f>
        <v>0.48586550428716685</v>
      </c>
      <c r="I73" s="337">
        <f>IF(I$9=0,0,I$9/WWP_fec!I$9)</f>
        <v>0.48586550428716685</v>
      </c>
      <c r="J73" s="337">
        <f>IF(J$9=0,0,J$9/WWP_fec!J$9)</f>
        <v>0.48586550428716685</v>
      </c>
      <c r="K73" s="337">
        <f>IF(K$9=0,0,K$9/WWP_fec!K$9)</f>
        <v>0.48586550428716685</v>
      </c>
      <c r="L73" s="337">
        <f>IF(L$9=0,0,L$9/WWP_fec!L$9)</f>
        <v>0.4858655042871669</v>
      </c>
      <c r="M73" s="337">
        <f>IF(M$9=0,0,M$9/WWP_fec!M$9)</f>
        <v>0.48586550428716685</v>
      </c>
      <c r="N73" s="337">
        <f>IF(N$9=0,0,N$9/WWP_fec!N$9)</f>
        <v>0.48586550428716679</v>
      </c>
      <c r="O73" s="337">
        <f>IF(O$9=0,0,O$9/WWP_fec!O$9)</f>
        <v>0.4858655042871669</v>
      </c>
      <c r="P73" s="337">
        <f>IF(P$9=0,0,P$9/WWP_fec!P$9)</f>
        <v>0.48586550428716685</v>
      </c>
      <c r="Q73" s="337">
        <f>IF(Q$9=0,0,Q$9/WWP_fec!Q$9)</f>
        <v>0.48586550428716663</v>
      </c>
      <c r="R73" s="337">
        <f>IF(R$9=0,0,R$9/WWP_fec!R$9)</f>
        <v>0.48586550428716679</v>
      </c>
      <c r="S73" s="337">
        <f>IF(S$9=0,0,S$9/WWP_fec!S$9)</f>
        <v>0.48586550428716663</v>
      </c>
      <c r="T73" s="337">
        <f>IF(T$9=0,0,T$9/WWP_fec!T$9)</f>
        <v>0.4858655042871669</v>
      </c>
      <c r="U73" s="337">
        <f>IF(U$9=0,0,U$9/WWP_fec!U$9)</f>
        <v>0.4858655042871669</v>
      </c>
      <c r="V73" s="337">
        <f>IF(V$9=0,0,V$9/WWP_fec!V$9)</f>
        <v>0.48586550428716702</v>
      </c>
      <c r="W73" s="337">
        <f>IF(W$9=0,0,W$9/WWP_fec!W$9)</f>
        <v>0.48586550428716674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0.74863032727917334</v>
      </c>
      <c r="C74" s="338">
        <f>IF(C$10=0,0,C$10/WWP_fec!C$10)</f>
        <v>0.73369853856061484</v>
      </c>
      <c r="D74" s="338">
        <f>IF(D$10=0,0,D$10/WWP_fec!D$10)</f>
        <v>0.69040157889524734</v>
      </c>
      <c r="E74" s="338">
        <f>IF(E$10=0,0,E$10/WWP_fec!E$10)</f>
        <v>0.68454859895126019</v>
      </c>
      <c r="F74" s="338">
        <f>IF(F$10=0,0,F$10/WWP_fec!F$10)</f>
        <v>0.6925851384004682</v>
      </c>
      <c r="G74" s="338">
        <f>IF(G$10=0,0,G$10/WWP_fec!G$10)</f>
        <v>0.69163244260923118</v>
      </c>
      <c r="H74" s="338">
        <f>IF(H$10=0,0,H$10/WWP_fec!H$10)</f>
        <v>0.70856666148230341</v>
      </c>
      <c r="I74" s="338">
        <f>IF(I$10=0,0,I$10/WWP_fec!I$10)</f>
        <v>0.69322688164493917</v>
      </c>
      <c r="J74" s="338">
        <f>IF(J$10=0,0,J$10/WWP_fec!J$10)</f>
        <v>0.68725191207175729</v>
      </c>
      <c r="K74" s="338">
        <f>IF(K$10=0,0,K$10/WWP_fec!K$10)</f>
        <v>0.72890003901950895</v>
      </c>
      <c r="L74" s="338">
        <f>IF(L$10=0,0,L$10/WWP_fec!L$10)</f>
        <v>0.71504395402881649</v>
      </c>
      <c r="M74" s="338">
        <f>IF(M$10=0,0,M$10/WWP_fec!M$10)</f>
        <v>0.72866180746312881</v>
      </c>
      <c r="N74" s="338">
        <f>IF(N$10=0,0,N$10/WWP_fec!N$10)</f>
        <v>0.76609591750709272</v>
      </c>
      <c r="O74" s="338">
        <f>IF(O$10=0,0,O$10/WWP_fec!O$10)</f>
        <v>0.76213561809835018</v>
      </c>
      <c r="P74" s="338">
        <f>IF(P$10=0,0,P$10/WWP_fec!P$10)</f>
        <v>0.7861792515834809</v>
      </c>
      <c r="Q74" s="338">
        <f>IF(Q$10=0,0,Q$10/WWP_fec!Q$10)</f>
        <v>0.80206163699869404</v>
      </c>
      <c r="R74" s="338">
        <f>IF(R$10=0,0,R$10/WWP_fec!R$10)</f>
        <v>0.78122266165285259</v>
      </c>
      <c r="S74" s="338">
        <f>IF(S$10=0,0,S$10/WWP_fec!S$10)</f>
        <v>0.78236164578479139</v>
      </c>
      <c r="T74" s="338">
        <f>IF(T$10=0,0,T$10/WWP_fec!T$10)</f>
        <v>0.79106364869593004</v>
      </c>
      <c r="U74" s="338">
        <f>IF(U$10=0,0,U$10/WWP_fec!U$10)</f>
        <v>0.79971050016781531</v>
      </c>
      <c r="V74" s="338">
        <f>IF(V$10=0,0,V$10/WWP_fec!V$10)</f>
        <v>0.79601063334783406</v>
      </c>
      <c r="W74" s="338">
        <f>IF(W$10=0,0,W$10/WWP_fec!W$10)</f>
        <v>0.79726911153011903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0.42532334486533163</v>
      </c>
      <c r="C75" s="351">
        <f>IF(C$16=0,0,C$16/WWP_fec!C$16)</f>
        <v>0.41854876942334174</v>
      </c>
      <c r="D75" s="351">
        <f>IF(D$16=0,0,D$16/WWP_fec!D$16)</f>
        <v>0.41918038439807948</v>
      </c>
      <c r="E75" s="351">
        <f>IF(E$16=0,0,E$16/WWP_fec!E$16)</f>
        <v>0.4178403896384566</v>
      </c>
      <c r="F75" s="351">
        <f>IF(F$16=0,0,F$16/WWP_fec!F$16)</f>
        <v>0.41993475675459724</v>
      </c>
      <c r="G75" s="351">
        <f>IF(G$16=0,0,G$16/WWP_fec!G$16)</f>
        <v>0.42405491272084744</v>
      </c>
      <c r="H75" s="351">
        <f>IF(H$16=0,0,H$16/WWP_fec!H$16)</f>
        <v>0.42446639894430432</v>
      </c>
      <c r="I75" s="351">
        <f>IF(I$16=0,0,I$16/WWP_fec!I$16)</f>
        <v>0.42594063681841854</v>
      </c>
      <c r="J75" s="351">
        <f>IF(J$16=0,0,J$16/WWP_fec!J$16)</f>
        <v>0.42611570984666958</v>
      </c>
      <c r="K75" s="351">
        <f>IF(K$16=0,0,K$16/WWP_fec!K$16)</f>
        <v>0.41751719134191001</v>
      </c>
      <c r="L75" s="351">
        <f>IF(L$16=0,0,L$16/WWP_fec!L$16)</f>
        <v>0.41893969152385441</v>
      </c>
      <c r="M75" s="351">
        <f>IF(M$16=0,0,M$16/WWP_fec!M$16)</f>
        <v>0.41370368493963672</v>
      </c>
      <c r="N75" s="351">
        <f>IF(N$16=0,0,N$16/WWP_fec!N$16)</f>
        <v>0.41230683868497259</v>
      </c>
      <c r="O75" s="351">
        <f>IF(O$16=0,0,O$16/WWP_fec!O$16)</f>
        <v>0.41552035653079178</v>
      </c>
      <c r="P75" s="351">
        <f>IF(P$16=0,0,P$16/WWP_fec!P$16)</f>
        <v>0.41645410910950359</v>
      </c>
      <c r="Q75" s="351">
        <f>IF(Q$16=0,0,Q$16/WWP_fec!Q$16)</f>
        <v>0.41427547140412091</v>
      </c>
      <c r="R75" s="351">
        <f>IF(R$16=0,0,R$16/WWP_fec!R$16)</f>
        <v>0.41745506061041571</v>
      </c>
      <c r="S75" s="351">
        <f>IF(S$16=0,0,S$16/WWP_fec!S$16)</f>
        <v>0.41760010461367619</v>
      </c>
      <c r="T75" s="351">
        <f>IF(T$16=0,0,T$16/WWP_fec!T$16)</f>
        <v>0.41697426618126399</v>
      </c>
      <c r="U75" s="351">
        <f>IF(U$16=0,0,U$16/WWP_fec!U$16)</f>
        <v>0.41398459512125213</v>
      </c>
      <c r="V75" s="351">
        <f>IF(V$16=0,0,V$16/WWP_fec!V$16)</f>
        <v>0.41147798089735094</v>
      </c>
      <c r="W75" s="351">
        <f>IF(W$16=0,0,W$16/WWP_fec!W$16)</f>
        <v>0.41336513866594332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0.4254695061700498</v>
      </c>
      <c r="C76" s="351">
        <f>IF(C$27=0,0,C$27/WWP_fec!C$27)</f>
        <v>0.42546950617004953</v>
      </c>
      <c r="D76" s="351">
        <f>IF(D$27=0,0,D$27/WWP_fec!D$27)</f>
        <v>0.42546950617004969</v>
      </c>
      <c r="E76" s="351">
        <f>IF(E$27=0,0,E$27/WWP_fec!E$27)</f>
        <v>0.4254695061700498</v>
      </c>
      <c r="F76" s="351">
        <f>IF(F$27=0,0,F$27/WWP_fec!F$27)</f>
        <v>0.42546950617004992</v>
      </c>
      <c r="G76" s="351">
        <f>IF(G$27=0,0,G$27/WWP_fec!G$27)</f>
        <v>0.42546950617004964</v>
      </c>
      <c r="H76" s="351">
        <f>IF(H$27=0,0,H$27/WWP_fec!H$27)</f>
        <v>0.42546950617004969</v>
      </c>
      <c r="I76" s="351">
        <f>IF(I$27=0,0,I$27/WWP_fec!I$27)</f>
        <v>0.42546950617004975</v>
      </c>
      <c r="J76" s="351">
        <f>IF(J$27=0,0,J$27/WWP_fec!J$27)</f>
        <v>0.4254695061700498</v>
      </c>
      <c r="K76" s="351">
        <f>IF(K$27=0,0,K$27/WWP_fec!K$27)</f>
        <v>0.4254695061700498</v>
      </c>
      <c r="L76" s="351">
        <f>IF(L$27=0,0,L$27/WWP_fec!L$27)</f>
        <v>0.42546950617004964</v>
      </c>
      <c r="M76" s="351">
        <f>IF(M$27=0,0,M$27/WWP_fec!M$27)</f>
        <v>0.42546950617004964</v>
      </c>
      <c r="N76" s="351">
        <f>IF(N$27=0,0,N$27/WWP_fec!N$27)</f>
        <v>0.42546950617004975</v>
      </c>
      <c r="O76" s="351">
        <f>IF(O$27=0,0,O$27/WWP_fec!O$27)</f>
        <v>0.42546950617004969</v>
      </c>
      <c r="P76" s="351">
        <f>IF(P$27=0,0,P$27/WWP_fec!P$27)</f>
        <v>0.4254695061700498</v>
      </c>
      <c r="Q76" s="351">
        <f>IF(Q$27=0,0,Q$27/WWP_fec!Q$27)</f>
        <v>0.42546950617004975</v>
      </c>
      <c r="R76" s="351">
        <f>IF(R$27=0,0,R$27/WWP_fec!R$27)</f>
        <v>0.4254695061700498</v>
      </c>
      <c r="S76" s="351">
        <f>IF(S$27=0,0,S$27/WWP_fec!S$27)</f>
        <v>0.42546950617004964</v>
      </c>
      <c r="T76" s="351">
        <f>IF(T$27=0,0,T$27/WWP_fec!T$27)</f>
        <v>0.42546950617004969</v>
      </c>
      <c r="U76" s="351">
        <f>IF(U$27=0,0,U$27/WWP_fec!U$27)</f>
        <v>0.4254695061700498</v>
      </c>
      <c r="V76" s="351">
        <f>IF(V$27=0,0,V$27/WWP_fec!V$27)</f>
        <v>0.4254695061700498</v>
      </c>
      <c r="W76" s="351">
        <f>IF(W$27=0,0,W$27/WWP_fec!W$27)</f>
        <v>0.4254695061700498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0.29825267260820604</v>
      </c>
      <c r="C77" s="351">
        <f>IF(C$28=0,0,C$28/WWP_fec!C$28)</f>
        <v>0.29712690350080845</v>
      </c>
      <c r="D77" s="351">
        <f>IF(D$28=0,0,D$28/WWP_fec!D$28)</f>
        <v>0.29923750595817228</v>
      </c>
      <c r="E77" s="351">
        <f>IF(E$28=0,0,E$28/WWP_fec!E$28)</f>
        <v>0.2987825202548246</v>
      </c>
      <c r="F77" s="351">
        <f>IF(F$28=0,0,F$28/WWP_fec!F$28)</f>
        <v>0.29973170414428651</v>
      </c>
      <c r="G77" s="351">
        <f>IF(G$28=0,0,G$28/WWP_fec!G$28)</f>
        <v>0.30145564499155941</v>
      </c>
      <c r="H77" s="351">
        <f>IF(H$28=0,0,H$28/WWP_fec!H$28)</f>
        <v>0.30240787316356843</v>
      </c>
      <c r="I77" s="351">
        <f>IF(I$28=0,0,I$28/WWP_fec!I$28)</f>
        <v>0.30310878754103959</v>
      </c>
      <c r="J77" s="351">
        <f>IF(J$28=0,0,J$28/WWP_fec!J$28)</f>
        <v>0.3031765256888449</v>
      </c>
      <c r="K77" s="351">
        <f>IF(K$28=0,0,K$28/WWP_fec!K$28)</f>
        <v>0.30108122710090379</v>
      </c>
      <c r="L77" s="351">
        <f>IF(L$28=0,0,L$28/WWP_fec!L$28)</f>
        <v>0.30150237914182365</v>
      </c>
      <c r="M77" s="351">
        <f>IF(M$28=0,0,M$28/WWP_fec!M$28)</f>
        <v>0.30045476188530812</v>
      </c>
      <c r="N77" s="351">
        <f>IF(N$28=0,0,N$28/WWP_fec!N$28)</f>
        <v>0.29798240775295998</v>
      </c>
      <c r="O77" s="351">
        <f>IF(O$28=0,0,O$28/WWP_fec!O$28)</f>
        <v>0.29913307257440852</v>
      </c>
      <c r="P77" s="351">
        <f>IF(P$28=0,0,P$28/WWP_fec!P$28)</f>
        <v>0.29837387653131298</v>
      </c>
      <c r="Q77" s="351">
        <f>IF(Q$28=0,0,Q$28/WWP_fec!Q$28)</f>
        <v>0.29740938272359618</v>
      </c>
      <c r="R77" s="351">
        <f>IF(R$28=0,0,R$28/WWP_fec!R$28)</f>
        <v>0.30143827858824013</v>
      </c>
      <c r="S77" s="351">
        <f>IF(S$28=0,0,S$28/WWP_fec!S$28)</f>
        <v>0.30243366587443155</v>
      </c>
      <c r="T77" s="351">
        <f>IF(T$28=0,0,T$28/WWP_fec!T$28)</f>
        <v>0.30201471087827569</v>
      </c>
      <c r="U77" s="351">
        <f>IF(U$28=0,0,U$28/WWP_fec!U$28)</f>
        <v>0.3005764345449326</v>
      </c>
      <c r="V77" s="351">
        <f>IF(V$28=0,0,V$28/WWP_fec!V$28)</f>
        <v>0.29844650687399371</v>
      </c>
      <c r="W77" s="351">
        <f>IF(W$28=0,0,W$28/WWP_fec!W$28)</f>
        <v>0.29958163216476275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0.49638109053172463</v>
      </c>
      <c r="C78" s="339">
        <f>IF(C$48=0,0,C$48/WWP_fec!C$48)</f>
        <v>0.49638109053172474</v>
      </c>
      <c r="D78" s="339">
        <f>IF(D$48=0,0,D$48/WWP_fec!D$48)</f>
        <v>0.49638109053172458</v>
      </c>
      <c r="E78" s="339">
        <f>IF(E$48=0,0,E$48/WWP_fec!E$48)</f>
        <v>0.49638109053172463</v>
      </c>
      <c r="F78" s="339">
        <f>IF(F$48=0,0,F$48/WWP_fec!F$48)</f>
        <v>0.49638109053172474</v>
      </c>
      <c r="G78" s="339">
        <f>IF(G$48=0,0,G$48/WWP_fec!G$48)</f>
        <v>0.49638109053172463</v>
      </c>
      <c r="H78" s="339">
        <f>IF(H$48=0,0,H$48/WWP_fec!H$48)</f>
        <v>0.49638109053172474</v>
      </c>
      <c r="I78" s="339">
        <f>IF(I$48=0,0,I$48/WWP_fec!I$48)</f>
        <v>0.49638109053172463</v>
      </c>
      <c r="J78" s="339">
        <f>IF(J$48=0,0,J$48/WWP_fec!J$48)</f>
        <v>0.49638109053172486</v>
      </c>
      <c r="K78" s="339">
        <f>IF(K$48=0,0,K$48/WWP_fec!K$48)</f>
        <v>0.49638109053172469</v>
      </c>
      <c r="L78" s="339">
        <f>IF(L$48=0,0,L$48/WWP_fec!L$48)</f>
        <v>0.49638109053172474</v>
      </c>
      <c r="M78" s="339">
        <f>IF(M$48=0,0,M$48/WWP_fec!M$48)</f>
        <v>0.49638109053172463</v>
      </c>
      <c r="N78" s="339">
        <f>IF(N$48=0,0,N$48/WWP_fec!N$48)</f>
        <v>0.49638109053172469</v>
      </c>
      <c r="O78" s="339">
        <f>IF(O$48=0,0,O$48/WWP_fec!O$48)</f>
        <v>0.49638109053172463</v>
      </c>
      <c r="P78" s="339">
        <f>IF(P$48=0,0,P$48/WWP_fec!P$48)</f>
        <v>0.49638109053172458</v>
      </c>
      <c r="Q78" s="339">
        <f>IF(Q$48=0,0,Q$48/WWP_fec!Q$48)</f>
        <v>0.49638109053172469</v>
      </c>
      <c r="R78" s="339">
        <f>IF(R$48=0,0,R$48/WWP_fec!R$48)</f>
        <v>0.49638109053172486</v>
      </c>
      <c r="S78" s="339">
        <f>IF(S$48=0,0,S$48/WWP_fec!S$48)</f>
        <v>0.49638109053172463</v>
      </c>
      <c r="T78" s="339">
        <f>IF(T$48=0,0,T$48/WWP_fec!T$48)</f>
        <v>0.49638109053172486</v>
      </c>
      <c r="U78" s="339">
        <f>IF(U$48=0,0,U$48/WWP_fec!U$48)</f>
        <v>0.49638109053172474</v>
      </c>
      <c r="V78" s="339">
        <f>IF(V$48=0,0,V$48/WWP_fec!V$48)</f>
        <v>0.49638109053172486</v>
      </c>
      <c r="W78" s="339">
        <f>IF(W$48=0,0,W$48/WWP_fec!W$48)</f>
        <v>0.49638109053172469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31.65396516120763</v>
      </c>
      <c r="C5" s="225">
        <v>32.54837795939946</v>
      </c>
      <c r="D5" s="225">
        <v>65.972757959542221</v>
      </c>
      <c r="E5" s="225">
        <v>76.692889799383877</v>
      </c>
      <c r="F5" s="225">
        <v>84.87042515945069</v>
      </c>
      <c r="G5" s="225">
        <v>101.9920928394002</v>
      </c>
      <c r="H5" s="225">
        <v>81.978087959318032</v>
      </c>
      <c r="I5" s="225">
        <v>104.4504763194135</v>
      </c>
      <c r="J5" s="225">
        <v>108.5906563193131</v>
      </c>
      <c r="K5" s="225">
        <v>50.747747615591891</v>
      </c>
      <c r="L5" s="225">
        <v>61.8092337595331</v>
      </c>
      <c r="M5" s="225">
        <v>39.645296639471262</v>
      </c>
      <c r="N5" s="225">
        <v>25.407116639832459</v>
      </c>
      <c r="O5" s="225">
        <v>25.76054663982298</v>
      </c>
      <c r="P5" s="225">
        <v>23.813017200240861</v>
      </c>
      <c r="Q5" s="225">
        <v>13.72336236021653</v>
      </c>
      <c r="R5" s="225">
        <v>31.293882360298749</v>
      </c>
      <c r="S5" s="225">
        <v>34.654977576309527</v>
      </c>
      <c r="T5" s="225">
        <v>30.124018872352131</v>
      </c>
      <c r="U5" s="225">
        <v>24.276993696209399</v>
      </c>
      <c r="V5" s="225">
        <v>25.548806160187642</v>
      </c>
      <c r="W5" s="225">
        <v>30.157210440191751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0.66304740703065679</v>
      </c>
      <c r="C10" s="262">
        <v>1.020801371329408</v>
      </c>
      <c r="D10" s="262">
        <v>2.9901399660419958</v>
      </c>
      <c r="E10" s="262">
        <v>3.6057012036014928</v>
      </c>
      <c r="F10" s="262">
        <v>3.6359913955915268</v>
      </c>
      <c r="G10" s="262">
        <v>3.905661108783526</v>
      </c>
      <c r="H10" s="262">
        <v>3.1729474728270621</v>
      </c>
      <c r="I10" s="262">
        <v>4.086443495043909</v>
      </c>
      <c r="J10" s="262">
        <v>4.2026658502560874</v>
      </c>
      <c r="K10" s="262">
        <v>1.8462655193671009</v>
      </c>
      <c r="L10" s="262">
        <v>2.474934192959878</v>
      </c>
      <c r="M10" s="262">
        <v>1.767883457568413</v>
      </c>
      <c r="N10" s="262">
        <v>1.105255529324948</v>
      </c>
      <c r="O10" s="262">
        <v>1.153636798074404</v>
      </c>
      <c r="P10" s="262">
        <v>0.60936882236126266</v>
      </c>
      <c r="Q10" s="262">
        <v>0.2197253718197342</v>
      </c>
      <c r="R10" s="262">
        <v>0.90606023429006632</v>
      </c>
      <c r="S10" s="262">
        <v>0.85446888968855639</v>
      </c>
      <c r="T10" s="262">
        <v>0.67804650843220537</v>
      </c>
      <c r="U10" s="262">
        <v>0.43300806213189019</v>
      </c>
      <c r="V10" s="262">
        <v>0.60930323601001279</v>
      </c>
      <c r="W10" s="262">
        <v>0.76551971916196027</v>
      </c>
      <c r="DA10" s="68" t="s">
        <v>2988</v>
      </c>
    </row>
    <row r="11" spans="1:105" ht="12" customHeight="1" x14ac:dyDescent="0.25">
      <c r="A11" s="37" t="s">
        <v>160</v>
      </c>
      <c r="B11" s="228">
        <v>0.1090359051893974</v>
      </c>
      <c r="C11" s="228">
        <v>0.1390869288587378</v>
      </c>
      <c r="D11" s="228">
        <v>0.16720034134569159</v>
      </c>
      <c r="E11" s="228">
        <v>0.1775803623192051</v>
      </c>
      <c r="F11" s="228">
        <v>0.1589920842485085</v>
      </c>
      <c r="G11" s="228">
        <v>0.28604131229322799</v>
      </c>
      <c r="H11" s="228">
        <v>0.1383589647292813</v>
      </c>
      <c r="I11" s="228">
        <v>0.28285650442700078</v>
      </c>
      <c r="J11" s="228">
        <v>0.27840193251421752</v>
      </c>
      <c r="K11" s="228">
        <v>0.12737683781002601</v>
      </c>
      <c r="L11" s="228">
        <v>0.14155012329903061</v>
      </c>
      <c r="M11" s="228">
        <v>0.14231775142571679</v>
      </c>
      <c r="N11" s="228">
        <v>0.13883674654128639</v>
      </c>
      <c r="O11" s="228">
        <v>0.1429259669456602</v>
      </c>
      <c r="P11" s="228">
        <v>0.1815115871944086</v>
      </c>
      <c r="Q11" s="228">
        <v>0.1016993134169417</v>
      </c>
      <c r="R11" s="228">
        <v>0.18390602960234551</v>
      </c>
      <c r="S11" s="228">
        <v>0.17824215217828351</v>
      </c>
      <c r="T11" s="228">
        <v>0.16835721443461871</v>
      </c>
      <c r="U11" s="228">
        <v>0.1293783180968674</v>
      </c>
      <c r="V11" s="228">
        <v>0.1727938321480407</v>
      </c>
      <c r="W11" s="228">
        <v>0.18926801309188221</v>
      </c>
      <c r="DA11" s="69" t="s">
        <v>2989</v>
      </c>
    </row>
    <row r="12" spans="1:105" ht="12" customHeight="1" x14ac:dyDescent="0.25">
      <c r="A12" s="37" t="s">
        <v>162</v>
      </c>
      <c r="B12" s="228">
        <v>0.55401150184125936</v>
      </c>
      <c r="C12" s="228">
        <v>0.88171444247066966</v>
      </c>
      <c r="D12" s="228">
        <v>2.8229396246963039</v>
      </c>
      <c r="E12" s="228">
        <v>3.4281208412822881</v>
      </c>
      <c r="F12" s="228">
        <v>3.4769993113430182</v>
      </c>
      <c r="G12" s="228">
        <v>3.6196197964902979</v>
      </c>
      <c r="H12" s="228">
        <v>3.034588508097781</v>
      </c>
      <c r="I12" s="228">
        <v>3.8035869906169091</v>
      </c>
      <c r="J12" s="228">
        <v>3.924263917741869</v>
      </c>
      <c r="K12" s="228">
        <v>1.718888681557075</v>
      </c>
      <c r="L12" s="228">
        <v>2.333384069660847</v>
      </c>
      <c r="M12" s="228">
        <v>1.625565706142696</v>
      </c>
      <c r="N12" s="228">
        <v>0.96641878278366189</v>
      </c>
      <c r="O12" s="228">
        <v>1.0107108311287429</v>
      </c>
      <c r="P12" s="228">
        <v>0.42785723516685409</v>
      </c>
      <c r="Q12" s="228">
        <v>0.1180260584027924</v>
      </c>
      <c r="R12" s="228">
        <v>0.72215420468772074</v>
      </c>
      <c r="S12" s="228">
        <v>0.67622673751027296</v>
      </c>
      <c r="T12" s="228">
        <v>0.50968929399758667</v>
      </c>
      <c r="U12" s="228">
        <v>0.3036297440350228</v>
      </c>
      <c r="V12" s="228">
        <v>0.43650940386197212</v>
      </c>
      <c r="W12" s="228">
        <v>0.57625170607007803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23.834641393526081</v>
      </c>
      <c r="C16" s="263">
        <v>22.802304774173511</v>
      </c>
      <c r="D16" s="263">
        <v>45.851867060507168</v>
      </c>
      <c r="E16" s="263">
        <v>53.230832663402168</v>
      </c>
      <c r="F16" s="263">
        <v>59.956180569693927</v>
      </c>
      <c r="G16" s="263">
        <v>74.798641400519472</v>
      </c>
      <c r="H16" s="263">
        <v>58.381254127855158</v>
      </c>
      <c r="I16" s="263">
        <v>76.294718321043149</v>
      </c>
      <c r="J16" s="263">
        <v>80.328316740687924</v>
      </c>
      <c r="K16" s="263">
        <v>35.217447128895877</v>
      </c>
      <c r="L16" s="263">
        <v>43.005481758365192</v>
      </c>
      <c r="M16" s="263">
        <v>25.51453960403752</v>
      </c>
      <c r="N16" s="263">
        <v>12.37912002631124</v>
      </c>
      <c r="O16" s="263">
        <v>12.900504982066471</v>
      </c>
      <c r="P16" s="263">
        <v>12.41527126174482</v>
      </c>
      <c r="Q16" s="263">
        <v>5.1148533977701227</v>
      </c>
      <c r="R16" s="263">
        <v>17.35985488035773</v>
      </c>
      <c r="S16" s="263">
        <v>21.109267820272521</v>
      </c>
      <c r="T16" s="263">
        <v>17.798163476427462</v>
      </c>
      <c r="U16" s="263">
        <v>13.20815710475301</v>
      </c>
      <c r="V16" s="263">
        <v>12.743163661024351</v>
      </c>
      <c r="W16" s="263">
        <v>15.80266947716909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0.99927741916967228</v>
      </c>
      <c r="L17" s="231">
        <v>0</v>
      </c>
      <c r="M17" s="231">
        <v>0</v>
      </c>
      <c r="N17" s="231">
        <v>0</v>
      </c>
      <c r="O17" s="231">
        <v>0</v>
      </c>
      <c r="P17" s="231">
        <v>1.275556251470858</v>
      </c>
      <c r="Q17" s="231">
        <v>0</v>
      </c>
      <c r="R17" s="231">
        <v>0</v>
      </c>
      <c r="S17" s="231">
        <v>0.17260023570469221</v>
      </c>
      <c r="T17" s="231">
        <v>0.25156046269561072</v>
      </c>
      <c r="U17" s="231">
        <v>0.2723105066988491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2.2111552306567388</v>
      </c>
      <c r="J19" s="231">
        <v>2.2399536599732799</v>
      </c>
      <c r="K19" s="231">
        <v>0</v>
      </c>
      <c r="L19" s="231">
        <v>2.1229390372021379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0.35932925741137373</v>
      </c>
      <c r="T19" s="231">
        <v>0.17451256500577331</v>
      </c>
      <c r="U19" s="231">
        <v>0.63406493413125997</v>
      </c>
      <c r="V19" s="231">
        <v>0.29232642281833221</v>
      </c>
      <c r="W19" s="231">
        <v>0.31070973073161229</v>
      </c>
      <c r="DA19" s="73" t="s">
        <v>2997</v>
      </c>
    </row>
    <row r="20" spans="1:105" ht="12" customHeight="1" x14ac:dyDescent="0.25">
      <c r="A20" s="46" t="s">
        <v>160</v>
      </c>
      <c r="B20" s="231">
        <v>2.3540707975850022</v>
      </c>
      <c r="C20" s="231">
        <v>2.1920406794443061</v>
      </c>
      <c r="D20" s="231">
        <v>2.185996808189397</v>
      </c>
      <c r="E20" s="231">
        <v>2.1537728425172591</v>
      </c>
      <c r="F20" s="231">
        <v>2.2222483091490992</v>
      </c>
      <c r="G20" s="231">
        <v>4.5851640696879699</v>
      </c>
      <c r="H20" s="231">
        <v>2.245864883773188</v>
      </c>
      <c r="I20" s="231">
        <v>4.6051324670204012</v>
      </c>
      <c r="J20" s="231">
        <v>4.6685170619090988</v>
      </c>
      <c r="K20" s="231">
        <v>2.2067057449492902</v>
      </c>
      <c r="L20" s="231">
        <v>2.2106147768612758</v>
      </c>
      <c r="M20" s="231">
        <v>2.053965655690571</v>
      </c>
      <c r="N20" s="231">
        <v>1.5550039822436761</v>
      </c>
      <c r="O20" s="231">
        <v>1.5982648540049771</v>
      </c>
      <c r="P20" s="231">
        <v>3.318166729589382</v>
      </c>
      <c r="Q20" s="231">
        <v>2.3673965117159699</v>
      </c>
      <c r="R20" s="231">
        <v>3.5235869147496639</v>
      </c>
      <c r="S20" s="231">
        <v>4.2336026406467564</v>
      </c>
      <c r="T20" s="231">
        <v>4.3134456419757479</v>
      </c>
      <c r="U20" s="231">
        <v>3.5914499682985022</v>
      </c>
      <c r="V20" s="231">
        <v>3.4511171262513178</v>
      </c>
      <c r="W20" s="231">
        <v>3.8302506999003798</v>
      </c>
      <c r="DA20" s="73" t="s">
        <v>2998</v>
      </c>
    </row>
    <row r="21" spans="1:105" ht="12" customHeight="1" x14ac:dyDescent="0.25">
      <c r="A21" s="46" t="s">
        <v>70</v>
      </c>
      <c r="B21" s="231">
        <v>9.5195354144994404</v>
      </c>
      <c r="C21" s="231">
        <v>6.7142499875211374</v>
      </c>
      <c r="D21" s="231">
        <v>6.7584276021924126</v>
      </c>
      <c r="E21" s="231">
        <v>6.681899606983845</v>
      </c>
      <c r="F21" s="231">
        <v>9.1355641275282107</v>
      </c>
      <c r="G21" s="231">
        <v>9.3745602554766982</v>
      </c>
      <c r="H21" s="231">
        <v>6.877462369784265</v>
      </c>
      <c r="I21" s="231">
        <v>4.6815566263754667</v>
      </c>
      <c r="J21" s="231">
        <v>4.7425299473467017</v>
      </c>
      <c r="K21" s="231">
        <v>2.23303961593703</v>
      </c>
      <c r="L21" s="231">
        <v>2.2310320675244162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2.8174008693774999</v>
      </c>
      <c r="F22" s="231">
        <v>0</v>
      </c>
      <c r="G22" s="231">
        <v>2.8174008693843451</v>
      </c>
      <c r="H22" s="231">
        <v>0</v>
      </c>
      <c r="I22" s="231">
        <v>2.871404129823834</v>
      </c>
      <c r="J22" s="231">
        <v>2.871404129821816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0.28201702674007872</v>
      </c>
      <c r="T22" s="231">
        <v>0</v>
      </c>
      <c r="U22" s="231">
        <v>0.28178624357566928</v>
      </c>
      <c r="V22" s="231">
        <v>0.28155546041111301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11.96103518144163</v>
      </c>
      <c r="C23" s="231">
        <v>13.89601410720806</v>
      </c>
      <c r="D23" s="231">
        <v>36.907442650125361</v>
      </c>
      <c r="E23" s="231">
        <v>41.577759344523571</v>
      </c>
      <c r="F23" s="231">
        <v>48.598368133016621</v>
      </c>
      <c r="G23" s="231">
        <v>58.021516205970471</v>
      </c>
      <c r="H23" s="231">
        <v>49.257926874297709</v>
      </c>
      <c r="I23" s="231">
        <v>61.925469867166697</v>
      </c>
      <c r="J23" s="231">
        <v>65.805911941637021</v>
      </c>
      <c r="K23" s="231">
        <v>29.778424348839891</v>
      </c>
      <c r="L23" s="231">
        <v>36.440895876777361</v>
      </c>
      <c r="M23" s="231">
        <v>23.460573948346951</v>
      </c>
      <c r="N23" s="231">
        <v>10.824116044067569</v>
      </c>
      <c r="O23" s="231">
        <v>11.30224012806149</v>
      </c>
      <c r="P23" s="231">
        <v>7.8215482806845804</v>
      </c>
      <c r="Q23" s="231">
        <v>2.7474568860541528</v>
      </c>
      <c r="R23" s="231">
        <v>13.836267965608069</v>
      </c>
      <c r="S23" s="231">
        <v>16.061718659769621</v>
      </c>
      <c r="T23" s="231">
        <v>13.05864480675033</v>
      </c>
      <c r="U23" s="231">
        <v>8.4285454520487271</v>
      </c>
      <c r="V23" s="231">
        <v>8.7181646515435869</v>
      </c>
      <c r="W23" s="231">
        <v>11.6617090465371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7.1562763606509012</v>
      </c>
      <c r="C28" s="263">
        <f t="shared" si="0"/>
        <v>8.7252718138965442</v>
      </c>
      <c r="D28" s="263">
        <f t="shared" si="0"/>
        <v>17.130750932993053</v>
      </c>
      <c r="E28" s="263">
        <f t="shared" si="0"/>
        <v>19.856355932380204</v>
      </c>
      <c r="F28" s="263">
        <f t="shared" si="0"/>
        <v>21.278253194165231</v>
      </c>
      <c r="G28" s="263">
        <f t="shared" si="0"/>
        <v>23.287790330097238</v>
      </c>
      <c r="H28" s="263">
        <f t="shared" si="0"/>
        <v>20.423886358635798</v>
      </c>
      <c r="I28" s="263">
        <f t="shared" si="0"/>
        <v>24.069314503326396</v>
      </c>
      <c r="J28" s="263">
        <f t="shared" si="0"/>
        <v>24.059673728369045</v>
      </c>
      <c r="K28" s="263">
        <f t="shared" si="0"/>
        <v>13.684034967328897</v>
      </c>
      <c r="L28" s="263">
        <f t="shared" si="0"/>
        <v>16.328817808208029</v>
      </c>
      <c r="M28" s="263">
        <f t="shared" si="0"/>
        <v>12.362873577865326</v>
      </c>
      <c r="N28" s="263">
        <f t="shared" si="0"/>
        <v>11.922741084196266</v>
      </c>
      <c r="O28" s="263">
        <f t="shared" si="0"/>
        <v>11.706404859682108</v>
      </c>
      <c r="P28" s="263">
        <f t="shared" si="0"/>
        <v>10.788377116134781</v>
      </c>
      <c r="Q28" s="263">
        <f t="shared" si="0"/>
        <v>8.388783590626673</v>
      </c>
      <c r="R28" s="263">
        <f t="shared" si="0"/>
        <v>13.027967245650949</v>
      </c>
      <c r="S28" s="263">
        <f t="shared" si="0"/>
        <v>12.691240866348457</v>
      </c>
      <c r="T28" s="263">
        <f t="shared" si="0"/>
        <v>11.647808887492467</v>
      </c>
      <c r="U28" s="263">
        <f t="shared" si="0"/>
        <v>10.635828529324503</v>
      </c>
      <c r="V28" s="263">
        <f t="shared" si="0"/>
        <v>12.196339263153272</v>
      </c>
      <c r="W28" s="263">
        <f t="shared" si="0"/>
        <v>13.589021243860707</v>
      </c>
      <c r="DA28" s="70"/>
    </row>
    <row r="29" spans="1:105" ht="12" customHeight="1" x14ac:dyDescent="0.25">
      <c r="A29" s="60" t="s">
        <v>2915</v>
      </c>
      <c r="B29" s="331">
        <v>5.2253193246778391</v>
      </c>
      <c r="C29" s="331">
        <v>6.8779492503587569</v>
      </c>
      <c r="D29" s="331">
        <v>13.416074305341491</v>
      </c>
      <c r="E29" s="331">
        <v>15.54387439909312</v>
      </c>
      <c r="F29" s="331">
        <v>16.42091941642407</v>
      </c>
      <c r="G29" s="331">
        <v>17.22799859633993</v>
      </c>
      <c r="H29" s="331">
        <v>15.69414482127274</v>
      </c>
      <c r="I29" s="331">
        <v>17.88831850186709</v>
      </c>
      <c r="J29" s="331">
        <v>17.551896840211839</v>
      </c>
      <c r="K29" s="331">
        <v>10.830902998621291</v>
      </c>
      <c r="L29" s="331">
        <v>12.84474031714571</v>
      </c>
      <c r="M29" s="331">
        <v>10.29582004202268</v>
      </c>
      <c r="N29" s="331">
        <v>10.919850018234881</v>
      </c>
      <c r="O29" s="331">
        <v>10.661273932329751</v>
      </c>
      <c r="P29" s="331">
        <v>9.7825572675973529</v>
      </c>
      <c r="Q29" s="331">
        <v>7.9744051238678821</v>
      </c>
      <c r="R29" s="331">
        <v>11.621563290531951</v>
      </c>
      <c r="S29" s="331">
        <v>10.981079234427851</v>
      </c>
      <c r="T29" s="331">
        <v>10.205895479827721</v>
      </c>
      <c r="U29" s="331">
        <v>9.5657732483338744</v>
      </c>
      <c r="V29" s="331">
        <v>11.16395530043526</v>
      </c>
      <c r="W29" s="331">
        <v>12.308772243664521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0.30732144655820381</v>
      </c>
      <c r="L30" s="232">
        <v>0</v>
      </c>
      <c r="M30" s="232">
        <v>0</v>
      </c>
      <c r="N30" s="232">
        <v>0</v>
      </c>
      <c r="O30" s="232">
        <v>0</v>
      </c>
      <c r="P30" s="232">
        <v>1.0050688233050991</v>
      </c>
      <c r="Q30" s="232">
        <v>0</v>
      </c>
      <c r="R30" s="232">
        <v>0</v>
      </c>
      <c r="S30" s="232">
        <v>9.1002738812878403E-2</v>
      </c>
      <c r="T30" s="232">
        <v>0.14425082635794759</v>
      </c>
      <c r="U30" s="232">
        <v>0.20151522714263531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0.53870966543468024</v>
      </c>
      <c r="J31" s="297">
        <v>0.50757813914197458</v>
      </c>
      <c r="K31" s="297">
        <v>0</v>
      </c>
      <c r="L31" s="297">
        <v>0.63407266997279188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0.18945481984149939</v>
      </c>
      <c r="T31" s="297">
        <v>0.10006970667082921</v>
      </c>
      <c r="U31" s="297">
        <v>0.46922074646920298</v>
      </c>
      <c r="V31" s="297">
        <v>0.26188587098408389</v>
      </c>
      <c r="W31" s="297">
        <v>0.2420132443440097</v>
      </c>
      <c r="DA31" s="122" t="s">
        <v>3008</v>
      </c>
    </row>
    <row r="32" spans="1:105" ht="12" customHeight="1" x14ac:dyDescent="0.25">
      <c r="A32" s="59" t="s">
        <v>160</v>
      </c>
      <c r="B32" s="297">
        <v>0.5160879673911013</v>
      </c>
      <c r="C32" s="297">
        <v>0.66119388795365064</v>
      </c>
      <c r="D32" s="297">
        <v>0.63961398935417557</v>
      </c>
      <c r="E32" s="297">
        <v>0.66406854992629305</v>
      </c>
      <c r="F32" s="297">
        <v>0.60863383993254749</v>
      </c>
      <c r="G32" s="297">
        <v>1.0974137090955589</v>
      </c>
      <c r="H32" s="297">
        <v>0.60373709440630352</v>
      </c>
      <c r="I32" s="297">
        <v>1.1219607453132581</v>
      </c>
      <c r="J32" s="297">
        <v>1.05789563649484</v>
      </c>
      <c r="K32" s="297">
        <v>0.67865838720705196</v>
      </c>
      <c r="L32" s="297">
        <v>0.66025938064290879</v>
      </c>
      <c r="M32" s="297">
        <v>0.82883175991695324</v>
      </c>
      <c r="N32" s="297">
        <v>1.371697683499945</v>
      </c>
      <c r="O32" s="297">
        <v>1.320842823490201</v>
      </c>
      <c r="P32" s="297">
        <v>2.6145345817504482</v>
      </c>
      <c r="Q32" s="297">
        <v>3.6909325458839359</v>
      </c>
      <c r="R32" s="297">
        <v>2.358866973351657</v>
      </c>
      <c r="S32" s="297">
        <v>2.2321489525857889</v>
      </c>
      <c r="T32" s="297">
        <v>2.4734335898323412</v>
      </c>
      <c r="U32" s="297">
        <v>2.6577448843480189</v>
      </c>
      <c r="V32" s="297">
        <v>3.0917451996396701</v>
      </c>
      <c r="W32" s="297">
        <v>2.9833999609574908</v>
      </c>
      <c r="DA32" s="122" t="s">
        <v>3009</v>
      </c>
    </row>
    <row r="33" spans="1:105" ht="12" customHeight="1" x14ac:dyDescent="0.25">
      <c r="A33" s="59" t="s">
        <v>70</v>
      </c>
      <c r="B33" s="297">
        <v>2.0869880751321048</v>
      </c>
      <c r="C33" s="297">
        <v>2.0252457427328698</v>
      </c>
      <c r="D33" s="297">
        <v>1.9774890906543039</v>
      </c>
      <c r="E33" s="297">
        <v>2.060216980717767</v>
      </c>
      <c r="F33" s="297">
        <v>2.5020666916455139</v>
      </c>
      <c r="G33" s="297">
        <v>2.2437083569405618</v>
      </c>
      <c r="H33" s="297">
        <v>1.848810753497482</v>
      </c>
      <c r="I33" s="297">
        <v>1.1405801677520271</v>
      </c>
      <c r="J33" s="297">
        <v>1.0746671096437059</v>
      </c>
      <c r="K33" s="297">
        <v>0.68675720258121897</v>
      </c>
      <c r="L33" s="297">
        <v>0.66635755198816293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2.6222432821546331</v>
      </c>
      <c r="C34" s="297">
        <v>4.1915096196722361</v>
      </c>
      <c r="D34" s="297">
        <v>10.798971225333011</v>
      </c>
      <c r="E34" s="297">
        <v>12.81958886844906</v>
      </c>
      <c r="F34" s="297">
        <v>13.310218884846011</v>
      </c>
      <c r="G34" s="297">
        <v>13.886876530303811</v>
      </c>
      <c r="H34" s="297">
        <v>13.24159697336896</v>
      </c>
      <c r="I34" s="297">
        <v>15.08706792336713</v>
      </c>
      <c r="J34" s="297">
        <v>14.911755954931319</v>
      </c>
      <c r="K34" s="297">
        <v>9.1581659622748184</v>
      </c>
      <c r="L34" s="297">
        <v>10.88405071454185</v>
      </c>
      <c r="M34" s="297">
        <v>9.4669882821057225</v>
      </c>
      <c r="N34" s="297">
        <v>9.5481523347349313</v>
      </c>
      <c r="O34" s="297">
        <v>9.3404311088395442</v>
      </c>
      <c r="P34" s="297">
        <v>6.1629538625418059</v>
      </c>
      <c r="Q34" s="297">
        <v>4.2834725779839458</v>
      </c>
      <c r="R34" s="297">
        <v>9.262696317180291</v>
      </c>
      <c r="S34" s="297">
        <v>8.4684727231876824</v>
      </c>
      <c r="T34" s="297">
        <v>7.4881413569665982</v>
      </c>
      <c r="U34" s="297">
        <v>6.2372923903740167</v>
      </c>
      <c r="V34" s="297">
        <v>7.8103242298115108</v>
      </c>
      <c r="W34" s="297">
        <v>9.0833590383630156</v>
      </c>
      <c r="DA34" s="122" t="s">
        <v>3011</v>
      </c>
    </row>
    <row r="35" spans="1:105" ht="12" customHeight="1" x14ac:dyDescent="0.25">
      <c r="A35" s="60" t="s">
        <v>2922</v>
      </c>
      <c r="B35" s="331">
        <v>1.9309570359730619</v>
      </c>
      <c r="C35" s="331">
        <v>1.8473225635377879</v>
      </c>
      <c r="D35" s="331">
        <v>3.714676627651563</v>
      </c>
      <c r="E35" s="331">
        <v>4.3124815332870847</v>
      </c>
      <c r="F35" s="331">
        <v>4.85733377774116</v>
      </c>
      <c r="G35" s="331">
        <v>6.0597917337573071</v>
      </c>
      <c r="H35" s="331">
        <v>4.7297415373630596</v>
      </c>
      <c r="I35" s="331">
        <v>6.1809960014593051</v>
      </c>
      <c r="J35" s="331">
        <v>6.5077768881572062</v>
      </c>
      <c r="K35" s="331">
        <v>2.853131968707606</v>
      </c>
      <c r="L35" s="331">
        <v>3.484077491062318</v>
      </c>
      <c r="M35" s="331">
        <v>2.0670535358426472</v>
      </c>
      <c r="N35" s="331">
        <v>1.002891065961385</v>
      </c>
      <c r="O35" s="331">
        <v>1.045130927352357</v>
      </c>
      <c r="P35" s="331">
        <v>1.0058198485374279</v>
      </c>
      <c r="Q35" s="331">
        <v>0.41437846675879059</v>
      </c>
      <c r="R35" s="331">
        <v>1.406403955118998</v>
      </c>
      <c r="S35" s="331">
        <v>1.7101616319206061</v>
      </c>
      <c r="T35" s="331">
        <v>1.441913407664746</v>
      </c>
      <c r="U35" s="331">
        <v>1.070055280990629</v>
      </c>
      <c r="V35" s="331">
        <v>1.032383962718012</v>
      </c>
      <c r="W35" s="331">
        <v>1.2802490001961859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8.0956190260063482E-2</v>
      </c>
      <c r="L36" s="231">
        <v>0</v>
      </c>
      <c r="M36" s="231">
        <v>0</v>
      </c>
      <c r="N36" s="231">
        <v>0</v>
      </c>
      <c r="O36" s="231">
        <v>0</v>
      </c>
      <c r="P36" s="231">
        <v>0.1033388452500941</v>
      </c>
      <c r="Q36" s="231">
        <v>0</v>
      </c>
      <c r="R36" s="231">
        <v>0</v>
      </c>
      <c r="S36" s="231">
        <v>1.3983161485077359E-2</v>
      </c>
      <c r="T36" s="231">
        <v>2.03801029516084E-2</v>
      </c>
      <c r="U36" s="231">
        <v>2.206116216300005E-2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0.1791361438911761</v>
      </c>
      <c r="J38" s="231">
        <v>0.18146924086526581</v>
      </c>
      <c r="K38" s="231">
        <v>0</v>
      </c>
      <c r="L38" s="231">
        <v>0.17198933280115519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2.911096275263993E-2</v>
      </c>
      <c r="T38" s="231">
        <v>1.413808832698164E-2</v>
      </c>
      <c r="U38" s="231">
        <v>5.1368599409979329E-2</v>
      </c>
      <c r="V38" s="231">
        <v>2.368274620213983E-2</v>
      </c>
      <c r="W38" s="231">
        <v>2.517206492833848E-2</v>
      </c>
      <c r="DA38" s="73" t="s">
        <v>3015</v>
      </c>
    </row>
    <row r="39" spans="1:105" ht="12" customHeight="1" x14ac:dyDescent="0.25">
      <c r="A39" s="64" t="s">
        <v>160</v>
      </c>
      <c r="B39" s="231">
        <v>0.19071440995164909</v>
      </c>
      <c r="C39" s="231">
        <v>0.17758758368656821</v>
      </c>
      <c r="D39" s="231">
        <v>0.17709794108899371</v>
      </c>
      <c r="E39" s="231">
        <v>0.1744873252121184</v>
      </c>
      <c r="F39" s="231">
        <v>0.18003484664955879</v>
      </c>
      <c r="G39" s="231">
        <v>0.37146582888634122</v>
      </c>
      <c r="H39" s="231">
        <v>0.1819481370650945</v>
      </c>
      <c r="I39" s="231">
        <v>0.3730835632037805</v>
      </c>
      <c r="J39" s="231">
        <v>0.37821864904173552</v>
      </c>
      <c r="K39" s="231">
        <v>0.17877567000816669</v>
      </c>
      <c r="L39" s="231">
        <v>0.17909235917288571</v>
      </c>
      <c r="M39" s="231">
        <v>0.16640147292419519</v>
      </c>
      <c r="N39" s="231">
        <v>0.12597822769404579</v>
      </c>
      <c r="O39" s="231">
        <v>0.12948299553722811</v>
      </c>
      <c r="P39" s="231">
        <v>0.26882038152974541</v>
      </c>
      <c r="Q39" s="231">
        <v>0.19179398908337231</v>
      </c>
      <c r="R39" s="231">
        <v>0.2854624423569696</v>
      </c>
      <c r="S39" s="231">
        <v>0.3429841746514149</v>
      </c>
      <c r="T39" s="231">
        <v>0.34945263384255248</v>
      </c>
      <c r="U39" s="231">
        <v>0.29096034931387221</v>
      </c>
      <c r="V39" s="231">
        <v>0.27959132201217712</v>
      </c>
      <c r="W39" s="231">
        <v>0.3103067260966757</v>
      </c>
      <c r="DA39" s="73" t="s">
        <v>3016</v>
      </c>
    </row>
    <row r="40" spans="1:105" ht="12" customHeight="1" x14ac:dyDescent="0.25">
      <c r="A40" s="64" t="s">
        <v>70</v>
      </c>
      <c r="B40" s="231">
        <v>0.7712225908637026</v>
      </c>
      <c r="C40" s="231">
        <v>0.54395314956185958</v>
      </c>
      <c r="D40" s="231">
        <v>0.54753218708432805</v>
      </c>
      <c r="E40" s="231">
        <v>0.54133229221882229</v>
      </c>
      <c r="F40" s="231">
        <v>0.74011526074082867</v>
      </c>
      <c r="G40" s="231">
        <v>0.75947746750588618</v>
      </c>
      <c r="H40" s="231">
        <v>0.55717575663554986</v>
      </c>
      <c r="I40" s="231">
        <v>0.37927504583565552</v>
      </c>
      <c r="J40" s="231">
        <v>0.38421478296834982</v>
      </c>
      <c r="K40" s="231">
        <v>0.1809091014548003</v>
      </c>
      <c r="L40" s="231">
        <v>0.18074646046228901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0.2282509705960496</v>
      </c>
      <c r="F41" s="231">
        <v>0</v>
      </c>
      <c r="G41" s="231">
        <v>0.22825097059660401</v>
      </c>
      <c r="H41" s="231">
        <v>0</v>
      </c>
      <c r="I41" s="231">
        <v>0.2326260301575773</v>
      </c>
      <c r="J41" s="231">
        <v>0.23262603015741401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2.2847533262903279E-2</v>
      </c>
      <c r="T41" s="231">
        <v>0</v>
      </c>
      <c r="U41" s="231">
        <v>2.2828836427161429E-2</v>
      </c>
      <c r="V41" s="231">
        <v>2.281013959140768E-2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0.9690200351577104</v>
      </c>
      <c r="C42" s="231">
        <v>1.1257818302893601</v>
      </c>
      <c r="D42" s="231">
        <v>2.990046499478241</v>
      </c>
      <c r="E42" s="231">
        <v>3.3684109452600941</v>
      </c>
      <c r="F42" s="231">
        <v>3.9371836703507732</v>
      </c>
      <c r="G42" s="231">
        <v>4.7005974667684756</v>
      </c>
      <c r="H42" s="231">
        <v>3.9906176436624148</v>
      </c>
      <c r="I42" s="231">
        <v>5.0168752183711156</v>
      </c>
      <c r="J42" s="231">
        <v>5.3312481851244407</v>
      </c>
      <c r="K42" s="231">
        <v>2.4124910069845749</v>
      </c>
      <c r="L42" s="231">
        <v>2.9522493386259878</v>
      </c>
      <c r="M42" s="231">
        <v>1.900652062918452</v>
      </c>
      <c r="N42" s="231">
        <v>0.87691283826733957</v>
      </c>
      <c r="O42" s="231">
        <v>0.91564793181512871</v>
      </c>
      <c r="P42" s="231">
        <v>0.63366062175758886</v>
      </c>
      <c r="Q42" s="231">
        <v>0.22258447767541831</v>
      </c>
      <c r="R42" s="231">
        <v>1.120941512762029</v>
      </c>
      <c r="S42" s="231">
        <v>1.30123579976857</v>
      </c>
      <c r="T42" s="231">
        <v>1.0579425825436031</v>
      </c>
      <c r="U42" s="231">
        <v>0.68283633367661545</v>
      </c>
      <c r="V42" s="231">
        <v>0.70629975491228714</v>
      </c>
      <c r="W42" s="231">
        <v>0.94477020917117227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1</v>
      </c>
      <c r="E52" s="234">
        <f t="shared" si="1"/>
        <v>0.99999999999999989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0.99999999999999978</v>
      </c>
      <c r="I52" s="234">
        <f t="shared" si="1"/>
        <v>0.99999999999999956</v>
      </c>
      <c r="J52" s="234">
        <f t="shared" si="1"/>
        <v>0.99999999999999978</v>
      </c>
      <c r="K52" s="234">
        <f t="shared" si="1"/>
        <v>0.99999999999999956</v>
      </c>
      <c r="L52" s="234">
        <f t="shared" si="1"/>
        <v>1</v>
      </c>
      <c r="M52" s="234">
        <f t="shared" si="1"/>
        <v>1</v>
      </c>
      <c r="N52" s="234">
        <f t="shared" si="1"/>
        <v>0.99999999999999978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0.99999999999999978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2.0946740910779499E-2</v>
      </c>
      <c r="C57" s="302">
        <f t="shared" si="6"/>
        <v>3.1362588102016815E-2</v>
      </c>
      <c r="D57" s="302">
        <f t="shared" si="6"/>
        <v>4.5323858794499669E-2</v>
      </c>
      <c r="E57" s="302">
        <f t="shared" si="6"/>
        <v>4.7014804280206685E-2</v>
      </c>
      <c r="F57" s="302">
        <f t="shared" si="6"/>
        <v>4.2841677636943513E-2</v>
      </c>
      <c r="G57" s="302">
        <f t="shared" si="6"/>
        <v>3.8293763761995718E-2</v>
      </c>
      <c r="H57" s="302">
        <f t="shared" si="6"/>
        <v>3.8704824079352163E-2</v>
      </c>
      <c r="I57" s="302">
        <f t="shared" si="6"/>
        <v>3.9123263378401558E-2</v>
      </c>
      <c r="J57" s="302">
        <f t="shared" si="6"/>
        <v>3.8701910391793382E-2</v>
      </c>
      <c r="K57" s="302">
        <f t="shared" si="6"/>
        <v>3.6381230815450985E-2</v>
      </c>
      <c r="L57" s="302">
        <f t="shared" si="6"/>
        <v>4.0041496107014247E-2</v>
      </c>
      <c r="M57" s="302">
        <f t="shared" si="6"/>
        <v>4.4592514306181032E-2</v>
      </c>
      <c r="N57" s="302">
        <f t="shared" si="6"/>
        <v>4.3501808764563388E-2</v>
      </c>
      <c r="O57" s="302">
        <f t="shared" si="6"/>
        <v>4.4783086873281176E-2</v>
      </c>
      <c r="P57" s="302">
        <f t="shared" si="6"/>
        <v>2.5589735951440002E-2</v>
      </c>
      <c r="Q57" s="302">
        <f t="shared" si="6"/>
        <v>1.6011044964950361E-2</v>
      </c>
      <c r="R57" s="302">
        <f t="shared" si="6"/>
        <v>2.8953270286448937E-2</v>
      </c>
      <c r="S57" s="302">
        <f t="shared" si="6"/>
        <v>2.465645484280098E-2</v>
      </c>
      <c r="T57" s="302">
        <f t="shared" si="6"/>
        <v>2.2508500984060844E-2</v>
      </c>
      <c r="U57" s="302">
        <f t="shared" si="6"/>
        <v>1.7836148394251135E-2</v>
      </c>
      <c r="V57" s="302">
        <f t="shared" si="6"/>
        <v>2.3848599116129417E-2</v>
      </c>
      <c r="W57" s="302">
        <f t="shared" si="6"/>
        <v>2.5384301398836306E-2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0.75297490447534077</v>
      </c>
      <c r="C58" s="303">
        <f t="shared" si="7"/>
        <v>0.70056654751327063</v>
      </c>
      <c r="D58" s="303">
        <f t="shared" si="7"/>
        <v>0.6950121304406558</v>
      </c>
      <c r="E58" s="303">
        <f t="shared" si="7"/>
        <v>0.69407780568244815</v>
      </c>
      <c r="F58" s="303">
        <f t="shared" si="7"/>
        <v>0.70644374005492472</v>
      </c>
      <c r="G58" s="303">
        <f t="shared" si="7"/>
        <v>0.73337686597234208</v>
      </c>
      <c r="H58" s="303">
        <f t="shared" si="7"/>
        <v>0.71215681630470695</v>
      </c>
      <c r="I58" s="303">
        <f t="shared" si="7"/>
        <v>0.73043916130866671</v>
      </c>
      <c r="J58" s="303">
        <f t="shared" si="7"/>
        <v>0.73973506988005333</v>
      </c>
      <c r="K58" s="303">
        <f t="shared" si="7"/>
        <v>0.69397064468089931</v>
      </c>
      <c r="L58" s="303">
        <f t="shared" si="7"/>
        <v>0.69577762322174519</v>
      </c>
      <c r="M58" s="303">
        <f t="shared" si="7"/>
        <v>0.64357040473333182</v>
      </c>
      <c r="N58" s="303">
        <f t="shared" si="7"/>
        <v>0.48723041665041417</v>
      </c>
      <c r="O58" s="303">
        <f t="shared" si="7"/>
        <v>0.50078537394558642</v>
      </c>
      <c r="P58" s="303">
        <f t="shared" si="7"/>
        <v>0.52136489707903311</v>
      </c>
      <c r="Q58" s="303">
        <f t="shared" si="7"/>
        <v>0.37271138541075582</v>
      </c>
      <c r="R58" s="303">
        <f t="shared" si="7"/>
        <v>0.55473637564322986</v>
      </c>
      <c r="S58" s="303">
        <f t="shared" si="7"/>
        <v>0.60912657564964112</v>
      </c>
      <c r="T58" s="303">
        <f t="shared" si="7"/>
        <v>0.59082964832300788</v>
      </c>
      <c r="U58" s="303">
        <f t="shared" si="7"/>
        <v>0.54406065553393979</v>
      </c>
      <c r="V58" s="303">
        <f t="shared" si="7"/>
        <v>0.49877726501686209</v>
      </c>
      <c r="W58" s="303">
        <f t="shared" si="7"/>
        <v>0.52400965628134577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0.22607835461387998</v>
      </c>
      <c r="C60" s="303">
        <f t="shared" si="9"/>
        <v>0.26807086438471267</v>
      </c>
      <c r="D60" s="303">
        <f t="shared" si="9"/>
        <v>0.25966401076484452</v>
      </c>
      <c r="E60" s="303">
        <f t="shared" si="9"/>
        <v>0.25890739003734509</v>
      </c>
      <c r="F60" s="303">
        <f t="shared" si="9"/>
        <v>0.25071458230813171</v>
      </c>
      <c r="G60" s="303">
        <f t="shared" si="9"/>
        <v>0.22832937026566255</v>
      </c>
      <c r="H60" s="303">
        <f t="shared" si="9"/>
        <v>0.24913835961594075</v>
      </c>
      <c r="I60" s="303">
        <f t="shared" si="9"/>
        <v>0.2304375753129313</v>
      </c>
      <c r="J60" s="303">
        <f t="shared" si="9"/>
        <v>0.22156301972815295</v>
      </c>
      <c r="K60" s="303">
        <f t="shared" si="9"/>
        <v>0.26964812450364933</v>
      </c>
      <c r="L60" s="303">
        <f t="shared" si="9"/>
        <v>0.26418088067124057</v>
      </c>
      <c r="M60" s="303">
        <f t="shared" si="9"/>
        <v>0.31183708096048707</v>
      </c>
      <c r="N60" s="303">
        <f t="shared" si="9"/>
        <v>0.46926777458502222</v>
      </c>
      <c r="O60" s="303">
        <f t="shared" si="9"/>
        <v>0.45443153918113249</v>
      </c>
      <c r="P60" s="303">
        <f t="shared" si="9"/>
        <v>0.45304536696952707</v>
      </c>
      <c r="Q60" s="303">
        <f t="shared" si="9"/>
        <v>0.6112775696242938</v>
      </c>
      <c r="R60" s="303">
        <f t="shared" si="9"/>
        <v>0.41631035407032113</v>
      </c>
      <c r="S60" s="303">
        <f t="shared" si="9"/>
        <v>0.36621696950755811</v>
      </c>
      <c r="T60" s="303">
        <f t="shared" si="9"/>
        <v>0.38666185069293135</v>
      </c>
      <c r="U60" s="303">
        <f t="shared" si="9"/>
        <v>0.4381031960718092</v>
      </c>
      <c r="V60" s="303">
        <f t="shared" si="9"/>
        <v>0.47737413586700822</v>
      </c>
      <c r="W60" s="303">
        <f t="shared" si="9"/>
        <v>0.45060604231981816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0.16507629606800539</v>
      </c>
      <c r="C61" s="304">
        <f t="shared" si="10"/>
        <v>0.21131465472529065</v>
      </c>
      <c r="D61" s="304">
        <f t="shared" si="10"/>
        <v>0.203357790704595</v>
      </c>
      <c r="E61" s="304">
        <f t="shared" si="10"/>
        <v>0.20267686404506816</v>
      </c>
      <c r="F61" s="304">
        <f t="shared" si="10"/>
        <v>0.19348223348207805</v>
      </c>
      <c r="G61" s="304">
        <f t="shared" si="10"/>
        <v>0.16891504151667572</v>
      </c>
      <c r="H61" s="304">
        <f t="shared" si="10"/>
        <v>0.19144316746032214</v>
      </c>
      <c r="I61" s="304">
        <f t="shared" si="10"/>
        <v>0.17126124391394767</v>
      </c>
      <c r="J61" s="304">
        <f t="shared" si="10"/>
        <v>0.16163358280661017</v>
      </c>
      <c r="K61" s="304">
        <f t="shared" si="10"/>
        <v>0.21342628013097414</v>
      </c>
      <c r="L61" s="304">
        <f t="shared" si="10"/>
        <v>0.20781264442005173</v>
      </c>
      <c r="M61" s="304">
        <f t="shared" si="10"/>
        <v>0.25969839841662468</v>
      </c>
      <c r="N61" s="304">
        <f t="shared" si="10"/>
        <v>0.42979493395622437</v>
      </c>
      <c r="O61" s="304">
        <f t="shared" si="10"/>
        <v>0.41386054734757027</v>
      </c>
      <c r="P61" s="304">
        <f t="shared" si="10"/>
        <v>0.41080713062679036</v>
      </c>
      <c r="Q61" s="304">
        <f t="shared" si="10"/>
        <v>0.58108245738561548</v>
      </c>
      <c r="R61" s="304">
        <f t="shared" si="10"/>
        <v>0.37136853640364376</v>
      </c>
      <c r="S61" s="304">
        <f t="shared" si="10"/>
        <v>0.31686874447538588</v>
      </c>
      <c r="T61" s="304">
        <f t="shared" si="10"/>
        <v>0.33879594628705756</v>
      </c>
      <c r="U61" s="304">
        <f t="shared" si="10"/>
        <v>0.39402626898681736</v>
      </c>
      <c r="V61" s="304">
        <f t="shared" si="10"/>
        <v>0.43696583043601861</v>
      </c>
      <c r="W61" s="304">
        <f t="shared" si="10"/>
        <v>0.40815354152452099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6.1002058545874573E-2</v>
      </c>
      <c r="C62" s="304">
        <f t="shared" si="11"/>
        <v>5.6756209659422067E-2</v>
      </c>
      <c r="D62" s="304">
        <f t="shared" si="11"/>
        <v>5.6306220060249532E-2</v>
      </c>
      <c r="E62" s="304">
        <f t="shared" si="11"/>
        <v>5.6230525992276924E-2</v>
      </c>
      <c r="F62" s="304">
        <f t="shared" si="11"/>
        <v>5.7232348826053631E-2</v>
      </c>
      <c r="G62" s="304">
        <f t="shared" si="11"/>
        <v>5.9414328748986812E-2</v>
      </c>
      <c r="H62" s="304">
        <f t="shared" si="11"/>
        <v>5.7695192155618628E-2</v>
      </c>
      <c r="I62" s="304">
        <f t="shared" si="11"/>
        <v>5.917633139898363E-2</v>
      </c>
      <c r="J62" s="304">
        <f t="shared" si="11"/>
        <v>5.9929436921542789E-2</v>
      </c>
      <c r="K62" s="304">
        <f t="shared" si="11"/>
        <v>5.6221844372675196E-2</v>
      </c>
      <c r="L62" s="304">
        <f t="shared" si="11"/>
        <v>5.6368236251188829E-2</v>
      </c>
      <c r="M62" s="304">
        <f t="shared" si="11"/>
        <v>5.2138682543862405E-2</v>
      </c>
      <c r="N62" s="304">
        <f t="shared" si="11"/>
        <v>3.9472840628797863E-2</v>
      </c>
      <c r="O62" s="304">
        <f t="shared" si="11"/>
        <v>4.0570991833562227E-2</v>
      </c>
      <c r="P62" s="304">
        <f t="shared" si="11"/>
        <v>4.2238236342736712E-2</v>
      </c>
      <c r="Q62" s="304">
        <f t="shared" si="11"/>
        <v>3.019511223867825E-2</v>
      </c>
      <c r="R62" s="304">
        <f t="shared" si="11"/>
        <v>4.4941817666677382E-2</v>
      </c>
      <c r="S62" s="304">
        <f t="shared" si="11"/>
        <v>4.934822503217226E-2</v>
      </c>
      <c r="T62" s="304">
        <f t="shared" si="11"/>
        <v>4.7865904405873821E-2</v>
      </c>
      <c r="U62" s="304">
        <f t="shared" si="11"/>
        <v>4.407692708499187E-2</v>
      </c>
      <c r="V62" s="304">
        <f t="shared" si="11"/>
        <v>4.0408305430989645E-2</v>
      </c>
      <c r="W62" s="304">
        <f t="shared" si="11"/>
        <v>4.2452500795297221E-2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0.89197209452595017</v>
      </c>
      <c r="C69" s="324">
        <f>IF(C$5=0,0,C$5/WWP_fec!C$5)</f>
        <v>0.68730551399860496</v>
      </c>
      <c r="D69" s="324">
        <f>IF(D$5=0,0,D$5/WWP_fec!D$5)</f>
        <v>0.72422809330887594</v>
      </c>
      <c r="E69" s="324">
        <f>IF(E$5=0,0,E$5/WWP_fec!E$5)</f>
        <v>0.72839891285217651</v>
      </c>
      <c r="F69" s="324">
        <f>IF(F$5=0,0,F$5/WWP_fec!F$5)</f>
        <v>0.76007599242915047</v>
      </c>
      <c r="G69" s="324">
        <f>IF(G$5=0,0,G$5/WWP_fec!G$5)</f>
        <v>0.87333634200647758</v>
      </c>
      <c r="H69" s="324">
        <f>IF(H$5=0,0,H$5/WWP_fec!H$5)</f>
        <v>0.73729226587143259</v>
      </c>
      <c r="I69" s="324">
        <f>IF(I$5=0,0,I$5/WWP_fec!I$5)</f>
        <v>0.84340812775882412</v>
      </c>
      <c r="J69" s="324">
        <f>IF(J$5=0,0,J$5/WWP_fec!J$5)</f>
        <v>0.90475811779149495</v>
      </c>
      <c r="K69" s="324">
        <f>IF(K$5=0,0,K$5/WWP_fec!K$5)</f>
        <v>0.6348989015269445</v>
      </c>
      <c r="L69" s="324">
        <f>IF(L$5=0,0,L$5/WWP_fec!L$5)</f>
        <v>0.66183855735545882</v>
      </c>
      <c r="M69" s="324">
        <f>IF(M$5=0,0,M$5/WWP_fec!M$5)</f>
        <v>0.49961889912808516</v>
      </c>
      <c r="N69" s="324">
        <f>IF(N$5=0,0,N$5/WWP_fec!N$5)</f>
        <v>0.26460840550776671</v>
      </c>
      <c r="O69" s="324">
        <f>IF(O$5=0,0,O$5/WWP_fec!O$5)</f>
        <v>0.27934488781374711</v>
      </c>
      <c r="P69" s="324">
        <f>IF(P$5=0,0,P$5/WWP_fec!P$5)</f>
        <v>0.28527690196055927</v>
      </c>
      <c r="Q69" s="324">
        <f>IF(Q$5=0,0,Q$5/WWP_fec!Q$5)</f>
        <v>0.1624951173379334</v>
      </c>
      <c r="R69" s="324">
        <f>IF(R$5=0,0,R$5/WWP_fec!R$5)</f>
        <v>0.30570160747352204</v>
      </c>
      <c r="S69" s="324">
        <f>IF(S$5=0,0,S$5/WWP_fec!S$5)</f>
        <v>0.36413041816226044</v>
      </c>
      <c r="T69" s="324">
        <f>IF(T$5=0,0,T$5/WWP_fec!T$5)</f>
        <v>0.3349333877021301</v>
      </c>
      <c r="U69" s="324">
        <f>IF(U$5=0,0,U$5/WWP_fec!U$5)</f>
        <v>0.2728586234330781</v>
      </c>
      <c r="V69" s="324">
        <f>IF(V$5=0,0,V$5/WWP_fec!V$5)</f>
        <v>0.2470043461152705</v>
      </c>
      <c r="W69" s="324">
        <f>IF(W$5=0,0,W$5/WWP_fec!W$5)</f>
        <v>0.27114215226435812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0.88451852323685343</v>
      </c>
      <c r="C74" s="338">
        <f>IF(C$10=0,0,C$10/WWP_fec!C$10)</f>
        <v>1.1036790606573492</v>
      </c>
      <c r="D74" s="338">
        <f>IF(D$10=0,0,D$10/WWP_fec!D$10)</f>
        <v>1.7432389085164595</v>
      </c>
      <c r="E74" s="338">
        <f>IF(E$10=0,0,E$10/WWP_fec!E$10)</f>
        <v>1.8297089309200822</v>
      </c>
      <c r="F74" s="338">
        <f>IF(F$10=0,0,F$10/WWP_fec!F$10)</f>
        <v>1.7125153806664524</v>
      </c>
      <c r="G74" s="338">
        <f>IF(G$10=0,0,G$10/WWP_fec!G$10)</f>
        <v>1.7234066428848005</v>
      </c>
      <c r="H74" s="338">
        <f>IF(H$10=0,0,H$10/WWP_fec!H$10)</f>
        <v>1.4782597405719295</v>
      </c>
      <c r="I74" s="338">
        <f>IF(I$10=0,0,I$10/WWP_fec!I$10)</f>
        <v>1.7004884065595158</v>
      </c>
      <c r="J74" s="338">
        <f>IF(J$10=0,0,J$10/WWP_fec!J$10)</f>
        <v>1.7882592254814722</v>
      </c>
      <c r="K74" s="338">
        <f>IF(K$10=0,0,K$10/WWP_fec!K$10)</f>
        <v>1.1783909752974608</v>
      </c>
      <c r="L74" s="338">
        <f>IF(L$10=0,0,L$10/WWP_fec!L$10)</f>
        <v>1.3821759903856787</v>
      </c>
      <c r="M74" s="338">
        <f>IF(M$10=0,0,M$10/WWP_fec!M$10)</f>
        <v>1.1810574007828993</v>
      </c>
      <c r="N74" s="338">
        <f>IF(N$10=0,0,N$10/WWP_fec!N$10)</f>
        <v>0.63182434877015003</v>
      </c>
      <c r="O74" s="338">
        <f>IF(O$10=0,0,O$10/WWP_fec!O$10)</f>
        <v>0.68966230709973009</v>
      </c>
      <c r="P74" s="338">
        <f>IF(P$10=0,0,P$10/WWP_fec!P$10)</f>
        <v>0.33540624571313915</v>
      </c>
      <c r="Q74" s="338">
        <f>IF(Q$10=0,0,Q$10/WWP_fec!Q$10)</f>
        <v>0.10508300692890894</v>
      </c>
      <c r="R74" s="338">
        <f>IF(R$10=0,0,R$10/WWP_fec!R$10)</f>
        <v>0.4092755731911773</v>
      </c>
      <c r="S74" s="338">
        <f>IF(S$10=0,0,S$10/WWP_fec!S$10)</f>
        <v>0.39260659991302732</v>
      </c>
      <c r="T74" s="338">
        <f>IF(T$10=0,0,T$10/WWP_fec!T$10)</f>
        <v>0.31526359740482207</v>
      </c>
      <c r="U74" s="338">
        <f>IF(U$10=0,0,U$10/WWP_fec!U$10)</f>
        <v>0.19178506206425378</v>
      </c>
      <c r="V74" s="338">
        <f>IF(V$10=0,0,V$10/WWP_fec!V$10)</f>
        <v>0.25779740976255877</v>
      </c>
      <c r="W74" s="338">
        <f>IF(W$10=0,0,W$10/WWP_fec!W$10)</f>
        <v>0.30014542740571509</v>
      </c>
      <c r="DA74" s="68"/>
    </row>
    <row r="75" spans="1:105" ht="12" customHeight="1" x14ac:dyDescent="0.25">
      <c r="A75" s="203" t="s">
        <v>2900</v>
      </c>
      <c r="B75" s="351">
        <f>IF(B$16=0,0,B$16/WWP_fec!B$16)</f>
        <v>1.1216248446673309</v>
      </c>
      <c r="C75" s="351">
        <f>IF(C$16=0,0,C$16/WWP_fec!C$16)</f>
        <v>0.75967059303844409</v>
      </c>
      <c r="D75" s="351">
        <f>IF(D$16=0,0,D$16/WWP_fec!D$16)</f>
        <v>0.7391901185120493</v>
      </c>
      <c r="E75" s="351">
        <f>IF(E$16=0,0,E$16/WWP_fec!E$16)</f>
        <v>0.73098215057008054</v>
      </c>
      <c r="F75" s="351">
        <f>IF(F$16=0,0,F$16/WWP_fec!F$16)</f>
        <v>0.79543630830064005</v>
      </c>
      <c r="G75" s="351">
        <f>IF(G$16=0,0,G$16/WWP_fec!G$16)</f>
        <v>0.96126070362908056</v>
      </c>
      <c r="H75" s="351">
        <f>IF(H$16=0,0,H$16/WWP_fec!H$16)</f>
        <v>0.80559076434708576</v>
      </c>
      <c r="I75" s="351">
        <f>IF(I$16=0,0,I$16/WWP_fec!I$16)</f>
        <v>0.92762521078691607</v>
      </c>
      <c r="J75" s="351">
        <f>IF(J$16=0,0,J$16/WWP_fec!J$16)</f>
        <v>1.0014055771790362</v>
      </c>
      <c r="K75" s="351">
        <f>IF(K$16=0,0,K$16/WWP_fec!K$16)</f>
        <v>0.6967902835458808</v>
      </c>
      <c r="L75" s="351">
        <f>IF(L$16=0,0,L$16/WWP_fec!L$16)</f>
        <v>0.70908596231881427</v>
      </c>
      <c r="M75" s="351">
        <f>IF(M$16=0,0,M$16/WWP_fec!M$16)</f>
        <v>0.49710199352961143</v>
      </c>
      <c r="N75" s="351">
        <f>IF(N$16=0,0,N$16/WWP_fec!N$16)</f>
        <v>0.19852087415944938</v>
      </c>
      <c r="O75" s="351">
        <f>IF(O$16=0,0,O$16/WWP_fec!O$16)</f>
        <v>0.2148889739256038</v>
      </c>
      <c r="P75" s="351">
        <f>IF(P$16=0,0,P$16/WWP_fec!P$16)</f>
        <v>0.24944537331487918</v>
      </c>
      <c r="Q75" s="351">
        <f>IF(Q$16=0,0,Q$16/WWP_fec!Q$16)</f>
        <v>0.10660837520079706</v>
      </c>
      <c r="R75" s="351">
        <f>IF(R$16=0,0,R$16/WWP_fec!R$16)</f>
        <v>0.28508706014538754</v>
      </c>
      <c r="S75" s="351">
        <f>IF(S$16=0,0,S$16/WWP_fec!S$16)</f>
        <v>0.38655188835221915</v>
      </c>
      <c r="T75" s="351">
        <f>IF(T$16=0,0,T$16/WWP_fec!T$16)</f>
        <v>0.35006030521461851</v>
      </c>
      <c r="U75" s="351">
        <f>IF(U$16=0,0,U$16/WWP_fec!U$16)</f>
        <v>0.26867518184577327</v>
      </c>
      <c r="V75" s="351">
        <f>IF(V$16=0,0,V$16/WWP_fec!V$16)</f>
        <v>0.20944421582523162</v>
      </c>
      <c r="W75" s="351">
        <f>IF(W$16=0,0,W$16/WWP_fec!W$16)</f>
        <v>0.24074328048661092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1.8647072509913973</v>
      </c>
      <c r="C77" s="351">
        <f>IF(C$28=0,0,C$28/WWP_fec!C$28)</f>
        <v>1.6546944925440605</v>
      </c>
      <c r="D77" s="351">
        <f>IF(D$28=0,0,D$28/WWP_fec!D$28)</f>
        <v>1.5913586921993204</v>
      </c>
      <c r="E77" s="351">
        <f>IF(E$28=0,0,E$28/WWP_fec!E$28)</f>
        <v>1.5809987152805485</v>
      </c>
      <c r="F77" s="351">
        <f>IF(F$28=0,0,F$28/WWP_fec!F$28)</f>
        <v>1.617636884022881</v>
      </c>
      <c r="G77" s="351">
        <f>IF(G$28=0,0,G$28/WWP_fec!G$28)</f>
        <v>1.6981440430526635</v>
      </c>
      <c r="H77" s="351">
        <f>IF(H$28=0,0,H$28/WWP_fec!H$28)</f>
        <v>1.6029350001277844</v>
      </c>
      <c r="I77" s="351">
        <f>IF(I$28=0,0,I$28/WWP_fec!I$28)</f>
        <v>1.661222200263438</v>
      </c>
      <c r="J77" s="351">
        <f>IF(J$28=0,0,J$28/WWP_fec!J$28)</f>
        <v>1.6980391806013502</v>
      </c>
      <c r="K77" s="351">
        <f>IF(K$28=0,0,K$28/WWP_fec!K$28)</f>
        <v>1.5432913384331819</v>
      </c>
      <c r="L77" s="351">
        <f>IF(L$28=0,0,L$28/WWP_fec!L$28)</f>
        <v>1.5397121604134165</v>
      </c>
      <c r="M77" s="351">
        <f>IF(M$28=0,0,M$28/WWP_fec!M$28)</f>
        <v>1.404269129378749</v>
      </c>
      <c r="N77" s="351">
        <f>IF(N$28=0,0,N$28/WWP_fec!N$28)</f>
        <v>1.1935485510245791</v>
      </c>
      <c r="O77" s="351">
        <f>IF(O$28=0,0,O$28/WWP_fec!O$28)</f>
        <v>1.2099701504904039</v>
      </c>
      <c r="P77" s="351">
        <f>IF(P$28=0,0,P$28/WWP_fec!P$28)</f>
        <v>1.3130434736522094</v>
      </c>
      <c r="Q77" s="351">
        <f>IF(Q$28=0,0,Q$28/WWP_fec!Q$28)</f>
        <v>1.1291443508177286</v>
      </c>
      <c r="R77" s="351">
        <f>IF(R$28=0,0,R$28/WWP_fec!R$28)</f>
        <v>1.2763315941274571</v>
      </c>
      <c r="S77" s="351">
        <f>IF(S$28=0,0,S$28/WWP_fec!S$28)</f>
        <v>1.34865413177678</v>
      </c>
      <c r="T77" s="351">
        <f>IF(T$28=0,0,T$28/WWP_fec!T$28)</f>
        <v>1.3343712525064229</v>
      </c>
      <c r="U77" s="351">
        <f>IF(U$28=0,0,U$28/WWP_fec!U$28)</f>
        <v>1.2822544794117787</v>
      </c>
      <c r="V77" s="351">
        <f>IF(V$28=0,0,V$28/WWP_fec!V$28)</f>
        <v>1.2264487161881361</v>
      </c>
      <c r="W77" s="351">
        <f>IF(W$28=0,0,W$28/WWP_fec!W$28)</f>
        <v>1.2501886012277421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1503.916535018431</v>
      </c>
      <c r="C3" s="205">
        <v>1653.163302810937</v>
      </c>
      <c r="D3" s="205">
        <v>1857.963028521295</v>
      </c>
      <c r="E3" s="205">
        <v>2261.957841976599</v>
      </c>
      <c r="F3" s="205">
        <v>2555.3594470729572</v>
      </c>
      <c r="G3" s="205">
        <v>2904.9930651872401</v>
      </c>
      <c r="H3" s="205">
        <v>3652.8061922570719</v>
      </c>
      <c r="I3" s="205">
        <v>4516.3197586727001</v>
      </c>
      <c r="J3" s="205">
        <v>4612.4478771275481</v>
      </c>
      <c r="K3" s="205">
        <v>2594.210937411563</v>
      </c>
      <c r="L3" s="205">
        <v>2506.1172067892689</v>
      </c>
      <c r="M3" s="205">
        <v>3000.808305602503</v>
      </c>
      <c r="N3" s="205">
        <v>3060.7595451679181</v>
      </c>
      <c r="O3" s="205">
        <v>3412.4932363374019</v>
      </c>
      <c r="P3" s="205">
        <v>3813.5424346890391</v>
      </c>
      <c r="Q3" s="205">
        <v>3868.8</v>
      </c>
      <c r="R3" s="205">
        <v>3707.592891760904</v>
      </c>
      <c r="S3" s="205">
        <v>3875.758407557099</v>
      </c>
      <c r="T3" s="205">
        <v>4148.9682387437997</v>
      </c>
      <c r="U3" s="205">
        <v>4363.8708529751848</v>
      </c>
      <c r="V3" s="205">
        <v>4344.428693932553</v>
      </c>
      <c r="W3" s="205">
        <v>4566.9706046940319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3657.124388778755</v>
      </c>
      <c r="C5" s="205">
        <v>3488.5122570875642</v>
      </c>
      <c r="D5" s="205">
        <v>3760.355154175294</v>
      </c>
      <c r="E5" s="205">
        <v>4072.443081313791</v>
      </c>
      <c r="F5" s="205">
        <v>4528.1265091873593</v>
      </c>
      <c r="G5" s="205">
        <v>4698.2580341774456</v>
      </c>
      <c r="H5" s="205">
        <v>5226.8502742342771</v>
      </c>
      <c r="I5" s="205">
        <v>5714.7904926763904</v>
      </c>
      <c r="J5" s="205">
        <v>5940.5603283420342</v>
      </c>
      <c r="K5" s="205">
        <v>3850.3875928978691</v>
      </c>
      <c r="L5" s="205">
        <v>4227.8294782454886</v>
      </c>
      <c r="M5" s="205">
        <v>4314.5895130139334</v>
      </c>
      <c r="N5" s="205">
        <v>4093.208268972433</v>
      </c>
      <c r="O5" s="205">
        <v>3980.9884585246018</v>
      </c>
      <c r="P5" s="205">
        <v>3989.5425956489862</v>
      </c>
      <c r="Q5" s="205">
        <v>4515.2303997435338</v>
      </c>
      <c r="R5" s="205">
        <v>4447.8989231815831</v>
      </c>
      <c r="S5" s="205">
        <v>4799.1783732658514</v>
      </c>
      <c r="T5" s="205">
        <v>5009.5302788683966</v>
      </c>
      <c r="U5" s="205">
        <v>4990.1998640360998</v>
      </c>
      <c r="V5" s="205">
        <v>5215.9455162470767</v>
      </c>
      <c r="W5" s="205">
        <v>4965.187938159379</v>
      </c>
      <c r="DA5" s="112" t="s">
        <v>3027</v>
      </c>
    </row>
    <row r="6" spans="1:105" ht="12" customHeight="1" x14ac:dyDescent="0.25">
      <c r="A6" s="154" t="s">
        <v>2114</v>
      </c>
      <c r="B6" s="340">
        <v>4571.4054859734442</v>
      </c>
      <c r="C6" s="340">
        <v>4353.8337087601722</v>
      </c>
      <c r="D6" s="340">
        <v>4402.3171627401716</v>
      </c>
      <c r="E6" s="340">
        <v>4543.2063237067332</v>
      </c>
      <c r="F6" s="340">
        <v>4903.7585630302156</v>
      </c>
      <c r="G6" s="340">
        <v>5129.8589374991016</v>
      </c>
      <c r="H6" s="340">
        <v>5591.0386177136652</v>
      </c>
      <c r="I6" s="340">
        <v>6206.7193264800571</v>
      </c>
      <c r="J6" s="340">
        <v>6400.2745437139183</v>
      </c>
      <c r="K6" s="340">
        <v>6189.2117979476516</v>
      </c>
      <c r="L6" s="340">
        <v>5960.6415236489802</v>
      </c>
      <c r="M6" s="340">
        <v>6504.0573464720183</v>
      </c>
      <c r="N6" s="340">
        <v>6358.9855832181574</v>
      </c>
      <c r="O6" s="340">
        <v>6207.4047885172913</v>
      </c>
      <c r="P6" s="340">
        <v>6431.8641958637036</v>
      </c>
      <c r="Q6" s="340">
        <v>6572.7533568302661</v>
      </c>
      <c r="R6" s="340">
        <v>6344.1830825315938</v>
      </c>
      <c r="S6" s="340">
        <v>6326.6755539991891</v>
      </c>
      <c r="T6" s="340">
        <v>6258.5932703431336</v>
      </c>
      <c r="U6" s="340">
        <v>6041.0214931298624</v>
      </c>
      <c r="V6" s="340">
        <v>6144.4974325368648</v>
      </c>
      <c r="W6" s="340">
        <v>5955.4316809414004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10.998497085400871</v>
      </c>
      <c r="D7" s="342">
        <v>65.990982512405196</v>
      </c>
      <c r="E7" s="342">
        <v>351.95190673282769</v>
      </c>
      <c r="F7" s="342">
        <v>589.12251362215477</v>
      </c>
      <c r="G7" s="342">
        <v>454.67064876755819</v>
      </c>
      <c r="H7" s="342">
        <v>461.1796802145634</v>
      </c>
      <c r="I7" s="342">
        <v>844.2509830650647</v>
      </c>
      <c r="J7" s="342">
        <v>211.0627457662662</v>
      </c>
      <c r="K7" s="342">
        <v>0</v>
      </c>
      <c r="L7" s="342">
        <v>0</v>
      </c>
      <c r="M7" s="342">
        <v>560.9233513554442</v>
      </c>
      <c r="N7" s="342">
        <v>65.990982512405196</v>
      </c>
      <c r="O7" s="342">
        <v>76.989479597806067</v>
      </c>
      <c r="P7" s="342">
        <v>241.96693587881899</v>
      </c>
      <c r="Q7" s="342">
        <v>351.95190673282769</v>
      </c>
      <c r="R7" s="342">
        <v>0</v>
      </c>
      <c r="S7" s="342">
        <v>0</v>
      </c>
      <c r="T7" s="342">
        <v>142.98046211021119</v>
      </c>
      <c r="U7" s="342">
        <v>10.998497085400871</v>
      </c>
      <c r="V7" s="342">
        <v>120.98346793940949</v>
      </c>
      <c r="W7" s="342">
        <v>21.996994170801731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228.57027429867321</v>
      </c>
      <c r="D8" s="344">
        <f t="shared" si="0"/>
        <v>17.507528532405559</v>
      </c>
      <c r="E8" s="344">
        <f t="shared" si="0"/>
        <v>211.06274576626583</v>
      </c>
      <c r="F8" s="344">
        <f t="shared" si="0"/>
        <v>228.5702742986723</v>
      </c>
      <c r="G8" s="344">
        <f t="shared" si="0"/>
        <v>228.5702742986723</v>
      </c>
      <c r="H8" s="344">
        <f t="shared" si="0"/>
        <v>0</v>
      </c>
      <c r="I8" s="344">
        <f t="shared" si="0"/>
        <v>228.5702742986723</v>
      </c>
      <c r="J8" s="344">
        <f t="shared" si="0"/>
        <v>17.507528532404649</v>
      </c>
      <c r="K8" s="344">
        <f t="shared" si="0"/>
        <v>211.06274576626674</v>
      </c>
      <c r="L8" s="344">
        <f t="shared" si="0"/>
        <v>228.57027429867139</v>
      </c>
      <c r="M8" s="344">
        <f t="shared" si="0"/>
        <v>17.507528532406468</v>
      </c>
      <c r="N8" s="344">
        <f t="shared" si="0"/>
        <v>211.06274576626583</v>
      </c>
      <c r="O8" s="344">
        <f t="shared" si="0"/>
        <v>228.5702742986723</v>
      </c>
      <c r="P8" s="344">
        <f t="shared" si="0"/>
        <v>17.507528532406468</v>
      </c>
      <c r="Q8" s="344">
        <f t="shared" si="0"/>
        <v>211.06274576626492</v>
      </c>
      <c r="R8" s="344">
        <f t="shared" si="0"/>
        <v>228.5702742986723</v>
      </c>
      <c r="S8" s="344">
        <f t="shared" si="0"/>
        <v>17.507528532404649</v>
      </c>
      <c r="T8" s="344">
        <f t="shared" si="0"/>
        <v>211.06274576626674</v>
      </c>
      <c r="U8" s="344">
        <f t="shared" si="0"/>
        <v>228.5702742986723</v>
      </c>
      <c r="V8" s="344">
        <f t="shared" si="0"/>
        <v>17.507528532407377</v>
      </c>
      <c r="W8" s="344">
        <f t="shared" si="0"/>
        <v>211.06274576626583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914.28109719468921</v>
      </c>
      <c r="C9" s="345">
        <f t="shared" si="1"/>
        <v>865.32145167260796</v>
      </c>
      <c r="D9" s="345">
        <f t="shared" si="1"/>
        <v>641.96200856487758</v>
      </c>
      <c r="E9" s="345">
        <f t="shared" si="1"/>
        <v>470.76324239294217</v>
      </c>
      <c r="F9" s="345">
        <f t="shared" si="1"/>
        <v>375.63205384285629</v>
      </c>
      <c r="G9" s="345">
        <f t="shared" si="1"/>
        <v>431.60090332165601</v>
      </c>
      <c r="H9" s="345">
        <f t="shared" si="1"/>
        <v>364.1883434793881</v>
      </c>
      <c r="I9" s="345">
        <f t="shared" si="1"/>
        <v>491.92883380366675</v>
      </c>
      <c r="J9" s="345">
        <f t="shared" si="1"/>
        <v>459.71421537188417</v>
      </c>
      <c r="K9" s="345">
        <f t="shared" si="1"/>
        <v>2338.8242050497824</v>
      </c>
      <c r="L9" s="345">
        <f t="shared" si="1"/>
        <v>1732.8120454034915</v>
      </c>
      <c r="M9" s="345">
        <f t="shared" si="1"/>
        <v>2189.4678334580849</v>
      </c>
      <c r="N9" s="345">
        <f t="shared" si="1"/>
        <v>2265.7773142457245</v>
      </c>
      <c r="O9" s="345">
        <f t="shared" si="1"/>
        <v>2226.4163299926895</v>
      </c>
      <c r="P9" s="345">
        <f t="shared" si="1"/>
        <v>2442.3216002147174</v>
      </c>
      <c r="Q9" s="345">
        <f t="shared" si="1"/>
        <v>2057.5229570867323</v>
      </c>
      <c r="R9" s="345">
        <f t="shared" si="1"/>
        <v>1896.2841593500107</v>
      </c>
      <c r="S9" s="345">
        <f t="shared" si="1"/>
        <v>1527.4971807333377</v>
      </c>
      <c r="T9" s="345">
        <f t="shared" si="1"/>
        <v>1249.0629914747369</v>
      </c>
      <c r="U9" s="345">
        <f t="shared" si="1"/>
        <v>1050.8216290937626</v>
      </c>
      <c r="V9" s="345">
        <f t="shared" si="1"/>
        <v>928.5519162897881</v>
      </c>
      <c r="W9" s="345">
        <f t="shared" si="1"/>
        <v>990.2437427820214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68.595786758383511</v>
      </c>
      <c r="C12" s="212">
        <v>70.083061049011192</v>
      </c>
      <c r="D12" s="212">
        <v>81.331642304385326</v>
      </c>
      <c r="E12" s="212">
        <v>91.265348237317255</v>
      </c>
      <c r="F12" s="212">
        <v>102.728976784179</v>
      </c>
      <c r="G12" s="212">
        <v>112.0094582975063</v>
      </c>
      <c r="H12" s="212">
        <v>114.6454858125537</v>
      </c>
      <c r="I12" s="212">
        <v>117.18159931212369</v>
      </c>
      <c r="J12" s="212">
        <v>114.3507308684438</v>
      </c>
      <c r="K12" s="212">
        <v>79.720034393808973</v>
      </c>
      <c r="L12" s="212">
        <v>88.295528804815149</v>
      </c>
      <c r="M12" s="212">
        <v>102.79140154772119</v>
      </c>
      <c r="N12" s="212">
        <v>105.2453998280308</v>
      </c>
      <c r="O12" s="212">
        <v>104.9143594153051</v>
      </c>
      <c r="P12" s="212">
        <v>107.6116938950988</v>
      </c>
      <c r="Q12" s="212">
        <v>120.0470335339639</v>
      </c>
      <c r="R12" s="212">
        <v>115.7313843508169</v>
      </c>
      <c r="S12" s="212">
        <v>121.46165090283741</v>
      </c>
      <c r="T12" s="212">
        <v>129.13768035397351</v>
      </c>
      <c r="U12" s="212">
        <v>132.26966439993251</v>
      </c>
      <c r="V12" s="212">
        <v>134.17347512210259</v>
      </c>
      <c r="W12" s="212">
        <v>139.46708687991509</v>
      </c>
      <c r="DA12" s="109" t="s">
        <v>3031</v>
      </c>
    </row>
    <row r="13" spans="1:105" ht="12" customHeight="1" x14ac:dyDescent="0.25">
      <c r="A13" s="24" t="s">
        <v>30</v>
      </c>
      <c r="B13" s="215">
        <v>0.6</v>
      </c>
      <c r="C13" s="215">
        <v>0.54230438521066204</v>
      </c>
      <c r="D13" s="215">
        <v>0.54230438521066204</v>
      </c>
      <c r="E13" s="215">
        <v>1.0846087704213241</v>
      </c>
      <c r="F13" s="215">
        <v>1.402235597592433</v>
      </c>
      <c r="G13" s="215">
        <v>1.402235597592433</v>
      </c>
      <c r="H13" s="215">
        <v>1.402235597592433</v>
      </c>
      <c r="I13" s="215">
        <v>0.85993121238177128</v>
      </c>
      <c r="J13" s="215">
        <v>0.85993121238177128</v>
      </c>
      <c r="K13" s="215">
        <v>0</v>
      </c>
      <c r="L13" s="215">
        <v>0.31762682717110918</v>
      </c>
      <c r="M13" s="215">
        <v>0.91762682717110922</v>
      </c>
      <c r="N13" s="215">
        <v>0.31762682717110918</v>
      </c>
      <c r="O13" s="215">
        <v>0.31762682717110918</v>
      </c>
      <c r="P13" s="215">
        <v>0.91762682717110922</v>
      </c>
      <c r="Q13" s="215">
        <v>0.6</v>
      </c>
      <c r="R13" s="215">
        <v>0.31762682717110918</v>
      </c>
      <c r="S13" s="215">
        <v>0.5788478073946689</v>
      </c>
      <c r="T13" s="215">
        <v>0.61418744625967325</v>
      </c>
      <c r="U13" s="215">
        <v>0.48486672398968189</v>
      </c>
      <c r="V13" s="215">
        <v>0.24006878761822861</v>
      </c>
      <c r="W13" s="215">
        <v>0.18005159071367149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23.532158211521924</v>
      </c>
      <c r="C14" s="206">
        <f t="shared" si="2"/>
        <v>21.30576096302665</v>
      </c>
      <c r="D14" s="206">
        <f t="shared" si="2"/>
        <v>22.41539122957867</v>
      </c>
      <c r="E14" s="206">
        <f t="shared" si="2"/>
        <v>22.482287188306099</v>
      </c>
      <c r="F14" s="206">
        <f t="shared" si="2"/>
        <v>23.592003439380903</v>
      </c>
      <c r="G14" s="206">
        <f t="shared" si="2"/>
        <v>29.750730868443679</v>
      </c>
      <c r="H14" s="206">
        <f t="shared" si="2"/>
        <v>27.746001719690451</v>
      </c>
      <c r="I14" s="206">
        <f t="shared" si="2"/>
        <v>25.775150472914873</v>
      </c>
      <c r="J14" s="206">
        <f t="shared" si="2"/>
        <v>27.840584694754945</v>
      </c>
      <c r="K14" s="206">
        <f t="shared" si="2"/>
        <v>13.502493551160791</v>
      </c>
      <c r="L14" s="206">
        <f t="shared" si="2"/>
        <v>17.611521926053303</v>
      </c>
      <c r="M14" s="206">
        <f t="shared" si="2"/>
        <v>19.588907996560614</v>
      </c>
      <c r="N14" s="206">
        <f t="shared" si="2"/>
        <v>19.666895958727434</v>
      </c>
      <c r="O14" s="206">
        <f t="shared" si="2"/>
        <v>19.667755803955284</v>
      </c>
      <c r="P14" s="206">
        <f t="shared" si="2"/>
        <v>18.590971625107478</v>
      </c>
      <c r="Q14" s="206">
        <f t="shared" si="2"/>
        <v>15.410490111779882</v>
      </c>
      <c r="R14" s="206">
        <f t="shared" si="2"/>
        <v>14.391487532244197</v>
      </c>
      <c r="S14" s="206">
        <f t="shared" si="2"/>
        <v>17.015133276010314</v>
      </c>
      <c r="T14" s="206">
        <f t="shared" si="2"/>
        <v>16.85141874462597</v>
      </c>
      <c r="U14" s="206">
        <f t="shared" si="2"/>
        <v>17.873516766981933</v>
      </c>
      <c r="V14" s="206">
        <f t="shared" si="2"/>
        <v>16.591917454858127</v>
      </c>
      <c r="W14" s="206">
        <f t="shared" si="2"/>
        <v>15.569647463456576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2.219346517626827</v>
      </c>
      <c r="C16" s="206">
        <v>1.109716251074806</v>
      </c>
      <c r="D16" s="206">
        <v>2.219346517626827</v>
      </c>
      <c r="E16" s="206">
        <v>2.219346517626827</v>
      </c>
      <c r="F16" s="206">
        <v>3.329062768701633</v>
      </c>
      <c r="G16" s="206">
        <v>3.329062768701633</v>
      </c>
      <c r="H16" s="206">
        <v>3.329062768701633</v>
      </c>
      <c r="I16" s="206">
        <v>2.2174548581255369</v>
      </c>
      <c r="J16" s="206">
        <v>3.3261392949269131</v>
      </c>
      <c r="K16" s="206">
        <v>2.2174548581255369</v>
      </c>
      <c r="L16" s="206">
        <v>3.3261392949269131</v>
      </c>
      <c r="M16" s="206">
        <v>2.2173688736027519</v>
      </c>
      <c r="N16" s="206">
        <v>2.2173688736027519</v>
      </c>
      <c r="O16" s="206">
        <v>2.2173688736027519</v>
      </c>
      <c r="P16" s="206">
        <v>2.2173688736027519</v>
      </c>
      <c r="Q16" s="206">
        <v>2.185382631126398</v>
      </c>
      <c r="R16" s="206">
        <v>2.185382631126398</v>
      </c>
      <c r="S16" s="206">
        <v>2.7341358555460009</v>
      </c>
      <c r="T16" s="206">
        <v>2.5132416165090281</v>
      </c>
      <c r="U16" s="206">
        <v>2.6225279449699048</v>
      </c>
      <c r="V16" s="206">
        <v>3.280997420464316</v>
      </c>
      <c r="W16" s="206">
        <v>3.171625107480653</v>
      </c>
      <c r="DA16" s="71" t="s">
        <v>3034</v>
      </c>
    </row>
    <row r="17" spans="1:105" ht="12" customHeight="1" x14ac:dyDescent="0.25">
      <c r="A17" s="18" t="s">
        <v>69</v>
      </c>
      <c r="B17" s="206">
        <v>16.348581255374029</v>
      </c>
      <c r="C17" s="206">
        <v>15.32674118658641</v>
      </c>
      <c r="D17" s="206">
        <v>15.32674118658641</v>
      </c>
      <c r="E17" s="206">
        <v>16.348495270851242</v>
      </c>
      <c r="F17" s="206">
        <v>16.348495270851242</v>
      </c>
      <c r="G17" s="206">
        <v>21.457437661220979</v>
      </c>
      <c r="H17" s="206">
        <v>21.457437661220979</v>
      </c>
      <c r="I17" s="206">
        <v>20.574204643164229</v>
      </c>
      <c r="J17" s="206">
        <v>20.574204643164229</v>
      </c>
      <c r="K17" s="206">
        <v>9.2583834909716245</v>
      </c>
      <c r="L17" s="206">
        <v>11.3158211521926</v>
      </c>
      <c r="M17" s="206">
        <v>14.40197764402407</v>
      </c>
      <c r="N17" s="206">
        <v>15.430696474634569</v>
      </c>
      <c r="O17" s="206">
        <v>15.43069647463456</v>
      </c>
      <c r="P17" s="206">
        <v>15.43069647463456</v>
      </c>
      <c r="Q17" s="206">
        <v>12.284350816852969</v>
      </c>
      <c r="R17" s="206">
        <v>11.260619088564059</v>
      </c>
      <c r="S17" s="206">
        <v>13.103267411865859</v>
      </c>
      <c r="T17" s="206">
        <v>13.30799656061909</v>
      </c>
      <c r="U17" s="206">
        <v>14.536457437661211</v>
      </c>
      <c r="V17" s="206">
        <v>12.606104901117799</v>
      </c>
      <c r="W17" s="206">
        <v>11.683662940670679</v>
      </c>
      <c r="DA17" s="71" t="s">
        <v>3035</v>
      </c>
    </row>
    <row r="18" spans="1:105" ht="12" customHeight="1" x14ac:dyDescent="0.25">
      <c r="A18" s="18" t="s">
        <v>70</v>
      </c>
      <c r="B18" s="206">
        <v>2.8647463456577809</v>
      </c>
      <c r="C18" s="206">
        <v>3.8196044711951842</v>
      </c>
      <c r="D18" s="206">
        <v>3.8196044711951842</v>
      </c>
      <c r="E18" s="206">
        <v>2.8647463456577809</v>
      </c>
      <c r="F18" s="206">
        <v>2.8647463456577809</v>
      </c>
      <c r="G18" s="206">
        <v>2.8647463456577809</v>
      </c>
      <c r="H18" s="206">
        <v>1.9098022355975921</v>
      </c>
      <c r="I18" s="206">
        <v>1.913671539122958</v>
      </c>
      <c r="J18" s="206">
        <v>2.8704213241616512</v>
      </c>
      <c r="K18" s="206">
        <v>0.95683576956147887</v>
      </c>
      <c r="L18" s="206">
        <v>1.8997420464316419</v>
      </c>
      <c r="M18" s="206">
        <v>1.8997420464316419</v>
      </c>
      <c r="N18" s="206">
        <v>0.9490111779879622</v>
      </c>
      <c r="O18" s="206">
        <v>0.94987102321582118</v>
      </c>
      <c r="P18" s="206">
        <v>0.94290627687016326</v>
      </c>
      <c r="Q18" s="206">
        <v>0.94075666380051592</v>
      </c>
      <c r="R18" s="206">
        <v>0.94548581255374031</v>
      </c>
      <c r="S18" s="206">
        <v>0.75743766122098011</v>
      </c>
      <c r="T18" s="206">
        <v>0.18959587274290629</v>
      </c>
      <c r="U18" s="206">
        <v>0.1896818572656922</v>
      </c>
      <c r="V18" s="206">
        <v>0.28529664660361143</v>
      </c>
      <c r="W18" s="206">
        <v>0.1899398108340499</v>
      </c>
      <c r="DA18" s="71" t="s">
        <v>3036</v>
      </c>
    </row>
    <row r="19" spans="1:105" ht="12" customHeight="1" x14ac:dyDescent="0.25">
      <c r="A19" s="18" t="s">
        <v>34</v>
      </c>
      <c r="B19" s="206">
        <v>2.099484092863285</v>
      </c>
      <c r="C19" s="206">
        <v>1.0496990541702489</v>
      </c>
      <c r="D19" s="206">
        <v>1.0496990541702489</v>
      </c>
      <c r="E19" s="206">
        <v>1.0496990541702489</v>
      </c>
      <c r="F19" s="206">
        <v>1.0496990541702489</v>
      </c>
      <c r="G19" s="206">
        <v>2.099484092863285</v>
      </c>
      <c r="H19" s="206">
        <v>1.0496990541702489</v>
      </c>
      <c r="I19" s="206">
        <v>1.0698194325021499</v>
      </c>
      <c r="J19" s="206">
        <v>1.0698194325021499</v>
      </c>
      <c r="K19" s="206">
        <v>1.0698194325021499</v>
      </c>
      <c r="L19" s="206">
        <v>1.0698194325021499</v>
      </c>
      <c r="M19" s="206">
        <v>1.0698194325021499</v>
      </c>
      <c r="N19" s="206">
        <v>1.0698194325021499</v>
      </c>
      <c r="O19" s="206">
        <v>1.0698194325021499</v>
      </c>
      <c r="P19" s="206">
        <v>0</v>
      </c>
      <c r="Q19" s="206">
        <v>0</v>
      </c>
      <c r="R19" s="206">
        <v>0</v>
      </c>
      <c r="S19" s="206">
        <v>0.42029234737747201</v>
      </c>
      <c r="T19" s="206">
        <v>0.84058469475494402</v>
      </c>
      <c r="U19" s="206">
        <v>0.52484952708512456</v>
      </c>
      <c r="V19" s="206">
        <v>0.41951848667239888</v>
      </c>
      <c r="W19" s="206">
        <v>0.52441960447119507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7.7386070507308684</v>
      </c>
      <c r="C20" s="206">
        <f t="shared" si="3"/>
        <v>8.7489251934651762</v>
      </c>
      <c r="D20" s="206">
        <f t="shared" si="3"/>
        <v>12.46775580395529</v>
      </c>
      <c r="E20" s="206">
        <f t="shared" si="3"/>
        <v>13.02665520206363</v>
      </c>
      <c r="F20" s="206">
        <f t="shared" si="3"/>
        <v>13.929492691315559</v>
      </c>
      <c r="G20" s="206">
        <f t="shared" si="3"/>
        <v>16.40154772141014</v>
      </c>
      <c r="H20" s="206">
        <f t="shared" si="3"/>
        <v>17.282889079965599</v>
      </c>
      <c r="I20" s="206">
        <f t="shared" si="3"/>
        <v>19.81943250214962</v>
      </c>
      <c r="J20" s="206">
        <f t="shared" si="3"/>
        <v>20.206362854686159</v>
      </c>
      <c r="K20" s="206">
        <f t="shared" si="3"/>
        <v>13.28460877042132</v>
      </c>
      <c r="L20" s="206">
        <f t="shared" si="3"/>
        <v>16.186586414445401</v>
      </c>
      <c r="M20" s="206">
        <f t="shared" si="3"/>
        <v>22.42046431642304</v>
      </c>
      <c r="N20" s="206">
        <f t="shared" si="3"/>
        <v>22.24849527085124</v>
      </c>
      <c r="O20" s="206">
        <f t="shared" si="3"/>
        <v>17.19690455717971</v>
      </c>
      <c r="P20" s="206">
        <f t="shared" si="3"/>
        <v>16.788478073946681</v>
      </c>
      <c r="Q20" s="206">
        <f t="shared" si="3"/>
        <v>16.938950988822011</v>
      </c>
      <c r="R20" s="206">
        <f t="shared" si="3"/>
        <v>16.981943250214961</v>
      </c>
      <c r="S20" s="206">
        <f t="shared" si="3"/>
        <v>19.99165950128976</v>
      </c>
      <c r="T20" s="206">
        <f t="shared" si="3"/>
        <v>20.141788478073941</v>
      </c>
      <c r="U20" s="206">
        <f t="shared" si="3"/>
        <v>20.163714531384361</v>
      </c>
      <c r="V20" s="206">
        <f t="shared" si="3"/>
        <v>24.075408426483229</v>
      </c>
      <c r="W20" s="206">
        <f t="shared" si="3"/>
        <v>28.28890799656061</v>
      </c>
      <c r="DA20" s="71"/>
    </row>
    <row r="21" spans="1:105" ht="12" customHeight="1" x14ac:dyDescent="0.25">
      <c r="A21" s="18" t="s">
        <v>72</v>
      </c>
      <c r="B21" s="206">
        <v>7.7386070507308684</v>
      </c>
      <c r="C21" s="206">
        <v>8.7489251934651762</v>
      </c>
      <c r="D21" s="206">
        <v>12.46775580395529</v>
      </c>
      <c r="E21" s="206">
        <v>13.02665520206363</v>
      </c>
      <c r="F21" s="206">
        <v>13.929492691315559</v>
      </c>
      <c r="G21" s="206">
        <v>16.40154772141014</v>
      </c>
      <c r="H21" s="206">
        <v>17.282889079965599</v>
      </c>
      <c r="I21" s="206">
        <v>19.81943250214962</v>
      </c>
      <c r="J21" s="206">
        <v>20.206362854686159</v>
      </c>
      <c r="K21" s="206">
        <v>13.28460877042132</v>
      </c>
      <c r="L21" s="206">
        <v>16.186586414445401</v>
      </c>
      <c r="M21" s="206">
        <v>22.42046431642304</v>
      </c>
      <c r="N21" s="206">
        <v>22.24849527085124</v>
      </c>
      <c r="O21" s="206">
        <v>17.19690455717971</v>
      </c>
      <c r="P21" s="206">
        <v>16.788478073946681</v>
      </c>
      <c r="Q21" s="206">
        <v>16.938950988822011</v>
      </c>
      <c r="R21" s="206">
        <v>16.981943250214961</v>
      </c>
      <c r="S21" s="206">
        <v>19.99165950128976</v>
      </c>
      <c r="T21" s="206">
        <v>20.141788478073941</v>
      </c>
      <c r="U21" s="206">
        <v>20.163714531384361</v>
      </c>
      <c r="V21" s="206">
        <v>24.075408426483229</v>
      </c>
      <c r="W21" s="206">
        <v>28.28890799656061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9.5539122957867573</v>
      </c>
      <c r="C23" s="206">
        <f t="shared" si="4"/>
        <v>12.085640584694749</v>
      </c>
      <c r="D23" s="206">
        <f t="shared" si="4"/>
        <v>16.289251934651759</v>
      </c>
      <c r="E23" s="206">
        <f t="shared" si="4"/>
        <v>21.6871883061049</v>
      </c>
      <c r="F23" s="206">
        <f t="shared" si="4"/>
        <v>23.096388650042989</v>
      </c>
      <c r="G23" s="206">
        <f t="shared" si="4"/>
        <v>20.015305245055899</v>
      </c>
      <c r="H23" s="206">
        <f t="shared" si="4"/>
        <v>20.134651762682719</v>
      </c>
      <c r="I23" s="206">
        <f t="shared" si="4"/>
        <v>18.677730008598459</v>
      </c>
      <c r="J23" s="206">
        <f t="shared" si="4"/>
        <v>15.09509888220121</v>
      </c>
      <c r="K23" s="206">
        <f t="shared" si="4"/>
        <v>13.37532244196044</v>
      </c>
      <c r="L23" s="206">
        <f t="shared" si="4"/>
        <v>12.84995700773861</v>
      </c>
      <c r="M23" s="206">
        <f t="shared" si="4"/>
        <v>14.02029234737747</v>
      </c>
      <c r="N23" s="206">
        <f t="shared" si="4"/>
        <v>13.75752364574377</v>
      </c>
      <c r="O23" s="206">
        <f t="shared" si="4"/>
        <v>13.11272570937231</v>
      </c>
      <c r="P23" s="206">
        <f t="shared" si="4"/>
        <v>12.89767841788478</v>
      </c>
      <c r="Q23" s="206">
        <f t="shared" si="4"/>
        <v>16.81478933791918</v>
      </c>
      <c r="R23" s="206">
        <f t="shared" si="4"/>
        <v>13.351504729148751</v>
      </c>
      <c r="S23" s="206">
        <f t="shared" si="4"/>
        <v>14.06801375752365</v>
      </c>
      <c r="T23" s="206">
        <f t="shared" si="4"/>
        <v>12.491420680714903</v>
      </c>
      <c r="U23" s="206">
        <f t="shared" si="4"/>
        <v>14.319793376716897</v>
      </c>
      <c r="V23" s="206">
        <f t="shared" si="4"/>
        <v>14.596862912300447</v>
      </c>
      <c r="W23" s="206">
        <f t="shared" si="4"/>
        <v>14.675599347670843</v>
      </c>
      <c r="DA23" s="71"/>
    </row>
    <row r="24" spans="1:105" ht="12" customHeight="1" x14ac:dyDescent="0.25">
      <c r="A24" s="18" t="s">
        <v>73</v>
      </c>
      <c r="B24" s="206">
        <v>9.5539122957867573</v>
      </c>
      <c r="C24" s="206">
        <v>12.085640584694749</v>
      </c>
      <c r="D24" s="206">
        <v>16.289251934651759</v>
      </c>
      <c r="E24" s="206">
        <v>21.6871883061049</v>
      </c>
      <c r="F24" s="206">
        <v>23.096388650042989</v>
      </c>
      <c r="G24" s="206">
        <v>20.015305245055899</v>
      </c>
      <c r="H24" s="206">
        <v>20.134651762682719</v>
      </c>
      <c r="I24" s="206">
        <v>18.677730008598459</v>
      </c>
      <c r="J24" s="206">
        <v>15.09509888220121</v>
      </c>
      <c r="K24" s="206">
        <v>13.37532244196044</v>
      </c>
      <c r="L24" s="206">
        <v>12.84995700773861</v>
      </c>
      <c r="M24" s="206">
        <v>14.02029234737747</v>
      </c>
      <c r="N24" s="206">
        <v>13.75752364574377</v>
      </c>
      <c r="O24" s="206">
        <v>13.06491831470335</v>
      </c>
      <c r="P24" s="206">
        <v>12.873774720550299</v>
      </c>
      <c r="Q24" s="206">
        <v>16.766981943250219</v>
      </c>
      <c r="R24" s="206">
        <v>13.32760103181427</v>
      </c>
      <c r="S24" s="206">
        <v>14.06801375752365</v>
      </c>
      <c r="T24" s="206">
        <v>12.37222699914015</v>
      </c>
      <c r="U24" s="206">
        <v>14.21134995700773</v>
      </c>
      <c r="V24" s="206">
        <v>14.45021496130696</v>
      </c>
      <c r="W24" s="206">
        <v>14.42631126397248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4.7807394668959592E-2</v>
      </c>
      <c r="P25" s="206">
        <v>2.3903697334479789E-2</v>
      </c>
      <c r="Q25" s="206">
        <v>4.7807394668959592E-2</v>
      </c>
      <c r="R25" s="206">
        <v>2.3903697334479789E-2</v>
      </c>
      <c r="S25" s="206">
        <v>0</v>
      </c>
      <c r="T25" s="206">
        <v>2.3903697334479789E-2</v>
      </c>
      <c r="U25" s="206">
        <v>0</v>
      </c>
      <c r="V25" s="206">
        <v>2.3903697334479789E-2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9.5289984240272657E-2</v>
      </c>
      <c r="U29" s="206">
        <v>0.1084434197091669</v>
      </c>
      <c r="V29" s="206">
        <v>0.12274425365900569</v>
      </c>
      <c r="W29" s="206">
        <v>0.24928808369836369</v>
      </c>
      <c r="DA29" s="71" t="s">
        <v>3045</v>
      </c>
    </row>
    <row r="30" spans="1:105" ht="12" customHeight="1" x14ac:dyDescent="0.25">
      <c r="A30" s="14" t="s">
        <v>79</v>
      </c>
      <c r="B30" s="206">
        <v>4.2992261392949267</v>
      </c>
      <c r="C30" s="206">
        <v>4.4425623387790196</v>
      </c>
      <c r="D30" s="206">
        <v>3.8215821152192602</v>
      </c>
      <c r="E30" s="206">
        <v>3.749871023215821</v>
      </c>
      <c r="F30" s="206">
        <v>3.821496130696473</v>
      </c>
      <c r="G30" s="206">
        <v>3.940928632846088</v>
      </c>
      <c r="H30" s="206">
        <v>4.227601031814272</v>
      </c>
      <c r="I30" s="206">
        <v>5.4457437661220984</v>
      </c>
      <c r="J30" s="206">
        <v>4.7769561478933804</v>
      </c>
      <c r="K30" s="206">
        <v>3.7020636285468611</v>
      </c>
      <c r="L30" s="206">
        <v>3.5826311263972479</v>
      </c>
      <c r="M30" s="206">
        <v>3.367755803955288</v>
      </c>
      <c r="N30" s="206">
        <v>4.3709372312983659</v>
      </c>
      <c r="O30" s="206">
        <v>4.49036973344798</v>
      </c>
      <c r="P30" s="206">
        <v>5.278503869303524</v>
      </c>
      <c r="Q30" s="206">
        <v>3.5588134135855549</v>
      </c>
      <c r="R30" s="206">
        <v>4.3947549441100611</v>
      </c>
      <c r="S30" s="206">
        <v>3.7976784178847809</v>
      </c>
      <c r="T30" s="206">
        <v>3.845399828030954</v>
      </c>
      <c r="U30" s="206">
        <v>3.176698194325021</v>
      </c>
      <c r="V30" s="206">
        <v>2.9856405846947549</v>
      </c>
      <c r="W30" s="206">
        <v>3.7021496130696478</v>
      </c>
      <c r="DA30" s="71" t="s">
        <v>3046</v>
      </c>
    </row>
    <row r="31" spans="1:105" ht="12" customHeight="1" x14ac:dyDescent="0.25">
      <c r="A31" s="21" t="s">
        <v>38</v>
      </c>
      <c r="B31" s="209">
        <v>22.871883061049012</v>
      </c>
      <c r="C31" s="209">
        <v>22.957867583834901</v>
      </c>
      <c r="D31" s="209">
        <v>25.79535683576956</v>
      </c>
      <c r="E31" s="209">
        <v>29.2347377472055</v>
      </c>
      <c r="F31" s="209">
        <v>36.887360275150463</v>
      </c>
      <c r="G31" s="209">
        <v>40.49871023215821</v>
      </c>
      <c r="H31" s="209">
        <v>43.85210662080825</v>
      </c>
      <c r="I31" s="209">
        <v>46.603611349956999</v>
      </c>
      <c r="J31" s="209">
        <v>45.571797076526217</v>
      </c>
      <c r="K31" s="209">
        <v>35.855546001719681</v>
      </c>
      <c r="L31" s="209">
        <v>37.747205503009461</v>
      </c>
      <c r="M31" s="209">
        <v>42.476354256233883</v>
      </c>
      <c r="N31" s="209">
        <v>44.883920894239033</v>
      </c>
      <c r="O31" s="209">
        <v>50.128976784178832</v>
      </c>
      <c r="P31" s="209">
        <v>53.138435081685287</v>
      </c>
      <c r="Q31" s="209">
        <v>66.723989681857262</v>
      </c>
      <c r="R31" s="209">
        <v>66.29406706792777</v>
      </c>
      <c r="S31" s="209">
        <v>66.010318142734306</v>
      </c>
      <c r="T31" s="209">
        <v>75.193465176268262</v>
      </c>
      <c r="U31" s="209">
        <v>76.251074806534817</v>
      </c>
      <c r="V31" s="209">
        <v>75.683576956147903</v>
      </c>
      <c r="W31" s="209">
        <v>77.050730868443665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92.518738563883218</v>
      </c>
      <c r="C33" s="205">
        <f>OIS_emi!C5</f>
        <v>88.63422408534862</v>
      </c>
      <c r="D33" s="205">
        <f>OIS_emi!D5</f>
        <v>100.3004938835896</v>
      </c>
      <c r="E33" s="205">
        <f>OIS_emi!E5</f>
        <v>103.86854496379971</v>
      </c>
      <c r="F33" s="205">
        <f>OIS_emi!F5</f>
        <v>110.3084069804143</v>
      </c>
      <c r="G33" s="205">
        <f>OIS_emi!G5</f>
        <v>135.0107372197896</v>
      </c>
      <c r="H33" s="205">
        <f>OIS_emi!H5</f>
        <v>130.940350062492</v>
      </c>
      <c r="I33" s="205">
        <f>OIS_emi!I5</f>
        <v>129.1125047803998</v>
      </c>
      <c r="J33" s="205">
        <f>OIS_emi!J5</f>
        <v>136.05075309999049</v>
      </c>
      <c r="K33" s="205">
        <f>OIS_emi!K5</f>
        <v>71.989168323508508</v>
      </c>
      <c r="L33" s="205">
        <f>OIS_emi!L5</f>
        <v>92.560473940000847</v>
      </c>
      <c r="M33" s="205">
        <f>OIS_emi!M5</f>
        <v>116.2318595809305</v>
      </c>
      <c r="N33" s="205">
        <f>OIS_emi!N5</f>
        <v>113.55456982028279</v>
      </c>
      <c r="O33" s="205">
        <f>OIS_emi!O5</f>
        <v>101.6922062200089</v>
      </c>
      <c r="P33" s="205">
        <f>OIS_emi!P5</f>
        <v>99.990260139915677</v>
      </c>
      <c r="Q33" s="205">
        <f>OIS_emi!Q5</f>
        <v>89.108407803766369</v>
      </c>
      <c r="R33" s="205">
        <f>OIS_emi!R5</f>
        <v>85.047235419942936</v>
      </c>
      <c r="S33" s="205">
        <f>OIS_emi!S5</f>
        <v>100.87156685297769</v>
      </c>
      <c r="T33" s="205">
        <f>OIS_emi!T5</f>
        <v>100.832689948086</v>
      </c>
      <c r="U33" s="205">
        <f>OIS_emi!U5</f>
        <v>103.5310783712941</v>
      </c>
      <c r="V33" s="205">
        <f>OIS_emi!V5</f>
        <v>107.4231918041524</v>
      </c>
      <c r="W33" s="205">
        <f>OIS_emi!W5</f>
        <v>113.92547544379541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45.611431991831147</v>
      </c>
      <c r="C35" s="286">
        <f t="shared" si="5"/>
        <v>42.393307987085286</v>
      </c>
      <c r="D35" s="286">
        <f t="shared" si="5"/>
        <v>43.774629018918148</v>
      </c>
      <c r="E35" s="286">
        <f t="shared" si="5"/>
        <v>40.347943955297396</v>
      </c>
      <c r="F35" s="286">
        <f t="shared" si="5"/>
        <v>40.201380240987291</v>
      </c>
      <c r="G35" s="286">
        <f t="shared" si="5"/>
        <v>38.557564780378151</v>
      </c>
      <c r="H35" s="286">
        <f t="shared" si="5"/>
        <v>31.385592275760509</v>
      </c>
      <c r="I35" s="286">
        <f t="shared" si="5"/>
        <v>25.946258363814824</v>
      </c>
      <c r="J35" s="286">
        <f t="shared" si="5"/>
        <v>24.791766522824528</v>
      </c>
      <c r="K35" s="286">
        <f t="shared" si="5"/>
        <v>30.729973898480118</v>
      </c>
      <c r="L35" s="286">
        <f t="shared" si="5"/>
        <v>35.232002942885352</v>
      </c>
      <c r="M35" s="286">
        <f t="shared" si="5"/>
        <v>34.25457112865552</v>
      </c>
      <c r="N35" s="286">
        <f t="shared" si="5"/>
        <v>34.385386462057696</v>
      </c>
      <c r="O35" s="286">
        <f t="shared" si="5"/>
        <v>30.744195562980433</v>
      </c>
      <c r="P35" s="286">
        <f t="shared" si="5"/>
        <v>28.218302467604136</v>
      </c>
      <c r="Q35" s="286">
        <f t="shared" si="5"/>
        <v>31.029526864651544</v>
      </c>
      <c r="R35" s="286">
        <f t="shared" si="5"/>
        <v>31.214695822725783</v>
      </c>
      <c r="S35" s="286">
        <f t="shared" si="5"/>
        <v>31.338808597049532</v>
      </c>
      <c r="T35" s="286">
        <f t="shared" si="5"/>
        <v>31.125251610283009</v>
      </c>
      <c r="U35" s="286">
        <f t="shared" si="5"/>
        <v>30.310169309835132</v>
      </c>
      <c r="V35" s="286">
        <f t="shared" si="5"/>
        <v>30.884032072960437</v>
      </c>
      <c r="W35" s="286">
        <f t="shared" si="5"/>
        <v>30.53820550904527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18.756755162295725</v>
      </c>
      <c r="C36" s="346">
        <f t="shared" si="6"/>
        <v>20.089670290429499</v>
      </c>
      <c r="D36" s="346">
        <f t="shared" si="6"/>
        <v>21.628712972517793</v>
      </c>
      <c r="E36" s="346">
        <f t="shared" si="6"/>
        <v>22.410466252084387</v>
      </c>
      <c r="F36" s="346">
        <f t="shared" si="6"/>
        <v>22.686861017629841</v>
      </c>
      <c r="G36" s="346">
        <f t="shared" si="6"/>
        <v>23.840635717045398</v>
      </c>
      <c r="H36" s="346">
        <f t="shared" si="6"/>
        <v>21.933952533076724</v>
      </c>
      <c r="I36" s="346">
        <f t="shared" si="6"/>
        <v>20.504968548242331</v>
      </c>
      <c r="J36" s="346">
        <f t="shared" si="6"/>
        <v>19.249148994057641</v>
      </c>
      <c r="K36" s="346">
        <f t="shared" si="6"/>
        <v>20.704418054134202</v>
      </c>
      <c r="L36" s="346">
        <f t="shared" si="6"/>
        <v>20.884363775583733</v>
      </c>
      <c r="M36" s="346">
        <f t="shared" si="6"/>
        <v>23.824143927869699</v>
      </c>
      <c r="N36" s="346">
        <f t="shared" si="6"/>
        <v>25.712202485717107</v>
      </c>
      <c r="O36" s="346">
        <f t="shared" si="6"/>
        <v>26.353846666058288</v>
      </c>
      <c r="P36" s="346">
        <f t="shared" si="6"/>
        <v>26.973441519952843</v>
      </c>
      <c r="Q36" s="346">
        <f t="shared" si="6"/>
        <v>26.587133524965328</v>
      </c>
      <c r="R36" s="346">
        <f t="shared" si="6"/>
        <v>26.01933774790777</v>
      </c>
      <c r="S36" s="346">
        <f t="shared" si="6"/>
        <v>25.308842775973439</v>
      </c>
      <c r="T36" s="346">
        <f t="shared" si="6"/>
        <v>25.778401000731037</v>
      </c>
      <c r="U36" s="346">
        <f t="shared" si="6"/>
        <v>26.505885135621025</v>
      </c>
      <c r="V36" s="346">
        <f t="shared" si="6"/>
        <v>25.723711013500328</v>
      </c>
      <c r="W36" s="346">
        <f t="shared" si="6"/>
        <v>28.088984468857038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6.7841637978815523</v>
      </c>
      <c r="C37" s="346">
        <f>IF(OIS_ued!C$5=0,"",OIS_ued!C$5/C$5*1000)</f>
        <v>7.2258706742515377</v>
      </c>
      <c r="D37" s="346">
        <f>IF(OIS_ued!D$5=0,"",OIS_ued!D$5/D$5*1000)</f>
        <v>7.7083163532774552</v>
      </c>
      <c r="E37" s="346">
        <f>IF(OIS_ued!E$5=0,"",OIS_ued!E$5/E$5*1000)</f>
        <v>8.0062504247604309</v>
      </c>
      <c r="F37" s="346">
        <f>IF(OIS_ued!F$5=0,"",OIS_ued!F$5/F$5*1000)</f>
        <v>8.2498231076591555</v>
      </c>
      <c r="G37" s="346">
        <f>IF(OIS_ued!G$5=0,"",OIS_ued!G$5/G$5*1000)</f>
        <v>8.6400764197014102</v>
      </c>
      <c r="H37" s="346">
        <f>IF(OIS_ued!H$5=0,"",OIS_ued!H$5/H$5*1000)</f>
        <v>8.0434613373664465</v>
      </c>
      <c r="I37" s="346">
        <f>IF(OIS_ued!I$5=0,"",OIS_ued!I$5/I$5*1000)</f>
        <v>7.5984330143201859</v>
      </c>
      <c r="J37" s="346">
        <f>IF(OIS_ued!J$5=0,"",OIS_ued!J$5/J$5*1000)</f>
        <v>7.1163648770241208</v>
      </c>
      <c r="K37" s="346">
        <f>IF(OIS_ued!K$5=0,"",OIS_ued!K$5/K$5*1000)</f>
        <v>7.9002878878854883</v>
      </c>
      <c r="L37" s="346">
        <f>IF(OIS_ued!L$5=0,"",OIS_ued!L$5/L$5*1000)</f>
        <v>7.8361883077448651</v>
      </c>
      <c r="M37" s="346">
        <f>IF(OIS_ued!M$5=0,"",OIS_ued!M$5/M$5*1000)</f>
        <v>8.8631442105371985</v>
      </c>
      <c r="N37" s="346">
        <f>IF(OIS_ued!N$5=0,"",OIS_ued!N$5/N$5*1000)</f>
        <v>9.6579502504638288</v>
      </c>
      <c r="O37" s="346">
        <f>IF(OIS_ued!O$5=0,"",OIS_ued!O$5/O$5*1000)</f>
        <v>10.136423593788138</v>
      </c>
      <c r="P37" s="346">
        <f>IF(OIS_ued!P$5=0,"",OIS_ued!P$5/P$5*1000)</f>
        <v>10.447461978781863</v>
      </c>
      <c r="Q37" s="346">
        <f>IF(OIS_ued!Q$5=0,"",OIS_ued!Q$5/Q$5*1000)</f>
        <v>10.582128751547774</v>
      </c>
      <c r="R37" s="346">
        <f>IF(OIS_ued!R$5=0,"",OIS_ued!R$5/R$5*1000)</f>
        <v>10.45942368068035</v>
      </c>
      <c r="S37" s="346">
        <f>IF(OIS_ued!S$5=0,"",OIS_ued!S$5/S$5*1000)</f>
        <v>10.011326173345944</v>
      </c>
      <c r="T37" s="346">
        <f>IF(OIS_ued!T$5=0,"",OIS_ued!T$5/T$5*1000)</f>
        <v>10.3938367769926</v>
      </c>
      <c r="U37" s="346">
        <f>IF(OIS_ued!U$5=0,"",OIS_ued!U$5/U$5*1000)</f>
        <v>10.648043550045767</v>
      </c>
      <c r="V37" s="346">
        <f>IF(OIS_ued!V$5=0,"",OIS_ued!V$5/V$5*1000)</f>
        <v>10.267792477855302</v>
      </c>
      <c r="W37" s="346">
        <f>IF(OIS_ued!W$5=0,"",OIS_ued!W$5/W$5*1000)</f>
        <v>11.180450762383753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1.3487524953939818</v>
      </c>
      <c r="C38" s="347">
        <f t="shared" si="7"/>
        <v>1.2647025223878854</v>
      </c>
      <c r="D38" s="347">
        <f t="shared" si="7"/>
        <v>1.233228434121777</v>
      </c>
      <c r="E38" s="347">
        <f t="shared" si="7"/>
        <v>1.1380939970087043</v>
      </c>
      <c r="F38" s="347">
        <f t="shared" si="7"/>
        <v>1.0737808399684421</v>
      </c>
      <c r="G38" s="347">
        <f t="shared" si="7"/>
        <v>1.2053512200834864</v>
      </c>
      <c r="H38" s="347">
        <f t="shared" si="7"/>
        <v>1.1421326285500726</v>
      </c>
      <c r="I38" s="347">
        <f t="shared" si="7"/>
        <v>1.101815519998981</v>
      </c>
      <c r="J38" s="347">
        <f t="shared" si="7"/>
        <v>1.1897672368750467</v>
      </c>
      <c r="K38" s="347">
        <f t="shared" si="7"/>
        <v>0.90302480262225227</v>
      </c>
      <c r="L38" s="347">
        <f t="shared" si="7"/>
        <v>1.0483030703017107</v>
      </c>
      <c r="M38" s="347">
        <f t="shared" si="7"/>
        <v>1.1307546918403437</v>
      </c>
      <c r="N38" s="347">
        <f t="shared" si="7"/>
        <v>1.0789504339935905</v>
      </c>
      <c r="O38" s="347">
        <f t="shared" si="7"/>
        <v>0.96928777706642366</v>
      </c>
      <c r="P38" s="347">
        <f t="shared" si="7"/>
        <v>0.92917652831845032</v>
      </c>
      <c r="Q38" s="347">
        <f t="shared" si="7"/>
        <v>0.74227913160849301</v>
      </c>
      <c r="R38" s="347">
        <f t="shared" si="7"/>
        <v>0.73486752013731205</v>
      </c>
      <c r="S38" s="347">
        <f t="shared" si="7"/>
        <v>0.83048078223199318</v>
      </c>
      <c r="T38" s="347">
        <f t="shared" si="7"/>
        <v>0.78081540315497411</v>
      </c>
      <c r="U38" s="347">
        <f t="shared" si="7"/>
        <v>0.78272730819257241</v>
      </c>
      <c r="V38" s="347">
        <f t="shared" si="7"/>
        <v>0.8006291236505092</v>
      </c>
      <c r="W38" s="347">
        <f t="shared" si="7"/>
        <v>0.81686280248965337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68.595786758383511</v>
      </c>
      <c r="C5" s="225">
        <v>70.083061049011192</v>
      </c>
      <c r="D5" s="225">
        <v>81.331642304385326</v>
      </c>
      <c r="E5" s="225">
        <v>91.265348237317255</v>
      </c>
      <c r="F5" s="225">
        <v>102.728976784179</v>
      </c>
      <c r="G5" s="225">
        <v>112.0094582975063</v>
      </c>
      <c r="H5" s="225">
        <v>114.6454858125537</v>
      </c>
      <c r="I5" s="225">
        <v>117.18159931212369</v>
      </c>
      <c r="J5" s="225">
        <v>114.3507308684438</v>
      </c>
      <c r="K5" s="225">
        <v>79.720034393808973</v>
      </c>
      <c r="L5" s="225">
        <v>88.295528804815149</v>
      </c>
      <c r="M5" s="225">
        <v>102.79140154772119</v>
      </c>
      <c r="N5" s="225">
        <v>105.2453998280308</v>
      </c>
      <c r="O5" s="225">
        <v>104.9143594153051</v>
      </c>
      <c r="P5" s="225">
        <v>107.6116938950988</v>
      </c>
      <c r="Q5" s="225">
        <v>120.0470335339639</v>
      </c>
      <c r="R5" s="225">
        <v>115.7313843508169</v>
      </c>
      <c r="S5" s="225">
        <v>121.46165090283741</v>
      </c>
      <c r="T5" s="225">
        <v>129.13768035397351</v>
      </c>
      <c r="U5" s="225">
        <v>132.26966439993251</v>
      </c>
      <c r="V5" s="225">
        <v>134.17347512210259</v>
      </c>
      <c r="W5" s="225">
        <v>139.46708687991509</v>
      </c>
      <c r="DA5" s="89" t="s">
        <v>3031</v>
      </c>
    </row>
    <row r="6" spans="1:105" ht="12" customHeight="1" x14ac:dyDescent="0.25">
      <c r="A6" s="55" t="s">
        <v>92</v>
      </c>
      <c r="B6" s="261">
        <v>1.593441919291716</v>
      </c>
      <c r="C6" s="261">
        <v>1.5115227799416739</v>
      </c>
      <c r="D6" s="261">
        <v>1.6618995791526661</v>
      </c>
      <c r="E6" s="261">
        <v>1.810725002668391</v>
      </c>
      <c r="F6" s="261">
        <v>2.1148981964600519</v>
      </c>
      <c r="G6" s="261">
        <v>2.2999706379914042</v>
      </c>
      <c r="H6" s="261">
        <v>2.4639789800674219</v>
      </c>
      <c r="I6" s="261">
        <v>2.629997123679825</v>
      </c>
      <c r="J6" s="261">
        <v>2.5767091623897631</v>
      </c>
      <c r="K6" s="261">
        <v>1.95124946734673</v>
      </c>
      <c r="L6" s="261">
        <v>2.044205243700302</v>
      </c>
      <c r="M6" s="261">
        <v>2.203123683937144</v>
      </c>
      <c r="N6" s="261">
        <v>2.2393927542917478</v>
      </c>
      <c r="O6" s="261">
        <v>2.4630337804943898</v>
      </c>
      <c r="P6" s="261">
        <v>2.50951079106762</v>
      </c>
      <c r="Q6" s="261">
        <v>3.1925995221897709</v>
      </c>
      <c r="R6" s="261">
        <v>3.223341371001339</v>
      </c>
      <c r="S6" s="261">
        <v>3.1768008957951528</v>
      </c>
      <c r="T6" s="261">
        <v>3.578547651411033</v>
      </c>
      <c r="U6" s="261">
        <v>3.6119348402311759</v>
      </c>
      <c r="V6" s="261">
        <v>3.619537931153944</v>
      </c>
      <c r="W6" s="261">
        <v>3.7108080997286579</v>
      </c>
      <c r="DA6" s="67" t="s">
        <v>3049</v>
      </c>
    </row>
    <row r="7" spans="1:105" ht="12" customHeight="1" x14ac:dyDescent="0.25">
      <c r="A7" s="202" t="s">
        <v>93</v>
      </c>
      <c r="B7" s="226">
        <v>0.75585885554647791</v>
      </c>
      <c r="C7" s="226">
        <v>0.73091677797383769</v>
      </c>
      <c r="D7" s="226">
        <v>0.80994796439285954</v>
      </c>
      <c r="E7" s="226">
        <v>0.8946151309160727</v>
      </c>
      <c r="F7" s="226">
        <v>1.073886464709858</v>
      </c>
      <c r="G7" s="226">
        <v>1.1730118093383879</v>
      </c>
      <c r="H7" s="226">
        <v>1.2612442640116279</v>
      </c>
      <c r="I7" s="226">
        <v>1.3436696523347349</v>
      </c>
      <c r="J7" s="226">
        <v>1.315735554989391</v>
      </c>
      <c r="K7" s="226">
        <v>1.009400855483445</v>
      </c>
      <c r="L7" s="226">
        <v>1.060335659772937</v>
      </c>
      <c r="M7" s="226">
        <v>1.1637103816018119</v>
      </c>
      <c r="N7" s="226">
        <v>1.201149176376634</v>
      </c>
      <c r="O7" s="226">
        <v>1.3277303463632479</v>
      </c>
      <c r="P7" s="226">
        <v>1.3749467605735619</v>
      </c>
      <c r="Q7" s="226">
        <v>1.737336521054506</v>
      </c>
      <c r="R7" s="226">
        <v>1.742183964495134</v>
      </c>
      <c r="S7" s="226">
        <v>1.7254859933891851</v>
      </c>
      <c r="T7" s="226">
        <v>1.952432400981978</v>
      </c>
      <c r="U7" s="226">
        <v>1.974696042903725</v>
      </c>
      <c r="V7" s="226">
        <v>1.971539080515454</v>
      </c>
      <c r="W7" s="226">
        <v>2.016381138047409</v>
      </c>
      <c r="DA7" s="174" t="s">
        <v>3050</v>
      </c>
    </row>
    <row r="8" spans="1:105" ht="12" customHeight="1" x14ac:dyDescent="0.25">
      <c r="A8" s="202" t="s">
        <v>94</v>
      </c>
      <c r="B8" s="226">
        <v>1.2422130271992069</v>
      </c>
      <c r="C8" s="226">
        <v>1.2184236980683349</v>
      </c>
      <c r="D8" s="226">
        <v>1.357823454765505</v>
      </c>
      <c r="E8" s="226">
        <v>1.5143615183285111</v>
      </c>
      <c r="F8" s="226">
        <v>1.8522268683012251</v>
      </c>
      <c r="G8" s="226">
        <v>2.0291445970854292</v>
      </c>
      <c r="H8" s="226">
        <v>2.1870467756916829</v>
      </c>
      <c r="I8" s="226">
        <v>2.3270492228920161</v>
      </c>
      <c r="J8" s="226">
        <v>2.2778573597046332</v>
      </c>
      <c r="K8" s="226">
        <v>1.762492451219003</v>
      </c>
      <c r="L8" s="226">
        <v>1.85465635036965</v>
      </c>
      <c r="M8" s="226">
        <v>2.0591447297695749</v>
      </c>
      <c r="N8" s="226">
        <v>2.145683733623827</v>
      </c>
      <c r="O8" s="226">
        <v>2.379046433054766</v>
      </c>
      <c r="P8" s="226">
        <v>2.4877547824832531</v>
      </c>
      <c r="Q8" s="226">
        <v>3.1307400939729759</v>
      </c>
      <c r="R8" s="226">
        <v>3.1266736208148269</v>
      </c>
      <c r="S8" s="226">
        <v>3.1058797847727089</v>
      </c>
      <c r="T8" s="226">
        <v>3.5238151934994741</v>
      </c>
      <c r="U8" s="226">
        <v>3.568347328601432</v>
      </c>
      <c r="V8" s="226">
        <v>3.5547990591329408</v>
      </c>
      <c r="W8" s="226">
        <v>3.6304073122567329</v>
      </c>
      <c r="DA8" s="174" t="s">
        <v>3051</v>
      </c>
    </row>
    <row r="9" spans="1:105" ht="12" customHeight="1" x14ac:dyDescent="0.25">
      <c r="A9" s="202" t="s">
        <v>95</v>
      </c>
      <c r="B9" s="226">
        <v>0.57407997195672089</v>
      </c>
      <c r="C9" s="226">
        <v>0.54261663125880455</v>
      </c>
      <c r="D9" s="226">
        <v>0.59571522517550535</v>
      </c>
      <c r="E9" s="226">
        <v>0.64736217244410288</v>
      </c>
      <c r="F9" s="226">
        <v>0.75204717742228711</v>
      </c>
      <c r="G9" s="226">
        <v>0.81713637693948948</v>
      </c>
      <c r="H9" s="226">
        <v>0.87476290652251509</v>
      </c>
      <c r="I9" s="226">
        <v>0.93406067910438217</v>
      </c>
      <c r="J9" s="226">
        <v>0.91523447162748239</v>
      </c>
      <c r="K9" s="226">
        <v>0.69124709569734999</v>
      </c>
      <c r="L9" s="226">
        <v>0.72377849449903653</v>
      </c>
      <c r="M9" s="226">
        <v>0.77711150022453279</v>
      </c>
      <c r="N9" s="226">
        <v>0.78734350240696926</v>
      </c>
      <c r="O9" s="226">
        <v>0.86504463571022117</v>
      </c>
      <c r="P9" s="226">
        <v>0.87826285191155484</v>
      </c>
      <c r="Q9" s="226">
        <v>1.118989085994277</v>
      </c>
      <c r="R9" s="226">
        <v>1.1314285826593351</v>
      </c>
      <c r="S9" s="226">
        <v>1.113907548786655</v>
      </c>
      <c r="T9" s="226">
        <v>1.2535512248079621</v>
      </c>
      <c r="U9" s="226">
        <v>1.264679514932286</v>
      </c>
      <c r="V9" s="226">
        <v>1.2683663249666191</v>
      </c>
      <c r="W9" s="226">
        <v>1.3010320290366231</v>
      </c>
      <c r="DA9" s="174" t="s">
        <v>3052</v>
      </c>
    </row>
    <row r="10" spans="1:105" ht="12" customHeight="1" x14ac:dyDescent="0.25">
      <c r="A10" s="56" t="s">
        <v>96</v>
      </c>
      <c r="B10" s="262">
        <v>1.2233505405740539</v>
      </c>
      <c r="C10" s="262">
        <v>1.168381693205274</v>
      </c>
      <c r="D10" s="262">
        <v>1.316873175745563</v>
      </c>
      <c r="E10" s="262">
        <v>1.436156604181591</v>
      </c>
      <c r="F10" s="262">
        <v>1.728140248660522</v>
      </c>
      <c r="G10" s="262">
        <v>1.8456925567650491</v>
      </c>
      <c r="H10" s="262">
        <v>1.9942668931553971</v>
      </c>
      <c r="I10" s="262">
        <v>2.1430259307595452</v>
      </c>
      <c r="J10" s="262">
        <v>2.1367729235038908</v>
      </c>
      <c r="K10" s="262">
        <v>1.606270205556295</v>
      </c>
      <c r="L10" s="262">
        <v>1.6938996791560581</v>
      </c>
      <c r="M10" s="262">
        <v>1.810612447774762</v>
      </c>
      <c r="N10" s="262">
        <v>1.8552096107688201</v>
      </c>
      <c r="O10" s="262">
        <v>2.0268076520726459</v>
      </c>
      <c r="P10" s="262">
        <v>2.0808359980963331</v>
      </c>
      <c r="Q10" s="262">
        <v>2.6753924521297292</v>
      </c>
      <c r="R10" s="262">
        <v>2.7114534562975479</v>
      </c>
      <c r="S10" s="262">
        <v>2.6505180853812189</v>
      </c>
      <c r="T10" s="262">
        <v>3.047809745650695</v>
      </c>
      <c r="U10" s="262">
        <v>3.083352734706454</v>
      </c>
      <c r="V10" s="262">
        <v>3.0868279509660939</v>
      </c>
      <c r="W10" s="262">
        <v>3.1998710365988452</v>
      </c>
      <c r="DA10" s="68" t="s">
        <v>3053</v>
      </c>
    </row>
    <row r="11" spans="1:105" ht="12" customHeight="1" x14ac:dyDescent="0.25">
      <c r="A11" s="37" t="s">
        <v>160</v>
      </c>
      <c r="B11" s="228">
        <v>8.3984060617658021E-2</v>
      </c>
      <c r="C11" s="228">
        <v>8.2476268763889596E-2</v>
      </c>
      <c r="D11" s="228">
        <v>8.139912145640861E-2</v>
      </c>
      <c r="E11" s="228">
        <v>8.1022424984875829E-2</v>
      </c>
      <c r="F11" s="228">
        <v>7.4514590581130011E-2</v>
      </c>
      <c r="G11" s="228">
        <v>0.1145990845897059</v>
      </c>
      <c r="H11" s="228">
        <v>9.848820205058173E-2</v>
      </c>
      <c r="I11" s="228">
        <v>9.5941263005011865E-2</v>
      </c>
      <c r="J11" s="228">
        <v>0.1018018178137446</v>
      </c>
      <c r="K11" s="228">
        <v>2.5834379307523681E-2</v>
      </c>
      <c r="L11" s="228">
        <v>4.119899038587569E-2</v>
      </c>
      <c r="M11" s="228">
        <v>6.7337283272079773E-2</v>
      </c>
      <c r="N11" s="228">
        <v>8.223206569080449E-2</v>
      </c>
      <c r="O11" s="228">
        <v>5.9327978187954308E-2</v>
      </c>
      <c r="P11" s="228">
        <v>6.2756593881217682E-2</v>
      </c>
      <c r="Q11" s="228">
        <v>2.572814543363685E-2</v>
      </c>
      <c r="R11" s="228">
        <v>1.948567638758722E-2</v>
      </c>
      <c r="S11" s="228">
        <v>2.9962986463150671E-2</v>
      </c>
      <c r="T11" s="228">
        <v>2.581357150262242E-2</v>
      </c>
      <c r="U11" s="228">
        <v>3.0700376406295419E-2</v>
      </c>
      <c r="V11" s="228">
        <v>2.263224199295923E-2</v>
      </c>
      <c r="W11" s="228">
        <v>2.019009757341312E-2</v>
      </c>
      <c r="DA11" s="69" t="s">
        <v>3054</v>
      </c>
    </row>
    <row r="12" spans="1:105" ht="12" customHeight="1" x14ac:dyDescent="0.25">
      <c r="A12" s="37" t="s">
        <v>162</v>
      </c>
      <c r="B12" s="228">
        <v>9.6517791705725192E-2</v>
      </c>
      <c r="C12" s="228">
        <v>0.1114022919310447</v>
      </c>
      <c r="D12" s="228">
        <v>0.18975980634060399</v>
      </c>
      <c r="E12" s="228">
        <v>0.1995481976343913</v>
      </c>
      <c r="F12" s="228">
        <v>0.22149349072619909</v>
      </c>
      <c r="G12" s="228">
        <v>0.26272681637684459</v>
      </c>
      <c r="H12" s="228">
        <v>0.27791973907064149</v>
      </c>
      <c r="I12" s="228">
        <v>0.28903362697440499</v>
      </c>
      <c r="J12" s="228">
        <v>0.33503795440613898</v>
      </c>
      <c r="K12" s="228">
        <v>0.14375674634424221</v>
      </c>
      <c r="L12" s="228">
        <v>0.2252754463557986</v>
      </c>
      <c r="M12" s="228">
        <v>0.33132735141393649</v>
      </c>
      <c r="N12" s="228">
        <v>0.30639082018183422</v>
      </c>
      <c r="O12" s="228">
        <v>0.19960210826529659</v>
      </c>
      <c r="P12" s="228">
        <v>0.18623193309281791</v>
      </c>
      <c r="Q12" s="228">
        <v>0.1090319511751916</v>
      </c>
      <c r="R12" s="228">
        <v>0.10940944945353009</v>
      </c>
      <c r="S12" s="228">
        <v>0.17756219471082141</v>
      </c>
      <c r="T12" s="228">
        <v>0.1408768829792835</v>
      </c>
      <c r="U12" s="228">
        <v>0.14761948501674399</v>
      </c>
      <c r="V12" s="228">
        <v>0.19610755014798811</v>
      </c>
      <c r="W12" s="228">
        <v>0.21018201312508969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9.5289984237384662E-2</v>
      </c>
      <c r="U14" s="228">
        <v>0.10844341970660849</v>
      </c>
      <c r="V14" s="228">
        <v>0.1227442536550213</v>
      </c>
      <c r="W14" s="228">
        <v>0.24928808369147051</v>
      </c>
      <c r="DA14" s="69" t="s">
        <v>3057</v>
      </c>
    </row>
    <row r="15" spans="1:105" ht="12" customHeight="1" x14ac:dyDescent="0.25">
      <c r="A15" s="37" t="s">
        <v>38</v>
      </c>
      <c r="B15" s="228">
        <v>1.04284868825067</v>
      </c>
      <c r="C15" s="228">
        <v>0.97450313251034015</v>
      </c>
      <c r="D15" s="228">
        <v>1.0457142479485499</v>
      </c>
      <c r="E15" s="228">
        <v>1.1555859815623239</v>
      </c>
      <c r="F15" s="228">
        <v>1.432132167353193</v>
      </c>
      <c r="G15" s="228">
        <v>1.468366655798498</v>
      </c>
      <c r="H15" s="228">
        <v>1.617858952034174</v>
      </c>
      <c r="I15" s="228">
        <v>1.758051040780128</v>
      </c>
      <c r="J15" s="228">
        <v>1.6999331512840079</v>
      </c>
      <c r="K15" s="228">
        <v>1.436679079904529</v>
      </c>
      <c r="L15" s="228">
        <v>1.4274252424143841</v>
      </c>
      <c r="M15" s="228">
        <v>1.411947813088746</v>
      </c>
      <c r="N15" s="228">
        <v>1.466586724896181</v>
      </c>
      <c r="O15" s="228">
        <v>1.767877565619395</v>
      </c>
      <c r="P15" s="228">
        <v>1.831847471122297</v>
      </c>
      <c r="Q15" s="228">
        <v>2.5406323555209012</v>
      </c>
      <c r="R15" s="228">
        <v>2.5825583304564299</v>
      </c>
      <c r="S15" s="228">
        <v>2.4429929042072471</v>
      </c>
      <c r="T15" s="228">
        <v>2.785829306931404</v>
      </c>
      <c r="U15" s="228">
        <v>2.7965894535768059</v>
      </c>
      <c r="V15" s="228">
        <v>2.7453439051701252</v>
      </c>
      <c r="W15" s="228">
        <v>2.7202108422088709</v>
      </c>
      <c r="DA15" s="69" t="s">
        <v>3058</v>
      </c>
    </row>
    <row r="16" spans="1:105" ht="12" customHeight="1" x14ac:dyDescent="0.25">
      <c r="A16" s="57" t="s">
        <v>3059</v>
      </c>
      <c r="B16" s="263">
        <v>16.048628226237749</v>
      </c>
      <c r="C16" s="263">
        <v>17.291042589708969</v>
      </c>
      <c r="D16" s="263">
        <v>20.786591077911758</v>
      </c>
      <c r="E16" s="263">
        <v>25.280562287616881</v>
      </c>
      <c r="F16" s="263">
        <v>26.738263176758391</v>
      </c>
      <c r="G16" s="263">
        <v>26.022713358677208</v>
      </c>
      <c r="H16" s="263">
        <v>25.41533881421358</v>
      </c>
      <c r="I16" s="263">
        <v>25.377881585124261</v>
      </c>
      <c r="J16" s="263">
        <v>21.98108667762224</v>
      </c>
      <c r="K16" s="263">
        <v>17.486524601321129</v>
      </c>
      <c r="L16" s="263">
        <v>17.771237423354972</v>
      </c>
      <c r="M16" s="263">
        <v>21.12291616443142</v>
      </c>
      <c r="N16" s="263">
        <v>21.367694658946</v>
      </c>
      <c r="O16" s="263">
        <v>19.437644671181008</v>
      </c>
      <c r="P16" s="263">
        <v>19.196039530751939</v>
      </c>
      <c r="Q16" s="263">
        <v>20.363417975045799</v>
      </c>
      <c r="R16" s="263">
        <v>18.11053593565811</v>
      </c>
      <c r="S16" s="263">
        <v>19.260454422274321</v>
      </c>
      <c r="T16" s="263">
        <v>18.286296214634842</v>
      </c>
      <c r="U16" s="263">
        <v>19.148653281128201</v>
      </c>
      <c r="V16" s="263">
        <v>19.69964174793634</v>
      </c>
      <c r="W16" s="263">
        <v>21.481320148929669</v>
      </c>
      <c r="DA16" s="70" t="s">
        <v>3060</v>
      </c>
    </row>
    <row r="17" spans="1:105" ht="12" customHeight="1" x14ac:dyDescent="0.25">
      <c r="A17" s="46" t="s">
        <v>30</v>
      </c>
      <c r="B17" s="231">
        <v>4.249220506974348E-2</v>
      </c>
      <c r="C17" s="231">
        <v>3.8964743295352558E-2</v>
      </c>
      <c r="D17" s="231">
        <v>3.6424718755495689E-2</v>
      </c>
      <c r="E17" s="231">
        <v>5.302626508654789E-2</v>
      </c>
      <c r="F17" s="231">
        <v>6.3388406914262771E-2</v>
      </c>
      <c r="G17" s="231">
        <v>0.1242107021302796</v>
      </c>
      <c r="H17" s="231">
        <v>0.1089422916457554</v>
      </c>
      <c r="I17" s="231">
        <v>7.4920643031344686E-2</v>
      </c>
      <c r="J17" s="231">
        <v>7.6347779055677023E-2</v>
      </c>
      <c r="K17" s="231">
        <v>0</v>
      </c>
      <c r="L17" s="231">
        <v>2.7271375705153689E-2</v>
      </c>
      <c r="M17" s="231">
        <v>0.1239842192661416</v>
      </c>
      <c r="N17" s="231">
        <v>7.073997010641038E-2</v>
      </c>
      <c r="O17" s="231">
        <v>5.1134888770244719E-2</v>
      </c>
      <c r="P17" s="231">
        <v>0.14804533090178801</v>
      </c>
      <c r="Q17" s="231">
        <v>6.5382895021966259E-2</v>
      </c>
      <c r="R17" s="231">
        <v>3.6551861780507497E-2</v>
      </c>
      <c r="S17" s="231">
        <v>7.0522325443712369E-2</v>
      </c>
      <c r="T17" s="231">
        <v>7.9551383529037872E-2</v>
      </c>
      <c r="U17" s="231">
        <v>6.4375090491391646E-2</v>
      </c>
      <c r="V17" s="231">
        <v>3.2724575040737482E-2</v>
      </c>
      <c r="W17" s="231">
        <v>3.2118224413588921E-2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0.15717487891303369</v>
      </c>
      <c r="C19" s="231">
        <v>7.9733467095262411E-2</v>
      </c>
      <c r="D19" s="231">
        <v>0.1490658658313142</v>
      </c>
      <c r="E19" s="231">
        <v>0.14028669281407141</v>
      </c>
      <c r="F19" s="231">
        <v>0.18558075400523649</v>
      </c>
      <c r="G19" s="231">
        <v>0.27739836211378721</v>
      </c>
      <c r="H19" s="231">
        <v>0.25946361516593069</v>
      </c>
      <c r="I19" s="231">
        <v>0.17140738978931741</v>
      </c>
      <c r="J19" s="231">
        <v>0.30801002665913979</v>
      </c>
      <c r="K19" s="231">
        <v>0.16326970534175569</v>
      </c>
      <c r="L19" s="231">
        <v>0.28435251806307982</v>
      </c>
      <c r="M19" s="231">
        <v>0.35150635933677993</v>
      </c>
      <c r="N19" s="231">
        <v>0.33483710480292889</v>
      </c>
      <c r="O19" s="231">
        <v>0.2699423227467394</v>
      </c>
      <c r="P19" s="231">
        <v>0.29878202655637248</v>
      </c>
      <c r="Q19" s="231">
        <v>0.25293514331956363</v>
      </c>
      <c r="R19" s="231">
        <v>0.25119907477738979</v>
      </c>
      <c r="S19" s="231">
        <v>0.33298449130039692</v>
      </c>
      <c r="T19" s="231">
        <v>0.32650630417621351</v>
      </c>
      <c r="U19" s="231">
        <v>0.34291428645170718</v>
      </c>
      <c r="V19" s="231">
        <v>0.44648929109065261</v>
      </c>
      <c r="W19" s="231">
        <v>0.51639654699774162</v>
      </c>
      <c r="DA19" s="73" t="s">
        <v>3063</v>
      </c>
    </row>
    <row r="20" spans="1:105" ht="12" customHeight="1" x14ac:dyDescent="0.25">
      <c r="A20" s="46" t="s">
        <v>160</v>
      </c>
      <c r="B20" s="231">
        <v>0.49411709849436958</v>
      </c>
      <c r="C20" s="231">
        <v>0.46348945342973219</v>
      </c>
      <c r="D20" s="231">
        <v>0.39620595955545579</v>
      </c>
      <c r="E20" s="231">
        <v>0.49663318015146263</v>
      </c>
      <c r="F20" s="231">
        <v>0.47999474195639708</v>
      </c>
      <c r="G20" s="231">
        <v>0.8826813411967378</v>
      </c>
      <c r="H20" s="231">
        <v>0.85255869104828952</v>
      </c>
      <c r="I20" s="231">
        <v>0.79686548682448466</v>
      </c>
      <c r="J20" s="231">
        <v>0.67310014128684337</v>
      </c>
      <c r="K20" s="231">
        <v>0.20335871043407941</v>
      </c>
      <c r="L20" s="231">
        <v>0.25666025257902531</v>
      </c>
      <c r="M20" s="231">
        <v>0.66906542711030315</v>
      </c>
      <c r="N20" s="231">
        <v>0.64505610573680772</v>
      </c>
      <c r="O20" s="231">
        <v>0.71387112945945053</v>
      </c>
      <c r="P20" s="231">
        <v>0.78964121286940392</v>
      </c>
      <c r="Q20" s="231">
        <v>0.49847420458712322</v>
      </c>
      <c r="R20" s="231">
        <v>0.39584059302054853</v>
      </c>
      <c r="S20" s="231">
        <v>0.50275436691277742</v>
      </c>
      <c r="T20" s="231">
        <v>0.54588863838724722</v>
      </c>
      <c r="U20" s="231">
        <v>0.72345778989837706</v>
      </c>
      <c r="V20" s="231">
        <v>0.54332364083602669</v>
      </c>
      <c r="W20" s="231">
        <v>0.53326133001625053</v>
      </c>
      <c r="DA20" s="73" t="s">
        <v>3064</v>
      </c>
    </row>
    <row r="21" spans="1:105" ht="12" customHeight="1" x14ac:dyDescent="0.25">
      <c r="A21" s="46" t="s">
        <v>70</v>
      </c>
      <c r="B21" s="231">
        <v>0.40307081978989001</v>
      </c>
      <c r="C21" s="231">
        <v>0.44849897785047849</v>
      </c>
      <c r="D21" s="231">
        <v>0.44035620669218511</v>
      </c>
      <c r="E21" s="231">
        <v>0.27575488077720689</v>
      </c>
      <c r="F21" s="231">
        <v>0.28399711560435781</v>
      </c>
      <c r="G21" s="231">
        <v>0.22078368419480751</v>
      </c>
      <c r="H21" s="231">
        <v>0.1494098907388379</v>
      </c>
      <c r="I21" s="231">
        <v>0.14792519551557071</v>
      </c>
      <c r="J21" s="231">
        <v>0.26580923713160992</v>
      </c>
      <c r="K21" s="231">
        <v>7.0451172245649576E-2</v>
      </c>
      <c r="L21" s="231">
        <v>0.16240944430591431</v>
      </c>
      <c r="M21" s="231">
        <v>0.15663070717909899</v>
      </c>
      <c r="N21" s="231">
        <v>7.5255544140755595E-2</v>
      </c>
      <c r="O21" s="231">
        <v>7.8354284051063414E-2</v>
      </c>
      <c r="P21" s="231">
        <v>0.10198228173674601</v>
      </c>
      <c r="Q21" s="231">
        <v>0.1152497980882032</v>
      </c>
      <c r="R21" s="231">
        <v>0.1085533439674267</v>
      </c>
      <c r="S21" s="231">
        <v>8.2916635669331218E-2</v>
      </c>
      <c r="T21" s="231">
        <v>2.0832187744017409E-2</v>
      </c>
      <c r="U21" s="231">
        <v>2.1959019940271031E-2</v>
      </c>
      <c r="V21" s="231">
        <v>3.1542585630261362E-2</v>
      </c>
      <c r="W21" s="231">
        <v>2.1208495723684821E-2</v>
      </c>
      <c r="DA21" s="73" t="s">
        <v>3065</v>
      </c>
    </row>
    <row r="22" spans="1:105" ht="12" customHeight="1" x14ac:dyDescent="0.25">
      <c r="A22" s="46" t="s">
        <v>34</v>
      </c>
      <c r="B22" s="231">
        <v>2.0994840929017569</v>
      </c>
      <c r="C22" s="231">
        <v>1.0496990542038189</v>
      </c>
      <c r="D22" s="231">
        <v>1.049699054192814</v>
      </c>
      <c r="E22" s="231">
        <v>1.0496990541905189</v>
      </c>
      <c r="F22" s="231">
        <v>1.0496990541921929</v>
      </c>
      <c r="G22" s="231">
        <v>2.0994840929083911</v>
      </c>
      <c r="H22" s="231">
        <v>1.049699054193135</v>
      </c>
      <c r="I22" s="231">
        <v>1.069819432527938</v>
      </c>
      <c r="J22" s="231">
        <v>1.069819432522511</v>
      </c>
      <c r="K22" s="231">
        <v>1.069819432524211</v>
      </c>
      <c r="L22" s="231">
        <v>1.069819432531284</v>
      </c>
      <c r="M22" s="231">
        <v>1.0698194325327921</v>
      </c>
      <c r="N22" s="231">
        <v>1.0698194325288219</v>
      </c>
      <c r="O22" s="231">
        <v>1.069819432520315</v>
      </c>
      <c r="P22" s="231">
        <v>0</v>
      </c>
      <c r="Q22" s="231">
        <v>0</v>
      </c>
      <c r="R22" s="231">
        <v>0</v>
      </c>
      <c r="S22" s="231">
        <v>0.40288324677525023</v>
      </c>
      <c r="T22" s="231">
        <v>0.77094829231272555</v>
      </c>
      <c r="U22" s="231">
        <v>0.50745467287973145</v>
      </c>
      <c r="V22" s="231">
        <v>0.40213787886916202</v>
      </c>
      <c r="W22" s="231">
        <v>0.50703899666627006</v>
      </c>
      <c r="DA22" s="73" t="s">
        <v>3066</v>
      </c>
    </row>
    <row r="23" spans="1:105" ht="12" customHeight="1" x14ac:dyDescent="0.25">
      <c r="A23" s="46" t="s">
        <v>162</v>
      </c>
      <c r="B23" s="231">
        <v>0.53063868054861674</v>
      </c>
      <c r="C23" s="231">
        <v>0.5265649530705302</v>
      </c>
      <c r="D23" s="231">
        <v>0.77262070102329483</v>
      </c>
      <c r="E23" s="231">
        <v>0.72091985352689036</v>
      </c>
      <c r="F23" s="231">
        <v>0.89984728877503051</v>
      </c>
      <c r="G23" s="231">
        <v>1.342856768635722</v>
      </c>
      <c r="H23" s="231">
        <v>1.3714839482044729</v>
      </c>
      <c r="I23" s="231">
        <v>1.6448813843794039</v>
      </c>
      <c r="J23" s="231">
        <v>1.8212495071928241</v>
      </c>
      <c r="K23" s="231">
        <v>0.88485399117115293</v>
      </c>
      <c r="L23" s="231">
        <v>1.3585127453935439</v>
      </c>
      <c r="M23" s="231">
        <v>3.3821065946311291</v>
      </c>
      <c r="N23" s="231">
        <v>3.1250813524928511</v>
      </c>
      <c r="O23" s="231">
        <v>1.7412280407529159</v>
      </c>
      <c r="P23" s="231">
        <v>2.0203500635778782</v>
      </c>
      <c r="Q23" s="231">
        <v>1.950900047183036</v>
      </c>
      <c r="R23" s="231">
        <v>1.8992078097978731</v>
      </c>
      <c r="S23" s="231">
        <v>2.2583906537272269</v>
      </c>
      <c r="T23" s="231">
        <v>2.3550545593055339</v>
      </c>
      <c r="U23" s="231">
        <v>2.4273657426515012</v>
      </c>
      <c r="V23" s="231">
        <v>2.9801442069367718</v>
      </c>
      <c r="W23" s="231">
        <v>3.9985251511403481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8.3785843076145579</v>
      </c>
      <c r="C25" s="231">
        <v>10.56207359863653</v>
      </c>
      <c r="D25" s="231">
        <v>14.381815705062429</v>
      </c>
      <c r="E25" s="231">
        <v>19.027855584978631</v>
      </c>
      <c r="F25" s="231">
        <v>20.227320430509071</v>
      </c>
      <c r="G25" s="231">
        <v>17.450953272076141</v>
      </c>
      <c r="H25" s="231">
        <v>17.73255203814492</v>
      </c>
      <c r="I25" s="231">
        <v>16.453710282259529</v>
      </c>
      <c r="J25" s="231">
        <v>13.318259400679191</v>
      </c>
      <c r="K25" s="231">
        <v>11.67367545879163</v>
      </c>
      <c r="L25" s="231">
        <v>11.3105480260982</v>
      </c>
      <c r="M25" s="231">
        <v>12.286975617314029</v>
      </c>
      <c r="N25" s="231">
        <v>12.103359913197419</v>
      </c>
      <c r="O25" s="231">
        <v>11.43844958368174</v>
      </c>
      <c r="P25" s="231">
        <v>11.20378323798764</v>
      </c>
      <c r="Q25" s="231">
        <v>14.30551747069274</v>
      </c>
      <c r="R25" s="231">
        <v>11.5072245525322</v>
      </c>
      <c r="S25" s="231">
        <v>12.085385030335839</v>
      </c>
      <c r="T25" s="231">
        <v>10.678486767887421</v>
      </c>
      <c r="U25" s="231">
        <v>12.15748923032533</v>
      </c>
      <c r="V25" s="231">
        <v>12.530911481268699</v>
      </c>
      <c r="W25" s="231">
        <v>12.51491453595122</v>
      </c>
      <c r="DA25" s="73" t="s">
        <v>3069</v>
      </c>
    </row>
    <row r="26" spans="1:105" ht="12" customHeight="1" x14ac:dyDescent="0.25">
      <c r="A26" s="46" t="s">
        <v>79</v>
      </c>
      <c r="B26" s="231">
        <v>3.9430661429057849</v>
      </c>
      <c r="C26" s="231">
        <v>4.1220183421272596</v>
      </c>
      <c r="D26" s="231">
        <v>3.560402866798773</v>
      </c>
      <c r="E26" s="231">
        <v>3.5163867760915579</v>
      </c>
      <c r="F26" s="231">
        <v>3.5484353848018459</v>
      </c>
      <c r="G26" s="231">
        <v>3.6243451354213398</v>
      </c>
      <c r="H26" s="231">
        <v>3.8912292850722352</v>
      </c>
      <c r="I26" s="231">
        <v>5.0183517707966772</v>
      </c>
      <c r="J26" s="231">
        <v>4.4484911530944409</v>
      </c>
      <c r="K26" s="231">
        <v>3.421096130812654</v>
      </c>
      <c r="L26" s="231">
        <v>3.3016636286787708</v>
      </c>
      <c r="M26" s="231">
        <v>3.0828278070611468</v>
      </c>
      <c r="N26" s="231">
        <v>3.9435452359399918</v>
      </c>
      <c r="O26" s="231">
        <v>4.074844989198545</v>
      </c>
      <c r="P26" s="231">
        <v>4.6334553771221172</v>
      </c>
      <c r="Q26" s="231">
        <v>3.174958416153165</v>
      </c>
      <c r="R26" s="231">
        <v>3.9119586997821671</v>
      </c>
      <c r="S26" s="231">
        <v>3.5246176721097759</v>
      </c>
      <c r="T26" s="231">
        <v>3.5090280812926391</v>
      </c>
      <c r="U26" s="231">
        <v>2.9036374484898908</v>
      </c>
      <c r="V26" s="231">
        <v>2.7323680882640198</v>
      </c>
      <c r="W26" s="231">
        <v>3.3578568680205598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18.234162089447402</v>
      </c>
      <c r="C27" s="263">
        <f t="shared" si="0"/>
        <v>18.48667645950734</v>
      </c>
      <c r="D27" s="263">
        <f t="shared" si="0"/>
        <v>22.208823673455253</v>
      </c>
      <c r="E27" s="263">
        <f t="shared" si="0"/>
        <v>23.220346971597749</v>
      </c>
      <c r="F27" s="263">
        <f t="shared" si="0"/>
        <v>25.315928153363114</v>
      </c>
      <c r="G27" s="263">
        <f t="shared" si="0"/>
        <v>29.930842549590913</v>
      </c>
      <c r="H27" s="263">
        <f t="shared" si="0"/>
        <v>30.159425106131444</v>
      </c>
      <c r="I27" s="263">
        <f t="shared" si="0"/>
        <v>30.591248458829902</v>
      </c>
      <c r="J27" s="263">
        <f t="shared" si="0"/>
        <v>31.622651209435617</v>
      </c>
      <c r="K27" s="263">
        <f t="shared" si="0"/>
        <v>18.378915458537449</v>
      </c>
      <c r="L27" s="263">
        <f t="shared" si="0"/>
        <v>23.089647766338587</v>
      </c>
      <c r="M27" s="263">
        <f t="shared" si="0"/>
        <v>27.299040266171303</v>
      </c>
      <c r="N27" s="263">
        <f t="shared" si="0"/>
        <v>26.858618191467393</v>
      </c>
      <c r="O27" s="263">
        <f t="shared" si="0"/>
        <v>24.893287740350036</v>
      </c>
      <c r="P27" s="263">
        <f t="shared" si="0"/>
        <v>24.820839931656739</v>
      </c>
      <c r="Q27" s="263">
        <f t="shared" si="0"/>
        <v>24.00323342838508</v>
      </c>
      <c r="R27" s="263">
        <f t="shared" si="0"/>
        <v>23.482488263688108</v>
      </c>
      <c r="S27" s="263">
        <f t="shared" si="0"/>
        <v>26.870623156772623</v>
      </c>
      <c r="T27" s="263">
        <f t="shared" si="0"/>
        <v>26.852656072813645</v>
      </c>
      <c r="U27" s="263">
        <f t="shared" si="0"/>
        <v>27.380690226294931</v>
      </c>
      <c r="V27" s="263">
        <f t="shared" si="0"/>
        <v>29.944998797307512</v>
      </c>
      <c r="W27" s="263">
        <f t="shared" si="0"/>
        <v>31.800826439237579</v>
      </c>
      <c r="DA27" s="70"/>
    </row>
    <row r="28" spans="1:105" ht="12" customHeight="1" x14ac:dyDescent="0.25">
      <c r="A28" s="60" t="s">
        <v>3072</v>
      </c>
      <c r="B28" s="264">
        <v>17.544812463376999</v>
      </c>
      <c r="C28" s="264">
        <v>17.72422489065681</v>
      </c>
      <c r="D28" s="264">
        <v>21.321269192865952</v>
      </c>
      <c r="E28" s="264">
        <v>22.158664254575719</v>
      </c>
      <c r="F28" s="264">
        <v>23.84979575329476</v>
      </c>
      <c r="G28" s="264">
        <v>28.296238391091279</v>
      </c>
      <c r="H28" s="264">
        <v>28.3724891235786</v>
      </c>
      <c r="I28" s="264">
        <v>28.70383803462413</v>
      </c>
      <c r="J28" s="264">
        <v>29.779013994820019</v>
      </c>
      <c r="K28" s="264">
        <v>16.8810801024254</v>
      </c>
      <c r="L28" s="264">
        <v>21.498245518706788</v>
      </c>
      <c r="M28" s="264">
        <v>25.42057760427711</v>
      </c>
      <c r="N28" s="264">
        <v>24.806650477839131</v>
      </c>
      <c r="O28" s="264">
        <v>22.58471637963202</v>
      </c>
      <c r="P28" s="264">
        <v>22.295854381718819</v>
      </c>
      <c r="Q28" s="264">
        <v>20.883530427862208</v>
      </c>
      <c r="R28" s="264">
        <v>20.425413458264579</v>
      </c>
      <c r="S28" s="264">
        <v>23.7917315737077</v>
      </c>
      <c r="T28" s="264">
        <v>23.316258170567369</v>
      </c>
      <c r="U28" s="264">
        <v>23.779728164550072</v>
      </c>
      <c r="V28" s="264">
        <v>26.39349859872333</v>
      </c>
      <c r="W28" s="264">
        <v>28.197771776351772</v>
      </c>
      <c r="DA28" s="72" t="s">
        <v>3073</v>
      </c>
    </row>
    <row r="29" spans="1:105" ht="12" customHeight="1" x14ac:dyDescent="0.25">
      <c r="A29" s="59" t="s">
        <v>30</v>
      </c>
      <c r="B29" s="232">
        <v>0.55750779494030289</v>
      </c>
      <c r="C29" s="232">
        <v>0.5033396419311138</v>
      </c>
      <c r="D29" s="232">
        <v>0.50587966646586335</v>
      </c>
      <c r="E29" s="232">
        <v>0.96202900694698901</v>
      </c>
      <c r="F29" s="232">
        <v>1.228714348171468</v>
      </c>
      <c r="G29" s="232">
        <v>1.165268039215493</v>
      </c>
      <c r="H29" s="232">
        <v>1.1812805943337139</v>
      </c>
      <c r="I29" s="232">
        <v>0.74324255367481973</v>
      </c>
      <c r="J29" s="232">
        <v>0.74213705124749008</v>
      </c>
      <c r="K29" s="232">
        <v>0</v>
      </c>
      <c r="L29" s="232">
        <v>0.24885559572156629</v>
      </c>
      <c r="M29" s="232">
        <v>0.74993161989843482</v>
      </c>
      <c r="N29" s="232">
        <v>0.20335255839662039</v>
      </c>
      <c r="O29" s="232">
        <v>0.2238752083768589</v>
      </c>
      <c r="P29" s="232">
        <v>0.64644657356068758</v>
      </c>
      <c r="Q29" s="232">
        <v>0.45557448323507987</v>
      </c>
      <c r="R29" s="232">
        <v>0.23914075883845071</v>
      </c>
      <c r="S29" s="232">
        <v>0.47124929260454562</v>
      </c>
      <c r="T29" s="232">
        <v>0.49266767759708752</v>
      </c>
      <c r="U29" s="232">
        <v>0.37984187464578711</v>
      </c>
      <c r="V29" s="232">
        <v>0.19121970613332051</v>
      </c>
      <c r="W29" s="232">
        <v>0.13154293383686419</v>
      </c>
      <c r="DA29" s="71" t="s">
        <v>3074</v>
      </c>
    </row>
    <row r="30" spans="1:105" ht="12" customHeight="1" x14ac:dyDescent="0.25">
      <c r="A30" s="59" t="s">
        <v>33</v>
      </c>
      <c r="B30" s="232">
        <v>2.0621716387509541</v>
      </c>
      <c r="C30" s="232">
        <v>1.029982784011884</v>
      </c>
      <c r="D30" s="232">
        <v>2.07028065183929</v>
      </c>
      <c r="E30" s="232">
        <v>2.0790598248535761</v>
      </c>
      <c r="F30" s="232">
        <v>3.0013587805096562</v>
      </c>
      <c r="G30" s="232">
        <v>2.9061549588901858</v>
      </c>
      <c r="H30" s="232">
        <v>2.9250500028730331</v>
      </c>
      <c r="I30" s="232">
        <v>2.0460474683845811</v>
      </c>
      <c r="J30" s="232">
        <v>3.01812926832647</v>
      </c>
      <c r="K30" s="232">
        <v>2.0541851528257649</v>
      </c>
      <c r="L30" s="232">
        <v>3.041786776947363</v>
      </c>
      <c r="M30" s="232">
        <v>1.713288210137172</v>
      </c>
      <c r="N30" s="232">
        <v>1.73057420330613</v>
      </c>
      <c r="O30" s="232">
        <v>1.798671781807391</v>
      </c>
      <c r="P30" s="232">
        <v>1.7698141996333661</v>
      </c>
      <c r="Q30" s="232">
        <v>1.7884988439361491</v>
      </c>
      <c r="R30" s="232">
        <v>1.7899226205698</v>
      </c>
      <c r="S30" s="232">
        <v>2.2266543312535112</v>
      </c>
      <c r="T30" s="232">
        <v>2.0115799009233442</v>
      </c>
      <c r="U30" s="232">
        <v>2.104794475660011</v>
      </c>
      <c r="V30" s="232">
        <v>2.6435205118265932</v>
      </c>
      <c r="W30" s="232">
        <v>2.4312220698418181</v>
      </c>
      <c r="DA30" s="71" t="s">
        <v>3075</v>
      </c>
    </row>
    <row r="31" spans="1:105" ht="12" customHeight="1" x14ac:dyDescent="0.25">
      <c r="A31" s="59" t="s">
        <v>160</v>
      </c>
      <c r="B31" s="232">
        <v>5.5066747075172398</v>
      </c>
      <c r="C31" s="232">
        <v>5.0601379896311958</v>
      </c>
      <c r="D31" s="232">
        <v>4.4707020712649896</v>
      </c>
      <c r="E31" s="232">
        <v>4.9722785048382896</v>
      </c>
      <c r="F31" s="232">
        <v>4.6023452552215733</v>
      </c>
      <c r="G31" s="232">
        <v>7.4788721010029793</v>
      </c>
      <c r="H31" s="232">
        <v>7.3332464957656409</v>
      </c>
      <c r="I31" s="232">
        <v>7.0159056229274759</v>
      </c>
      <c r="J31" s="232">
        <v>5.9858178008124847</v>
      </c>
      <c r="K31" s="232">
        <v>2.1658353333078</v>
      </c>
      <c r="L31" s="232">
        <v>2.5384323397676232</v>
      </c>
      <c r="M31" s="232">
        <v>4.3874571675870371</v>
      </c>
      <c r="N31" s="232">
        <v>4.9580716307505863</v>
      </c>
      <c r="O31" s="232">
        <v>5.3030321374821714</v>
      </c>
      <c r="P31" s="232">
        <v>5.456704993644542</v>
      </c>
      <c r="Q31" s="232">
        <v>3.870528865226901</v>
      </c>
      <c r="R31" s="232">
        <v>3.3775272576553128</v>
      </c>
      <c r="S31" s="232">
        <v>3.8109129323959952</v>
      </c>
      <c r="T31" s="232">
        <v>3.9284007459104822</v>
      </c>
      <c r="U31" s="232">
        <v>4.5536002753019993</v>
      </c>
      <c r="V31" s="232">
        <v>3.487691581777888</v>
      </c>
      <c r="W31" s="232">
        <v>3.1126835493456682</v>
      </c>
      <c r="DA31" s="71" t="s">
        <v>3076</v>
      </c>
    </row>
    <row r="32" spans="1:105" ht="12" customHeight="1" x14ac:dyDescent="0.25">
      <c r="A32" s="59" t="s">
        <v>70</v>
      </c>
      <c r="B32" s="232">
        <v>2.4616755261107031</v>
      </c>
      <c r="C32" s="232">
        <v>3.371105493854897</v>
      </c>
      <c r="D32" s="232">
        <v>3.3792482648735218</v>
      </c>
      <c r="E32" s="232">
        <v>2.5889914650858299</v>
      </c>
      <c r="F32" s="232">
        <v>2.580749230261147</v>
      </c>
      <c r="G32" s="232">
        <v>2.643962661518604</v>
      </c>
      <c r="H32" s="232">
        <v>1.760392344896399</v>
      </c>
      <c r="I32" s="232">
        <v>1.765746343649123</v>
      </c>
      <c r="J32" s="232">
        <v>2.6046120870806968</v>
      </c>
      <c r="K32" s="232">
        <v>0.88638459733394537</v>
      </c>
      <c r="L32" s="232">
        <v>1.7373326021734361</v>
      </c>
      <c r="M32" s="232">
        <v>1.743111339302398</v>
      </c>
      <c r="N32" s="232">
        <v>0.87375563386864152</v>
      </c>
      <c r="O32" s="232">
        <v>0.87151673917958272</v>
      </c>
      <c r="P32" s="232">
        <v>0.84092399515042693</v>
      </c>
      <c r="Q32" s="232">
        <v>0.82550686573449927</v>
      </c>
      <c r="R32" s="232">
        <v>0.83693246860887982</v>
      </c>
      <c r="S32" s="232">
        <v>0.67452102557334637</v>
      </c>
      <c r="T32" s="232">
        <v>0.16876368500261729</v>
      </c>
      <c r="U32" s="232">
        <v>0.16772283732883519</v>
      </c>
      <c r="V32" s="232">
        <v>0.2537540609890494</v>
      </c>
      <c r="W32" s="232">
        <v>0.16873131511356459</v>
      </c>
      <c r="DA32" s="71" t="s">
        <v>3077</v>
      </c>
    </row>
    <row r="33" spans="1:105" ht="12" customHeight="1" x14ac:dyDescent="0.25">
      <c r="A33" s="59" t="s">
        <v>162</v>
      </c>
      <c r="B33" s="232">
        <v>6.9567827960577979</v>
      </c>
      <c r="C33" s="232">
        <v>7.7596589812277212</v>
      </c>
      <c r="D33" s="232">
        <v>10.89515853842228</v>
      </c>
      <c r="E33" s="232">
        <v>11.55630545285103</v>
      </c>
      <c r="F33" s="232">
        <v>12.436628139130921</v>
      </c>
      <c r="G33" s="232">
        <v>14.101980630464009</v>
      </c>
      <c r="H33" s="232">
        <v>15.17251968570981</v>
      </c>
      <c r="I33" s="232">
        <v>17.132896045988129</v>
      </c>
      <c r="J33" s="232">
        <v>17.428317787352871</v>
      </c>
      <c r="K33" s="232">
        <v>11.77467501895789</v>
      </c>
      <c r="L33" s="232">
        <v>13.931838204096801</v>
      </c>
      <c r="M33" s="232">
        <v>16.826789267352069</v>
      </c>
      <c r="N33" s="232">
        <v>17.04089645151716</v>
      </c>
      <c r="O33" s="232">
        <v>14.38762051278602</v>
      </c>
      <c r="P33" s="232">
        <v>13.581964619729799</v>
      </c>
      <c r="Q33" s="232">
        <v>13.943421369729579</v>
      </c>
      <c r="R33" s="232">
        <v>14.18189035259214</v>
      </c>
      <c r="S33" s="232">
        <v>16.608393991880298</v>
      </c>
      <c r="T33" s="232">
        <v>16.714846161133849</v>
      </c>
      <c r="U33" s="232">
        <v>16.573768701613439</v>
      </c>
      <c r="V33" s="232">
        <v>19.817312737996481</v>
      </c>
      <c r="W33" s="232">
        <v>22.353591908213861</v>
      </c>
      <c r="DA33" s="71" t="s">
        <v>3078</v>
      </c>
    </row>
    <row r="34" spans="1:105" ht="12" customHeight="1" x14ac:dyDescent="0.25">
      <c r="A34" s="60" t="s">
        <v>3079</v>
      </c>
      <c r="B34" s="264">
        <v>0.68934962607040151</v>
      </c>
      <c r="C34" s="264">
        <v>0.76245156885052923</v>
      </c>
      <c r="D34" s="264">
        <v>0.8875544805893022</v>
      </c>
      <c r="E34" s="264">
        <v>1.0616827170220311</v>
      </c>
      <c r="F34" s="264">
        <v>1.466132400068354</v>
      </c>
      <c r="G34" s="264">
        <v>1.634604158499634</v>
      </c>
      <c r="H34" s="264">
        <v>1.786935982552845</v>
      </c>
      <c r="I34" s="264">
        <v>1.8874104242057701</v>
      </c>
      <c r="J34" s="264">
        <v>1.843637214615597</v>
      </c>
      <c r="K34" s="264">
        <v>1.4978353561120501</v>
      </c>
      <c r="L34" s="264">
        <v>1.591402247631799</v>
      </c>
      <c r="M34" s="264">
        <v>1.878462661894194</v>
      </c>
      <c r="N34" s="264">
        <v>2.051967713628263</v>
      </c>
      <c r="O34" s="264">
        <v>2.3085713607180152</v>
      </c>
      <c r="P34" s="264">
        <v>2.524985549937921</v>
      </c>
      <c r="Q34" s="264">
        <v>3.119703000522871</v>
      </c>
      <c r="R34" s="264">
        <v>3.0570748054235288</v>
      </c>
      <c r="S34" s="264">
        <v>3.0788915830649231</v>
      </c>
      <c r="T34" s="264">
        <v>3.5363979022462768</v>
      </c>
      <c r="U34" s="264">
        <v>3.6009620617448581</v>
      </c>
      <c r="V34" s="264">
        <v>3.551500198584181</v>
      </c>
      <c r="W34" s="264">
        <v>3.603054662885806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1.6074934820424589</v>
      </c>
      <c r="C35" s="263">
        <f t="shared" si="1"/>
        <v>2.0495131489830518</v>
      </c>
      <c r="D35" s="263">
        <f t="shared" si="1"/>
        <v>2.5562245162420267</v>
      </c>
      <c r="E35" s="263">
        <f t="shared" si="1"/>
        <v>3.2522943056468607</v>
      </c>
      <c r="F35" s="263">
        <f t="shared" si="1"/>
        <v>3.531391326756125</v>
      </c>
      <c r="G35" s="263">
        <f t="shared" si="1"/>
        <v>3.759840582408263</v>
      </c>
      <c r="H35" s="263">
        <f t="shared" si="1"/>
        <v>3.4662634008842304</v>
      </c>
      <c r="I35" s="263">
        <f t="shared" si="1"/>
        <v>3.5579928643318284</v>
      </c>
      <c r="J35" s="263">
        <f t="shared" si="1"/>
        <v>2.7400725367620811</v>
      </c>
      <c r="K35" s="263">
        <f t="shared" si="1"/>
        <v>2.3506440115758465</v>
      </c>
      <c r="L35" s="263">
        <f t="shared" si="1"/>
        <v>2.3859738148899998</v>
      </c>
      <c r="M35" s="263">
        <f t="shared" si="1"/>
        <v>3.7950287293016727</v>
      </c>
      <c r="N35" s="263">
        <f t="shared" si="1"/>
        <v>3.7840929711922993</v>
      </c>
      <c r="O35" s="263">
        <f t="shared" si="1"/>
        <v>3.1908676998367667</v>
      </c>
      <c r="P35" s="263">
        <f t="shared" si="1"/>
        <v>3.6108030282025538</v>
      </c>
      <c r="Q35" s="263">
        <f t="shared" si="1"/>
        <v>3.9729871837134034</v>
      </c>
      <c r="R35" s="263">
        <f t="shared" si="1"/>
        <v>3.3110615390134805</v>
      </c>
      <c r="S35" s="263">
        <f t="shared" si="1"/>
        <v>3.40996077351546</v>
      </c>
      <c r="T35" s="263">
        <f t="shared" si="1"/>
        <v>3.3106713626027622</v>
      </c>
      <c r="U35" s="263">
        <f t="shared" si="1"/>
        <v>3.6180897463479362</v>
      </c>
      <c r="V35" s="263">
        <f t="shared" si="1"/>
        <v>3.561330908170536</v>
      </c>
      <c r="W35" s="263">
        <f t="shared" si="1"/>
        <v>4.1463251457730239</v>
      </c>
      <c r="DA35" s="70"/>
    </row>
    <row r="36" spans="1:105" ht="12" customHeight="1" x14ac:dyDescent="0.25">
      <c r="A36" s="60" t="s">
        <v>3082</v>
      </c>
      <c r="B36" s="264">
        <v>0.1103014602399694</v>
      </c>
      <c r="C36" s="264">
        <v>0.2450010601081134</v>
      </c>
      <c r="D36" s="264">
        <v>0.41296087346547927</v>
      </c>
      <c r="E36" s="264">
        <v>0.42934831691029152</v>
      </c>
      <c r="F36" s="264">
        <v>0.43699643579161951</v>
      </c>
      <c r="G36" s="264">
        <v>0.78691998708943545</v>
      </c>
      <c r="H36" s="264">
        <v>0.65312124713704378</v>
      </c>
      <c r="I36" s="264">
        <v>0.7643275800819378</v>
      </c>
      <c r="J36" s="264">
        <v>0.52169312293558834</v>
      </c>
      <c r="K36" s="264">
        <v>0.33018312041179521</v>
      </c>
      <c r="L36" s="264">
        <v>0.4634547944835179</v>
      </c>
      <c r="M36" s="264">
        <v>1.167651640567297</v>
      </c>
      <c r="N36" s="264">
        <v>1.1334373993417191</v>
      </c>
      <c r="O36" s="264">
        <v>0.81541885048552532</v>
      </c>
      <c r="P36" s="264">
        <v>0.92608670243180147</v>
      </c>
      <c r="Q36" s="264">
        <v>0.84852946581408983</v>
      </c>
      <c r="R36" s="264">
        <v>0.71350681137839056</v>
      </c>
      <c r="S36" s="264">
        <v>0.79100454657868691</v>
      </c>
      <c r="T36" s="264">
        <v>0.78509188500734317</v>
      </c>
      <c r="U36" s="264">
        <v>0.85100882354866769</v>
      </c>
      <c r="V36" s="264">
        <v>0.89076352589706675</v>
      </c>
      <c r="W36" s="264">
        <v>1.173481373633811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6.5830597633907945E-2</v>
      </c>
      <c r="F37" s="232">
        <v>0.104899987675637</v>
      </c>
      <c r="G37" s="232">
        <v>9.6389999089653483E-2</v>
      </c>
      <c r="H37" s="232">
        <v>9.8803348359608203E-2</v>
      </c>
      <c r="I37" s="232">
        <v>3.5214386787958588E-2</v>
      </c>
      <c r="J37" s="232">
        <v>3.6257482806927678E-2</v>
      </c>
      <c r="K37" s="232">
        <v>0</v>
      </c>
      <c r="L37" s="232">
        <v>3.6084061379627122E-2</v>
      </c>
      <c r="M37" s="232">
        <v>2.891309637166933E-2</v>
      </c>
      <c r="N37" s="232">
        <v>2.9486120967509959E-2</v>
      </c>
      <c r="O37" s="232">
        <v>3.2461905214644537E-2</v>
      </c>
      <c r="P37" s="232">
        <v>9.3734753166299686E-2</v>
      </c>
      <c r="Q37" s="232">
        <v>6.605830006908657E-2</v>
      </c>
      <c r="R37" s="232">
        <v>3.467541003157535E-2</v>
      </c>
      <c r="S37" s="232">
        <v>2.959308868742936E-2</v>
      </c>
      <c r="T37" s="232">
        <v>3.2716454040126838E-2</v>
      </c>
      <c r="U37" s="232">
        <v>3.2003016843248577E-2</v>
      </c>
      <c r="V37" s="232">
        <v>1.220537357109488E-2</v>
      </c>
      <c r="W37" s="232">
        <v>1.1342943875044319E-2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0.1353703870554715</v>
      </c>
      <c r="G38" s="232">
        <v>0.1243884939757092</v>
      </c>
      <c r="H38" s="232">
        <v>0.12750285110779949</v>
      </c>
      <c r="I38" s="232">
        <v>0</v>
      </c>
      <c r="J38" s="232">
        <v>0</v>
      </c>
      <c r="K38" s="232">
        <v>0</v>
      </c>
      <c r="L38" s="232">
        <v>0</v>
      </c>
      <c r="M38" s="232">
        <v>0.10092189080029899</v>
      </c>
      <c r="N38" s="232">
        <v>0.10292204757852561</v>
      </c>
      <c r="O38" s="232">
        <v>0.113309097411377</v>
      </c>
      <c r="P38" s="232">
        <v>0.1132511157539607</v>
      </c>
      <c r="Q38" s="232">
        <v>0.1203022180105979</v>
      </c>
      <c r="R38" s="232">
        <v>0.1192894181595181</v>
      </c>
      <c r="S38" s="232">
        <v>0.13927823393038369</v>
      </c>
      <c r="T38" s="232">
        <v>0.13654239849806629</v>
      </c>
      <c r="U38" s="232">
        <v>0.13763282765356491</v>
      </c>
      <c r="V38" s="232">
        <v>0.14456722922496701</v>
      </c>
      <c r="W38" s="232">
        <v>0.15502294139825981</v>
      </c>
      <c r="DA38" s="71" t="s">
        <v>3085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0.22686012382254089</v>
      </c>
      <c r="H39" s="232">
        <v>0.23343604034450899</v>
      </c>
      <c r="I39" s="232">
        <v>0.33982142507499979</v>
      </c>
      <c r="J39" s="232">
        <v>0.11701902337964611</v>
      </c>
      <c r="K39" s="232">
        <v>0</v>
      </c>
      <c r="L39" s="232">
        <v>0</v>
      </c>
      <c r="M39" s="232">
        <v>9.2335761333411343E-2</v>
      </c>
      <c r="N39" s="232">
        <v>9.4394289353517125E-2</v>
      </c>
      <c r="O39" s="232">
        <v>0.2091581535508486</v>
      </c>
      <c r="P39" s="232">
        <v>0.20896418625742971</v>
      </c>
      <c r="Q39" s="232">
        <v>0.1123424201704044</v>
      </c>
      <c r="R39" s="232">
        <v>0.1114902670902619</v>
      </c>
      <c r="S39" s="232">
        <v>0.1083287112610998</v>
      </c>
      <c r="T39" s="232">
        <v>0.1063720098307027</v>
      </c>
      <c r="U39" s="232">
        <v>0.13934286738809781</v>
      </c>
      <c r="V39" s="232">
        <v>0.15589569474034909</v>
      </c>
      <c r="W39" s="232">
        <v>0.12536090696059191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0.1103014602399694</v>
      </c>
      <c r="C41" s="232">
        <v>0.2450010601081134</v>
      </c>
      <c r="D41" s="232">
        <v>0.41296087346547927</v>
      </c>
      <c r="E41" s="232">
        <v>0.3635177192763836</v>
      </c>
      <c r="F41" s="232">
        <v>0.19672606106051099</v>
      </c>
      <c r="G41" s="232">
        <v>0.33928137020153198</v>
      </c>
      <c r="H41" s="232">
        <v>0.193379007325127</v>
      </c>
      <c r="I41" s="232">
        <v>0.38929176821897948</v>
      </c>
      <c r="J41" s="232">
        <v>0.36841661674901449</v>
      </c>
      <c r="K41" s="232">
        <v>0.33018312041179521</v>
      </c>
      <c r="L41" s="232">
        <v>0.42737073310389079</v>
      </c>
      <c r="M41" s="232">
        <v>0.9454808920619171</v>
      </c>
      <c r="N41" s="232">
        <v>0.90663494144216683</v>
      </c>
      <c r="O41" s="232">
        <v>0.46048969430865522</v>
      </c>
      <c r="P41" s="232">
        <v>0.51013664725411134</v>
      </c>
      <c r="Q41" s="232">
        <v>0.54982652756400097</v>
      </c>
      <c r="R41" s="232">
        <v>0.4480517160970352</v>
      </c>
      <c r="S41" s="232">
        <v>0.51380451269977401</v>
      </c>
      <c r="T41" s="232">
        <v>0.50946102263844728</v>
      </c>
      <c r="U41" s="232">
        <v>0.54203011166375636</v>
      </c>
      <c r="V41" s="232">
        <v>0.57809522836065574</v>
      </c>
      <c r="W41" s="232">
        <v>0.88175458139991525</v>
      </c>
      <c r="DA41" s="71" t="s">
        <v>3088</v>
      </c>
    </row>
    <row r="42" spans="1:105" ht="12" customHeight="1" x14ac:dyDescent="0.25">
      <c r="A42" s="60" t="s">
        <v>3089</v>
      </c>
      <c r="B42" s="264">
        <v>1.425795096245198</v>
      </c>
      <c r="C42" s="264">
        <v>1.725543890672562</v>
      </c>
      <c r="D42" s="264">
        <v>2.0513383572869408</v>
      </c>
      <c r="E42" s="264">
        <v>2.712985993045002</v>
      </c>
      <c r="F42" s="264">
        <v>2.9425454638145689</v>
      </c>
      <c r="G42" s="264">
        <v>2.8036223074742228</v>
      </c>
      <c r="H42" s="264">
        <v>2.6280666412684992</v>
      </c>
      <c r="I42" s="264">
        <v>2.5981834903142929</v>
      </c>
      <c r="J42" s="264">
        <v>2.0274312737413061</v>
      </c>
      <c r="K42" s="264">
        <v>1.865327943566732</v>
      </c>
      <c r="L42" s="264">
        <v>1.7576952161874739</v>
      </c>
      <c r="M42" s="264">
        <v>2.4328220273239061</v>
      </c>
      <c r="N42" s="264">
        <v>2.4381303443676532</v>
      </c>
      <c r="O42" s="264">
        <v>2.13634681556259</v>
      </c>
      <c r="P42" s="264">
        <v>2.423199965241468</v>
      </c>
      <c r="Q42" s="264">
        <v>2.8013456214165879</v>
      </c>
      <c r="R42" s="264">
        <v>2.2809291227876529</v>
      </c>
      <c r="S42" s="264">
        <v>2.300071027262192</v>
      </c>
      <c r="T42" s="264">
        <v>2.159309694862769</v>
      </c>
      <c r="U42" s="264">
        <v>2.3941241378328368</v>
      </c>
      <c r="V42" s="264">
        <v>2.3027334331343932</v>
      </c>
      <c r="W42" s="264">
        <v>2.599670253483183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3.4624062526935132E-3</v>
      </c>
      <c r="F43" s="231">
        <v>4.8667075920078651E-3</v>
      </c>
      <c r="G43" s="231">
        <v>1.52216543167672E-2</v>
      </c>
      <c r="H43" s="231">
        <v>1.228509303492565E-2</v>
      </c>
      <c r="I43" s="231">
        <v>6.0950659529859759E-3</v>
      </c>
      <c r="J43" s="231">
        <v>4.8258276219144414E-3</v>
      </c>
      <c r="K43" s="231">
        <v>0</v>
      </c>
      <c r="L43" s="231">
        <v>5.0368466642115896E-3</v>
      </c>
      <c r="M43" s="231">
        <v>1.3762470667231311E-2</v>
      </c>
      <c r="N43" s="231">
        <v>1.306521483584587E-2</v>
      </c>
      <c r="O43" s="231">
        <v>9.4442831455167423E-3</v>
      </c>
      <c r="P43" s="231">
        <v>2.7343014858024001E-2</v>
      </c>
      <c r="Q43" s="231">
        <v>1.2075797724632289E-2</v>
      </c>
      <c r="R43" s="231">
        <v>6.7508924034617064E-3</v>
      </c>
      <c r="S43" s="231">
        <v>6.9595017976657866E-3</v>
      </c>
      <c r="T43" s="231">
        <v>8.6045656662301767E-3</v>
      </c>
      <c r="U43" s="231">
        <v>8.0417221702769794E-3</v>
      </c>
      <c r="V43" s="231">
        <v>3.6449078426619339E-3</v>
      </c>
      <c r="W43" s="231">
        <v>4.6943115492124677E-3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6.2803447837669708E-3</v>
      </c>
      <c r="G45" s="231">
        <v>1.9643102750944639E-2</v>
      </c>
      <c r="H45" s="231">
        <v>1.5853555715303509E-2</v>
      </c>
      <c r="I45" s="231">
        <v>0</v>
      </c>
      <c r="J45" s="231">
        <v>0</v>
      </c>
      <c r="K45" s="231">
        <v>0</v>
      </c>
      <c r="L45" s="231">
        <v>0</v>
      </c>
      <c r="M45" s="231">
        <v>4.8038250347395943E-2</v>
      </c>
      <c r="N45" s="231">
        <v>4.5604461313859403E-2</v>
      </c>
      <c r="O45" s="231">
        <v>3.29655080883305E-2</v>
      </c>
      <c r="P45" s="231">
        <v>3.3036060118006152E-2</v>
      </c>
      <c r="Q45" s="231">
        <v>2.1991865503672572E-2</v>
      </c>
      <c r="R45" s="231">
        <v>2.3224239486516349E-2</v>
      </c>
      <c r="S45" s="231">
        <v>3.2754510002396812E-2</v>
      </c>
      <c r="T45" s="231">
        <v>3.5911227807884583E-2</v>
      </c>
      <c r="U45" s="231">
        <v>3.4584394556323728E-2</v>
      </c>
      <c r="V45" s="231">
        <v>4.3172314597718572E-2</v>
      </c>
      <c r="W45" s="231">
        <v>6.4156712068355812E-2</v>
      </c>
      <c r="DA45" s="73" t="s">
        <v>3093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3.5825152149590443E-2</v>
      </c>
      <c r="H46" s="231">
        <v>2.9025164844608941E-2</v>
      </c>
      <c r="I46" s="231">
        <v>5.8817835180309169E-2</v>
      </c>
      <c r="J46" s="231">
        <v>1.557509213538256E-2</v>
      </c>
      <c r="K46" s="231">
        <v>0</v>
      </c>
      <c r="L46" s="231">
        <v>0</v>
      </c>
      <c r="M46" s="231">
        <v>4.3951301187261108E-2</v>
      </c>
      <c r="N46" s="231">
        <v>4.1825836332952122E-2</v>
      </c>
      <c r="O46" s="231">
        <v>6.085129049777839E-2</v>
      </c>
      <c r="P46" s="231">
        <v>6.0956162539787188E-2</v>
      </c>
      <c r="Q46" s="231">
        <v>2.053677343278041E-2</v>
      </c>
      <c r="R46" s="231">
        <v>2.1705836974218809E-2</v>
      </c>
      <c r="S46" s="231">
        <v>2.5476011264775208E-2</v>
      </c>
      <c r="T46" s="231">
        <v>2.797628809389192E-2</v>
      </c>
      <c r="U46" s="231">
        <v>3.5014093559783452E-2</v>
      </c>
      <c r="V46" s="231">
        <v>4.6555350156755382E-2</v>
      </c>
      <c r="W46" s="231">
        <v>5.1880989613250307E-2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1.6190971126728591E-2</v>
      </c>
      <c r="T48" s="231">
        <v>6.4763884506077785E-2</v>
      </c>
      <c r="U48" s="231">
        <v>1.6177721559258111E-2</v>
      </c>
      <c r="V48" s="231">
        <v>1.616447199205287E-2</v>
      </c>
      <c r="W48" s="231">
        <v>1.6164471992254601E-2</v>
      </c>
      <c r="DA48" s="73" t="s">
        <v>3096</v>
      </c>
    </row>
    <row r="49" spans="1:105" ht="12" customHeight="1" x14ac:dyDescent="0.25">
      <c r="A49" s="64" t="s">
        <v>162</v>
      </c>
      <c r="B49" s="231">
        <v>1.4666217400624089E-3</v>
      </c>
      <c r="C49" s="231">
        <v>1.046691338908862E-2</v>
      </c>
      <c r="D49" s="231">
        <v>3.4462738089677238E-2</v>
      </c>
      <c r="E49" s="231">
        <v>1.9119468293253561E-2</v>
      </c>
      <c r="F49" s="231">
        <v>9.1268668006845629E-3</v>
      </c>
      <c r="G49" s="231">
        <v>5.3578418737439182E-2</v>
      </c>
      <c r="H49" s="231">
        <v>2.4044520104158289E-2</v>
      </c>
      <c r="I49" s="231">
        <v>6.7380386787270818E-2</v>
      </c>
      <c r="J49" s="231">
        <v>4.9035811309547268E-2</v>
      </c>
      <c r="K49" s="231">
        <v>2.143867368540258E-2</v>
      </c>
      <c r="L49" s="231">
        <v>5.9655170984476293E-2</v>
      </c>
      <c r="M49" s="231">
        <v>0.45004356766782899</v>
      </c>
      <c r="N49" s="231">
        <v>0.40172731776684312</v>
      </c>
      <c r="O49" s="231">
        <v>0.1339722677978071</v>
      </c>
      <c r="P49" s="231">
        <v>0.1488100566152305</v>
      </c>
      <c r="Q49" s="231">
        <v>0.1005111231072533</v>
      </c>
      <c r="R49" s="231">
        <v>8.7230372295616018E-2</v>
      </c>
      <c r="S49" s="231">
        <v>0.1208330589466932</v>
      </c>
      <c r="T49" s="231">
        <v>0.1339904018418587</v>
      </c>
      <c r="U49" s="231">
        <v>0.13620139586445551</v>
      </c>
      <c r="V49" s="231">
        <v>0.17263738953859639</v>
      </c>
      <c r="W49" s="231">
        <v>0.36491679414401162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1.093089294387662</v>
      </c>
      <c r="C51" s="231">
        <v>1.4169617151710681</v>
      </c>
      <c r="D51" s="231">
        <v>1.7739713036138169</v>
      </c>
      <c r="E51" s="231">
        <v>2.473256961566578</v>
      </c>
      <c r="F51" s="231">
        <v>2.668317090004916</v>
      </c>
      <c r="G51" s="231">
        <v>2.3849220970690959</v>
      </c>
      <c r="H51" s="231">
        <v>2.2340227762566269</v>
      </c>
      <c r="I51" s="231">
        <v>2.068403186194729</v>
      </c>
      <c r="J51" s="231">
        <v>1.6525125211563569</v>
      </c>
      <c r="K51" s="231">
        <v>1.582581305431682</v>
      </c>
      <c r="L51" s="231">
        <v>1.4316952340880831</v>
      </c>
      <c r="M51" s="231">
        <v>1.6120350933226419</v>
      </c>
      <c r="N51" s="231">
        <v>1.538420497921257</v>
      </c>
      <c r="O51" s="231">
        <v>1.512663339309636</v>
      </c>
      <c r="P51" s="231">
        <v>1.55314076711942</v>
      </c>
      <c r="Q51" s="231">
        <v>2.289233722832043</v>
      </c>
      <c r="R51" s="231">
        <v>1.6930031985553149</v>
      </c>
      <c r="S51" s="231">
        <v>1.8439025194708989</v>
      </c>
      <c r="T51" s="231">
        <v>1.575227795630745</v>
      </c>
      <c r="U51" s="231">
        <v>1.910150355473845</v>
      </c>
      <c r="V51" s="231">
        <v>1.78500819320766</v>
      </c>
      <c r="W51" s="231">
        <v>1.777654683430183</v>
      </c>
      <c r="DA51" s="73" t="s">
        <v>3099</v>
      </c>
    </row>
    <row r="52" spans="1:105" ht="12" customHeight="1" x14ac:dyDescent="0.25">
      <c r="A52" s="64" t="s">
        <v>79</v>
      </c>
      <c r="B52" s="231">
        <v>0.33123918011747328</v>
      </c>
      <c r="C52" s="231">
        <v>0.29811526211240502</v>
      </c>
      <c r="D52" s="231">
        <v>0.2429043155834468</v>
      </c>
      <c r="E52" s="231">
        <v>0.21714715693247669</v>
      </c>
      <c r="F52" s="231">
        <v>0.25395445463319349</v>
      </c>
      <c r="G52" s="231">
        <v>0.29443188245038582</v>
      </c>
      <c r="H52" s="231">
        <v>0.31283553131287528</v>
      </c>
      <c r="I52" s="231">
        <v>0.39748701619899829</v>
      </c>
      <c r="J52" s="231">
        <v>0.305482021518104</v>
      </c>
      <c r="K52" s="231">
        <v>0.2613079644496471</v>
      </c>
      <c r="L52" s="231">
        <v>0.26130796445070298</v>
      </c>
      <c r="M52" s="231">
        <v>0.26499134413154629</v>
      </c>
      <c r="N52" s="231">
        <v>0.39748701619689519</v>
      </c>
      <c r="O52" s="231">
        <v>0.38645012672352069</v>
      </c>
      <c r="P52" s="231">
        <v>0.59991390399100053</v>
      </c>
      <c r="Q52" s="231">
        <v>0.35699633881620663</v>
      </c>
      <c r="R52" s="231">
        <v>0.44901458307252501</v>
      </c>
      <c r="S52" s="231">
        <v>0.25395445465303351</v>
      </c>
      <c r="T52" s="231">
        <v>0.31283553131608077</v>
      </c>
      <c r="U52" s="231">
        <v>0.2539544546488946</v>
      </c>
      <c r="V52" s="231">
        <v>0.23555080579894741</v>
      </c>
      <c r="W52" s="231">
        <v>0.32020229068591571</v>
      </c>
      <c r="DA52" s="73" t="s">
        <v>3100</v>
      </c>
    </row>
    <row r="53" spans="1:105" ht="12" customHeight="1" x14ac:dyDescent="0.25">
      <c r="A53" s="60" t="s">
        <v>3101</v>
      </c>
      <c r="B53" s="264">
        <v>7.1396925557291574E-2</v>
      </c>
      <c r="C53" s="264">
        <v>7.8968198202376272E-2</v>
      </c>
      <c r="D53" s="264">
        <v>9.1925285489606309E-2</v>
      </c>
      <c r="E53" s="264">
        <v>0.1099599956915675</v>
      </c>
      <c r="F53" s="264">
        <v>0.15184942714993671</v>
      </c>
      <c r="G53" s="264">
        <v>0.16929828784460491</v>
      </c>
      <c r="H53" s="264">
        <v>0.1850755124786875</v>
      </c>
      <c r="I53" s="264">
        <v>0.19548179393559759</v>
      </c>
      <c r="J53" s="264">
        <v>0.19094814008518679</v>
      </c>
      <c r="K53" s="264">
        <v>0.15513294759731949</v>
      </c>
      <c r="L53" s="264">
        <v>0.1648238042190078</v>
      </c>
      <c r="M53" s="264">
        <v>0.19455506141046999</v>
      </c>
      <c r="N53" s="264">
        <v>0.21252522748292721</v>
      </c>
      <c r="O53" s="264">
        <v>0.2391020337886515</v>
      </c>
      <c r="P53" s="264">
        <v>0.26151636052928467</v>
      </c>
      <c r="Q53" s="264">
        <v>0.32311209648272587</v>
      </c>
      <c r="R53" s="264">
        <v>0.31662560484743713</v>
      </c>
      <c r="S53" s="264">
        <v>0.31888519967458118</v>
      </c>
      <c r="T53" s="264">
        <v>0.36626978273265021</v>
      </c>
      <c r="U53" s="264">
        <v>0.37295678496643181</v>
      </c>
      <c r="V53" s="264">
        <v>0.36783394913907591</v>
      </c>
      <c r="W53" s="264">
        <v>0.37317351865602988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0.60798431882382298</v>
      </c>
      <c r="C54" s="263">
        <f t="shared" si="2"/>
        <v>0.73135068365699774</v>
      </c>
      <c r="D54" s="263">
        <f t="shared" si="2"/>
        <v>0.90412276732907249</v>
      </c>
      <c r="E54" s="263">
        <f t="shared" si="2"/>
        <v>1.0751785162584131</v>
      </c>
      <c r="F54" s="263">
        <f t="shared" si="2"/>
        <v>1.3602977237765028</v>
      </c>
      <c r="G54" s="263">
        <f t="shared" si="2"/>
        <v>1.5938677619754777</v>
      </c>
      <c r="H54" s="263">
        <f t="shared" si="2"/>
        <v>1.6264921157128032</v>
      </c>
      <c r="I54" s="263">
        <f t="shared" si="2"/>
        <v>1.7401343213454092</v>
      </c>
      <c r="J54" s="263">
        <f t="shared" si="2"/>
        <v>1.5778518418628451</v>
      </c>
      <c r="K54" s="263">
        <f t="shared" si="2"/>
        <v>1.2634170613814322</v>
      </c>
      <c r="L54" s="263">
        <f t="shared" si="2"/>
        <v>1.3688321229262381</v>
      </c>
      <c r="M54" s="263">
        <f t="shared" si="2"/>
        <v>1.8817271099696802</v>
      </c>
      <c r="N54" s="263">
        <f t="shared" si="2"/>
        <v>1.9840662315148161</v>
      </c>
      <c r="O54" s="263">
        <f t="shared" si="2"/>
        <v>2.0059991725382997</v>
      </c>
      <c r="P54" s="263">
        <f t="shared" si="2"/>
        <v>2.2133142554031071</v>
      </c>
      <c r="Q54" s="263">
        <f t="shared" si="2"/>
        <v>2.60863908108503</v>
      </c>
      <c r="R54" s="263">
        <f t="shared" si="2"/>
        <v>2.4758715347710414</v>
      </c>
      <c r="S54" s="263">
        <f t="shared" si="2"/>
        <v>2.5218939921075521</v>
      </c>
      <c r="T54" s="263">
        <f t="shared" si="2"/>
        <v>2.8130168737197376</v>
      </c>
      <c r="U54" s="263">
        <f t="shared" si="2"/>
        <v>2.8986718155274964</v>
      </c>
      <c r="V54" s="263">
        <f t="shared" si="2"/>
        <v>2.8744838673600128</v>
      </c>
      <c r="W54" s="263">
        <f t="shared" si="2"/>
        <v>3.0415272113606862</v>
      </c>
      <c r="DA54" s="70"/>
    </row>
    <row r="55" spans="1:105" ht="12" customHeight="1" x14ac:dyDescent="0.25">
      <c r="A55" s="60" t="s">
        <v>3104</v>
      </c>
      <c r="B55" s="264">
        <v>4.2789359575850207E-2</v>
      </c>
      <c r="C55" s="264">
        <v>9.5043514697112946E-2</v>
      </c>
      <c r="D55" s="264">
        <v>0.16020033884436691</v>
      </c>
      <c r="E55" s="264">
        <v>0.16580605538685469</v>
      </c>
      <c r="F55" s="264">
        <v>0.164984184339763</v>
      </c>
      <c r="G55" s="264">
        <v>0.29709273906186329</v>
      </c>
      <c r="H55" s="264">
        <v>0.24173318805813709</v>
      </c>
      <c r="I55" s="264">
        <v>0.29087991959062631</v>
      </c>
      <c r="J55" s="264">
        <v>0.20061596354283431</v>
      </c>
      <c r="K55" s="264">
        <v>0.12808827947009291</v>
      </c>
      <c r="L55" s="264">
        <v>0.17944595170182009</v>
      </c>
      <c r="M55" s="264">
        <v>0.45085756670449129</v>
      </c>
      <c r="N55" s="264">
        <v>0.43754038921107669</v>
      </c>
      <c r="O55" s="264">
        <v>0.31171991013992079</v>
      </c>
      <c r="P55" s="264">
        <v>0.35369271054821178</v>
      </c>
      <c r="Q55" s="264">
        <v>0.32550539983846172</v>
      </c>
      <c r="R55" s="264">
        <v>0.27349446121380011</v>
      </c>
      <c r="S55" s="264">
        <v>0.30358420154803589</v>
      </c>
      <c r="T55" s="264">
        <v>0.30138236541971047</v>
      </c>
      <c r="U55" s="264">
        <v>0.32648196803750518</v>
      </c>
      <c r="V55" s="264">
        <v>0.34202661866479428</v>
      </c>
      <c r="W55" s="264">
        <v>0.45248299426403049</v>
      </c>
      <c r="DA55" s="72" t="s">
        <v>3105</v>
      </c>
    </row>
    <row r="56" spans="1:105" ht="12" customHeight="1" x14ac:dyDescent="0.25">
      <c r="A56" s="60" t="s">
        <v>3106</v>
      </c>
      <c r="B56" s="264">
        <v>0.1072698505012061</v>
      </c>
      <c r="C56" s="264">
        <v>0.12982148393774759</v>
      </c>
      <c r="D56" s="264">
        <v>0.15433266637895479</v>
      </c>
      <c r="E56" s="264">
        <v>0.2041117988497807</v>
      </c>
      <c r="F56" s="264">
        <v>0.22138273081990489</v>
      </c>
      <c r="G56" s="264">
        <v>0.2109308319102863</v>
      </c>
      <c r="H56" s="264">
        <v>0.19772288210170519</v>
      </c>
      <c r="I56" s="264">
        <v>0.19547461996094989</v>
      </c>
      <c r="J56" s="264">
        <v>0.15253401432536459</v>
      </c>
      <c r="K56" s="264">
        <v>0.14033815249404871</v>
      </c>
      <c r="L56" s="264">
        <v>0.13224039244043689</v>
      </c>
      <c r="M56" s="264">
        <v>0.1830336321497609</v>
      </c>
      <c r="N56" s="264">
        <v>0.18343300396496451</v>
      </c>
      <c r="O56" s="264">
        <v>0.16072828706427009</v>
      </c>
      <c r="P56" s="264">
        <v>0.18230971525327649</v>
      </c>
      <c r="Q56" s="264">
        <v>0.21075954518494711</v>
      </c>
      <c r="R56" s="264">
        <v>0.17160595281161031</v>
      </c>
      <c r="S56" s="264">
        <v>0.1730460960949611</v>
      </c>
      <c r="T56" s="264">
        <v>0.16245590180785721</v>
      </c>
      <c r="U56" s="264">
        <v>0.1801221921880504</v>
      </c>
      <c r="V56" s="264">
        <v>0.17324640249286971</v>
      </c>
      <c r="W56" s="264">
        <v>0.1955864767510859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2.6049451430922981E-4</v>
      </c>
      <c r="F57" s="231">
        <v>3.6614727964949458E-4</v>
      </c>
      <c r="G57" s="231">
        <v>1.145202832609444E-3</v>
      </c>
      <c r="H57" s="231">
        <v>9.2427032237685116E-4</v>
      </c>
      <c r="I57" s="231">
        <v>4.5856295571054361E-4</v>
      </c>
      <c r="J57" s="231">
        <v>3.6307167061425252E-4</v>
      </c>
      <c r="K57" s="231">
        <v>0</v>
      </c>
      <c r="L57" s="231">
        <v>3.7894771141403811E-4</v>
      </c>
      <c r="M57" s="231">
        <v>1.035420990638092E-3</v>
      </c>
      <c r="N57" s="231">
        <v>9.8296287166238527E-4</v>
      </c>
      <c r="O57" s="231">
        <v>7.1054167865956656E-4</v>
      </c>
      <c r="P57" s="231">
        <v>2.057154722860739E-3</v>
      </c>
      <c r="Q57" s="231">
        <v>9.0852396674349521E-4</v>
      </c>
      <c r="R57" s="231">
        <v>5.0790413066796548E-4</v>
      </c>
      <c r="S57" s="231">
        <v>5.2359888132908752E-4</v>
      </c>
      <c r="T57" s="231">
        <v>6.4736544197343019E-4</v>
      </c>
      <c r="U57" s="231">
        <v>6.0501984980140258E-4</v>
      </c>
      <c r="V57" s="231">
        <v>2.7422504145418932E-4</v>
      </c>
      <c r="W57" s="231">
        <v>3.531770444548565E-4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4.7250242887275033E-4</v>
      </c>
      <c r="G59" s="231">
        <v>1.477850990666681E-3</v>
      </c>
      <c r="H59" s="231">
        <v>1.192744003659197E-3</v>
      </c>
      <c r="I59" s="231">
        <v>0</v>
      </c>
      <c r="J59" s="231">
        <v>0</v>
      </c>
      <c r="K59" s="231">
        <v>0</v>
      </c>
      <c r="L59" s="231">
        <v>0</v>
      </c>
      <c r="M59" s="231">
        <v>3.6141630355407601E-3</v>
      </c>
      <c r="N59" s="231">
        <v>3.4310566505724939E-3</v>
      </c>
      <c r="O59" s="231">
        <v>2.4801636179308212E-3</v>
      </c>
      <c r="P59" s="231">
        <v>2.4854716076242859E-3</v>
      </c>
      <c r="Q59" s="231">
        <v>1.654560414069409E-3</v>
      </c>
      <c r="R59" s="231">
        <v>1.7472782058821079E-3</v>
      </c>
      <c r="S59" s="231">
        <v>2.4642891537853401E-3</v>
      </c>
      <c r="T59" s="231">
        <v>2.70178516422956E-3</v>
      </c>
      <c r="U59" s="231">
        <v>2.6019607189710632E-3</v>
      </c>
      <c r="V59" s="231">
        <v>3.2480738255336841E-3</v>
      </c>
      <c r="W59" s="231">
        <v>4.8268372716004371E-3</v>
      </c>
      <c r="DA59" s="73" t="s">
        <v>3110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2.6953092526337632E-3</v>
      </c>
      <c r="H60" s="231">
        <v>2.1837114616633682E-3</v>
      </c>
      <c r="I60" s="231">
        <v>4.4251662831580564E-3</v>
      </c>
      <c r="J60" s="231">
        <v>1.1717937656714149E-3</v>
      </c>
      <c r="K60" s="231">
        <v>0</v>
      </c>
      <c r="L60" s="231">
        <v>0</v>
      </c>
      <c r="M60" s="231">
        <v>3.3066809670666661E-3</v>
      </c>
      <c r="N60" s="231">
        <v>3.1467713855512559E-3</v>
      </c>
      <c r="O60" s="231">
        <v>4.5781535170742356E-3</v>
      </c>
      <c r="P60" s="231">
        <v>4.586043576661104E-3</v>
      </c>
      <c r="Q60" s="231">
        <v>1.5450864024662381E-3</v>
      </c>
      <c r="R60" s="231">
        <v>1.6330410262735151E-3</v>
      </c>
      <c r="S60" s="231">
        <v>1.916690502679013E-3</v>
      </c>
      <c r="T60" s="231">
        <v>2.104799104242651E-3</v>
      </c>
      <c r="U60" s="231">
        <v>2.6342891706420141E-3</v>
      </c>
      <c r="V60" s="231">
        <v>3.502596876997271E-3</v>
      </c>
      <c r="W60" s="231">
        <v>3.903271945824475E-3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1.2181294891582639E-3</v>
      </c>
      <c r="T62" s="231">
        <v>4.8725179565701146E-3</v>
      </c>
      <c r="U62" s="231">
        <v>1.2171326564959081E-3</v>
      </c>
      <c r="V62" s="231">
        <v>1.216135823853507E-3</v>
      </c>
      <c r="W62" s="231">
        <v>1.216135823868685E-3</v>
      </c>
      <c r="DA62" s="73" t="s">
        <v>3113</v>
      </c>
    </row>
    <row r="63" spans="1:105" ht="12" customHeight="1" x14ac:dyDescent="0.25">
      <c r="A63" s="64" t="s">
        <v>162</v>
      </c>
      <c r="B63" s="231">
        <v>1.103414475282063E-4</v>
      </c>
      <c r="C63" s="231">
        <v>7.8747937723550705E-4</v>
      </c>
      <c r="D63" s="231">
        <v>2.5928078813550288E-3</v>
      </c>
      <c r="E63" s="231">
        <v>1.438455294790236E-3</v>
      </c>
      <c r="F63" s="231">
        <v>6.8666082512987303E-4</v>
      </c>
      <c r="G63" s="231">
        <v>4.030978212221128E-3</v>
      </c>
      <c r="H63" s="231">
        <v>1.8089921081498391E-3</v>
      </c>
      <c r="I63" s="231">
        <v>5.0693707927727252E-3</v>
      </c>
      <c r="J63" s="231">
        <v>3.689214643978477E-3</v>
      </c>
      <c r="K63" s="231">
        <v>1.6129409669268389E-3</v>
      </c>
      <c r="L63" s="231">
        <v>4.4881633342552692E-3</v>
      </c>
      <c r="M63" s="231">
        <v>3.3859077191310018E-2</v>
      </c>
      <c r="N63" s="231">
        <v>3.0223998828853391E-2</v>
      </c>
      <c r="O63" s="231">
        <v>1.0079418266919649E-2</v>
      </c>
      <c r="P63" s="231">
        <v>1.1195740936569059E-2</v>
      </c>
      <c r="Q63" s="231">
        <v>7.5619653748403726E-3</v>
      </c>
      <c r="R63" s="231">
        <v>6.5627866303911743E-3</v>
      </c>
      <c r="S63" s="231">
        <v>9.0908884474001118E-3</v>
      </c>
      <c r="T63" s="231">
        <v>1.008078258371351E-2</v>
      </c>
      <c r="U63" s="231">
        <v>1.024712696158912E-2</v>
      </c>
      <c r="V63" s="231">
        <v>1.298839294334268E-2</v>
      </c>
      <c r="W63" s="231">
        <v>2.7454555045317491E-2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8.2238692994683019E-2</v>
      </c>
      <c r="C65" s="231">
        <v>0.1066052701069142</v>
      </c>
      <c r="D65" s="231">
        <v>0.1334649256637355</v>
      </c>
      <c r="E65" s="231">
        <v>0.18607575886394309</v>
      </c>
      <c r="F65" s="231">
        <v>0.20075112902858311</v>
      </c>
      <c r="G65" s="231">
        <v>0.17942987564156199</v>
      </c>
      <c r="H65" s="231">
        <v>0.16807694868388409</v>
      </c>
      <c r="I65" s="231">
        <v>0.15561654065414879</v>
      </c>
      <c r="J65" s="231">
        <v>0.1243269608393497</v>
      </c>
      <c r="K65" s="231">
        <v>0.11906567815159989</v>
      </c>
      <c r="L65" s="231">
        <v>0.1077137480191661</v>
      </c>
      <c r="M65" s="231">
        <v>0.1212816371151831</v>
      </c>
      <c r="N65" s="231">
        <v>0.11574323495332341</v>
      </c>
      <c r="O65" s="231">
        <v>0.11380539229915761</v>
      </c>
      <c r="P65" s="231">
        <v>0.11685071602152371</v>
      </c>
      <c r="Q65" s="231">
        <v>0.17223075030711299</v>
      </c>
      <c r="R65" s="231">
        <v>0.1273732813960112</v>
      </c>
      <c r="S65" s="231">
        <v>0.13872620836144689</v>
      </c>
      <c r="T65" s="231">
        <v>0.118512436034915</v>
      </c>
      <c r="U65" s="231">
        <v>0.14371037157169991</v>
      </c>
      <c r="V65" s="231">
        <v>0.13429528726327231</v>
      </c>
      <c r="W65" s="231">
        <v>0.13374204514835231</v>
      </c>
      <c r="DA65" s="73" t="s">
        <v>3116</v>
      </c>
    </row>
    <row r="66" spans="1:105" ht="12" customHeight="1" x14ac:dyDescent="0.25">
      <c r="A66" s="64" t="s">
        <v>79</v>
      </c>
      <c r="B66" s="231">
        <v>2.4920816058994849E-2</v>
      </c>
      <c r="C66" s="231">
        <v>2.242873445359787E-2</v>
      </c>
      <c r="D66" s="231">
        <v>1.8274932833864339E-2</v>
      </c>
      <c r="E66" s="231">
        <v>1.633709017673806E-2</v>
      </c>
      <c r="F66" s="231">
        <v>1.9106291257669741E-2</v>
      </c>
      <c r="G66" s="231">
        <v>2.215161498059327E-2</v>
      </c>
      <c r="H66" s="231">
        <v>2.3536215521971798E-2</v>
      </c>
      <c r="I66" s="231">
        <v>2.990497927515974E-2</v>
      </c>
      <c r="J66" s="231">
        <v>2.298297340575077E-2</v>
      </c>
      <c r="K66" s="231">
        <v>1.965953337552203E-2</v>
      </c>
      <c r="L66" s="231">
        <v>1.965953337560148E-2</v>
      </c>
      <c r="M66" s="231">
        <v>1.9936652850022291E-2</v>
      </c>
      <c r="N66" s="231">
        <v>2.990497927500152E-2</v>
      </c>
      <c r="O66" s="231">
        <v>2.9074617684528199E-2</v>
      </c>
      <c r="P66" s="231">
        <v>4.5134588388037647E-2</v>
      </c>
      <c r="Q66" s="231">
        <v>2.6858658719714601E-2</v>
      </c>
      <c r="R66" s="231">
        <v>3.3781661422384333E-2</v>
      </c>
      <c r="S66" s="231">
        <v>1.9106291259162401E-2</v>
      </c>
      <c r="T66" s="231">
        <v>2.353621552221297E-2</v>
      </c>
      <c r="U66" s="231">
        <v>1.910629125885099E-2</v>
      </c>
      <c r="V66" s="231">
        <v>1.7721690718416099E-2</v>
      </c>
      <c r="W66" s="231">
        <v>2.4090454471667629E-2</v>
      </c>
      <c r="DA66" s="73" t="s">
        <v>3117</v>
      </c>
    </row>
    <row r="67" spans="1:105" ht="12" customHeight="1" x14ac:dyDescent="0.25">
      <c r="A67" s="60" t="s">
        <v>3118</v>
      </c>
      <c r="B67" s="264">
        <v>0.45792510874676667</v>
      </c>
      <c r="C67" s="264">
        <v>0.5064856850221372</v>
      </c>
      <c r="D67" s="264">
        <v>0.58958976210575076</v>
      </c>
      <c r="E67" s="264">
        <v>0.70526066202177762</v>
      </c>
      <c r="F67" s="264">
        <v>0.97393080861683501</v>
      </c>
      <c r="G67" s="264">
        <v>1.0858441910033281</v>
      </c>
      <c r="H67" s="264">
        <v>1.1870360455529609</v>
      </c>
      <c r="I67" s="264">
        <v>1.253779781793833</v>
      </c>
      <c r="J67" s="264">
        <v>1.2247018639946461</v>
      </c>
      <c r="K67" s="264">
        <v>0.99499062941729055</v>
      </c>
      <c r="L67" s="264">
        <v>1.0571457787839811</v>
      </c>
      <c r="M67" s="264">
        <v>1.247835911115428</v>
      </c>
      <c r="N67" s="264">
        <v>1.363092838338775</v>
      </c>
      <c r="O67" s="264">
        <v>1.533550975334109</v>
      </c>
      <c r="P67" s="264">
        <v>1.677311829601619</v>
      </c>
      <c r="Q67" s="264">
        <v>2.072374136061621</v>
      </c>
      <c r="R67" s="264">
        <v>2.0307711207456309</v>
      </c>
      <c r="S67" s="264">
        <v>2.045263694464555</v>
      </c>
      <c r="T67" s="264">
        <v>2.34917860649217</v>
      </c>
      <c r="U67" s="264">
        <v>2.3920676553019411</v>
      </c>
      <c r="V67" s="264">
        <v>2.3592108462023491</v>
      </c>
      <c r="W67" s="264">
        <v>2.3934577403455699</v>
      </c>
      <c r="DA67" s="72" t="s">
        <v>3119</v>
      </c>
    </row>
    <row r="68" spans="1:105" ht="12" customHeight="1" x14ac:dyDescent="0.25">
      <c r="A68" s="57" t="s">
        <v>3120</v>
      </c>
      <c r="B68" s="263">
        <v>10.263805389219669</v>
      </c>
      <c r="C68" s="263">
        <v>9.7206374756191565</v>
      </c>
      <c r="D68" s="263">
        <v>10.3784340349227</v>
      </c>
      <c r="E68" s="263">
        <v>10.79856116166488</v>
      </c>
      <c r="F68" s="263">
        <v>11.19164068389493</v>
      </c>
      <c r="G68" s="263">
        <v>12.715904550110301</v>
      </c>
      <c r="H68" s="263">
        <v>12.90849935699371</v>
      </c>
      <c r="I68" s="263">
        <v>12.26242784470916</v>
      </c>
      <c r="J68" s="263">
        <v>13.67971897471956</v>
      </c>
      <c r="K68" s="263">
        <v>6.8633550685340197</v>
      </c>
      <c r="L68" s="263">
        <v>8.4795295701885482</v>
      </c>
      <c r="M68" s="263">
        <v>9.1385240235446954</v>
      </c>
      <c r="N68" s="263">
        <v>9.605969776219446</v>
      </c>
      <c r="O68" s="263">
        <v>9.0798776327660615</v>
      </c>
      <c r="P68" s="263">
        <v>8.8470872826444342</v>
      </c>
      <c r="Q68" s="263">
        <v>7.7551953223555161</v>
      </c>
      <c r="R68" s="263">
        <v>7.3329364171750049</v>
      </c>
      <c r="S68" s="263">
        <v>8.6239157140198266</v>
      </c>
      <c r="T68" s="263">
        <v>8.6714405086389057</v>
      </c>
      <c r="U68" s="263">
        <v>9.0517077465883986</v>
      </c>
      <c r="V68" s="263">
        <v>8.3465037953634997</v>
      </c>
      <c r="W68" s="263">
        <v>7.8363827957510566</v>
      </c>
      <c r="DA68" s="70" t="s">
        <v>3121</v>
      </c>
    </row>
    <row r="69" spans="1:105" ht="12" customHeight="1" x14ac:dyDescent="0.25">
      <c r="A69" s="41" t="s">
        <v>3122</v>
      </c>
      <c r="B69" s="352">
        <v>16.444768938044241</v>
      </c>
      <c r="C69" s="352">
        <v>16.631979111087752</v>
      </c>
      <c r="D69" s="352">
        <v>18.755186835292431</v>
      </c>
      <c r="E69" s="352">
        <v>21.335184565993821</v>
      </c>
      <c r="F69" s="352">
        <v>27.070256764075971</v>
      </c>
      <c r="G69" s="352">
        <v>29.821333516624339</v>
      </c>
      <c r="H69" s="352">
        <v>32.288167199169287</v>
      </c>
      <c r="I69" s="352">
        <v>34.27411162901268</v>
      </c>
      <c r="J69" s="352">
        <v>33.527040155826263</v>
      </c>
      <c r="K69" s="352">
        <v>26.356518117156281</v>
      </c>
      <c r="L69" s="352">
        <v>27.823432679618818</v>
      </c>
      <c r="M69" s="352">
        <v>31.540462510994601</v>
      </c>
      <c r="N69" s="352">
        <v>33.416179221222833</v>
      </c>
      <c r="O69" s="352">
        <v>37.245019650937692</v>
      </c>
      <c r="P69" s="352">
        <v>39.592298682307693</v>
      </c>
      <c r="Q69" s="352">
        <v>49.48850286803777</v>
      </c>
      <c r="R69" s="352">
        <v>49.083409665242939</v>
      </c>
      <c r="S69" s="352">
        <v>49.002210536022687</v>
      </c>
      <c r="T69" s="352">
        <v>55.847443105212413</v>
      </c>
      <c r="U69" s="352">
        <v>56.668841122670472</v>
      </c>
      <c r="V69" s="352">
        <v>56.245445659229652</v>
      </c>
      <c r="W69" s="352">
        <v>57.302205523194758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0.99999999999999989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0.99999999999999989</v>
      </c>
      <c r="G73" s="234">
        <f t="shared" si="3"/>
        <v>0.99999999999999978</v>
      </c>
      <c r="H73" s="234">
        <f t="shared" si="3"/>
        <v>1</v>
      </c>
      <c r="I73" s="234">
        <f t="shared" si="3"/>
        <v>1.0000000000000004</v>
      </c>
      <c r="J73" s="234">
        <f t="shared" si="3"/>
        <v>0.99999999999999956</v>
      </c>
      <c r="K73" s="234">
        <f t="shared" si="3"/>
        <v>1.0000000000000002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0.99999999999999989</v>
      </c>
      <c r="Q73" s="234">
        <f t="shared" si="3"/>
        <v>0.99999999999999956</v>
      </c>
      <c r="R73" s="234">
        <f t="shared" si="3"/>
        <v>0.99999999999999978</v>
      </c>
      <c r="S73" s="234">
        <f t="shared" si="3"/>
        <v>0.99999999999999989</v>
      </c>
      <c r="T73" s="234">
        <f t="shared" si="3"/>
        <v>0.99999999999999956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2.322944301089996E-2</v>
      </c>
      <c r="C74" s="301">
        <f t="shared" si="4"/>
        <v>2.1567590760406721E-2</v>
      </c>
      <c r="D74" s="301">
        <f t="shared" si="4"/>
        <v>2.0433616389215075E-2</v>
      </c>
      <c r="E74" s="301">
        <f t="shared" si="4"/>
        <v>1.984022455006651E-2</v>
      </c>
      <c r="F74" s="301">
        <f t="shared" si="4"/>
        <v>2.0587163064061217E-2</v>
      </c>
      <c r="G74" s="301">
        <f t="shared" si="4"/>
        <v>2.0533718071223003E-2</v>
      </c>
      <c r="H74" s="301">
        <f t="shared" si="4"/>
        <v>2.1492158741392115E-2</v>
      </c>
      <c r="I74" s="301">
        <f t="shared" si="4"/>
        <v>2.2443772222928891E-2</v>
      </c>
      <c r="J74" s="301">
        <f t="shared" si="4"/>
        <v>2.2533386038032146E-2</v>
      </c>
      <c r="K74" s="301">
        <f t="shared" si="4"/>
        <v>2.4476274780662454E-2</v>
      </c>
      <c r="L74" s="301">
        <f t="shared" si="4"/>
        <v>2.3151854588460457E-2</v>
      </c>
      <c r="M74" s="301">
        <f t="shared" si="4"/>
        <v>2.1432956947418775E-2</v>
      </c>
      <c r="N74" s="301">
        <f t="shared" si="4"/>
        <v>2.127782076889705E-2</v>
      </c>
      <c r="O74" s="301">
        <f t="shared" si="4"/>
        <v>2.3476612679341945E-2</v>
      </c>
      <c r="P74" s="301">
        <f t="shared" si="4"/>
        <v>2.3320056587102161E-2</v>
      </c>
      <c r="Q74" s="301">
        <f t="shared" si="4"/>
        <v>2.6594572378887776E-2</v>
      </c>
      <c r="R74" s="301">
        <f t="shared" si="4"/>
        <v>2.7851920972710519E-2</v>
      </c>
      <c r="S74" s="301">
        <f t="shared" si="4"/>
        <v>2.6154764670014388E-2</v>
      </c>
      <c r="T74" s="301">
        <f t="shared" si="4"/>
        <v>2.7711103696473689E-2</v>
      </c>
      <c r="U74" s="301">
        <f t="shared" si="4"/>
        <v>2.7307356200058665E-2</v>
      </c>
      <c r="V74" s="301">
        <f t="shared" si="4"/>
        <v>2.6976553509253876E-2</v>
      </c>
      <c r="W74" s="301">
        <f t="shared" si="4"/>
        <v>2.6607052479154191E-2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1.1019027425239055E-2</v>
      </c>
      <c r="C75" s="235">
        <f t="shared" si="5"/>
        <v>1.0429292999383768E-2</v>
      </c>
      <c r="D75" s="235">
        <f t="shared" si="5"/>
        <v>9.9585836636817537E-3</v>
      </c>
      <c r="E75" s="235">
        <f t="shared" si="5"/>
        <v>9.8023526803382739E-3</v>
      </c>
      <c r="F75" s="235">
        <f t="shared" si="5"/>
        <v>1.0453588639999423E-2</v>
      </c>
      <c r="G75" s="235">
        <f t="shared" si="5"/>
        <v>1.0472435338654816E-2</v>
      </c>
      <c r="H75" s="235">
        <f t="shared" si="5"/>
        <v>1.1001255348804336E-2</v>
      </c>
      <c r="I75" s="235">
        <f t="shared" si="5"/>
        <v>1.1466558403557458E-2</v>
      </c>
      <c r="J75" s="235">
        <f t="shared" si="5"/>
        <v>1.1506140319322445E-2</v>
      </c>
      <c r="K75" s="235">
        <f t="shared" si="5"/>
        <v>1.2661821625629338E-2</v>
      </c>
      <c r="L75" s="235">
        <f t="shared" si="5"/>
        <v>1.2008939457363692E-2</v>
      </c>
      <c r="M75" s="235">
        <f t="shared" si="5"/>
        <v>1.1321086823216009E-2</v>
      </c>
      <c r="N75" s="235">
        <f t="shared" si="5"/>
        <v>1.1412842540759895E-2</v>
      </c>
      <c r="O75" s="235">
        <f t="shared" si="5"/>
        <v>1.2655372951450878E-2</v>
      </c>
      <c r="P75" s="235">
        <f t="shared" si="5"/>
        <v>1.2776927030940308E-2</v>
      </c>
      <c r="Q75" s="235">
        <f t="shared" si="5"/>
        <v>1.4472132046169853E-2</v>
      </c>
      <c r="R75" s="235">
        <f t="shared" si="5"/>
        <v>1.5053686381336686E-2</v>
      </c>
      <c r="S75" s="235">
        <f t="shared" si="5"/>
        <v>1.4206014660293712E-2</v>
      </c>
      <c r="T75" s="235">
        <f t="shared" si="5"/>
        <v>1.5118998541945721E-2</v>
      </c>
      <c r="U75" s="235">
        <f t="shared" si="5"/>
        <v>1.4929319219658749E-2</v>
      </c>
      <c r="V75" s="235">
        <f t="shared" si="5"/>
        <v>1.4693955558066034E-2</v>
      </c>
      <c r="W75" s="235">
        <f t="shared" si="5"/>
        <v>1.4457756185755621E-2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1.8109173841458832E-2</v>
      </c>
      <c r="C76" s="235">
        <f t="shared" si="6"/>
        <v>1.7385423522186833E-2</v>
      </c>
      <c r="D76" s="235">
        <f t="shared" si="6"/>
        <v>1.6694897782634503E-2</v>
      </c>
      <c r="E76" s="235">
        <f t="shared" si="6"/>
        <v>1.6592951734438324E-2</v>
      </c>
      <c r="F76" s="235">
        <f t="shared" si="6"/>
        <v>1.8030227948172082E-2</v>
      </c>
      <c r="G76" s="235">
        <f t="shared" si="6"/>
        <v>1.811583260849146E-2</v>
      </c>
      <c r="H76" s="235">
        <f t="shared" si="6"/>
        <v>1.9076606114849758E-2</v>
      </c>
      <c r="I76" s="235">
        <f t="shared" si="6"/>
        <v>1.9858486627185486E-2</v>
      </c>
      <c r="J76" s="235">
        <f t="shared" si="6"/>
        <v>1.9919919552811798E-2</v>
      </c>
      <c r="K76" s="235">
        <f t="shared" si="6"/>
        <v>2.2108525976198994E-2</v>
      </c>
      <c r="L76" s="235">
        <f t="shared" si="6"/>
        <v>2.1005099300889032E-2</v>
      </c>
      <c r="M76" s="235">
        <f t="shared" si="6"/>
        <v>2.0032266305986802E-2</v>
      </c>
      <c r="N76" s="235">
        <f t="shared" si="6"/>
        <v>2.0387434862994849E-2</v>
      </c>
      <c r="O76" s="235">
        <f t="shared" si="6"/>
        <v>2.2676080245958269E-2</v>
      </c>
      <c r="P76" s="235">
        <f t="shared" si="6"/>
        <v>2.3117885170624179E-2</v>
      </c>
      <c r="Q76" s="235">
        <f t="shared" si="6"/>
        <v>2.6079279110942977E-2</v>
      </c>
      <c r="R76" s="235">
        <f t="shared" si="6"/>
        <v>2.7016644087976445E-2</v>
      </c>
      <c r="S76" s="235">
        <f t="shared" si="6"/>
        <v>2.5570867526386914E-2</v>
      </c>
      <c r="T76" s="235">
        <f t="shared" si="6"/>
        <v>2.7287273426628868E-2</v>
      </c>
      <c r="U76" s="235">
        <f t="shared" si="6"/>
        <v>2.6977820990095842E-2</v>
      </c>
      <c r="V76" s="235">
        <f t="shared" si="6"/>
        <v>2.6494052240190906E-2</v>
      </c>
      <c r="W76" s="235">
        <f t="shared" si="6"/>
        <v>2.6030566734233224E-2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8.3690267155738848E-3</v>
      </c>
      <c r="C77" s="235">
        <f t="shared" si="7"/>
        <v>7.7424790403966002E-3</v>
      </c>
      <c r="D77" s="235">
        <f t="shared" si="7"/>
        <v>7.3245198092278651E-3</v>
      </c>
      <c r="E77" s="235">
        <f t="shared" si="7"/>
        <v>7.0931868989396419E-3</v>
      </c>
      <c r="F77" s="235">
        <f t="shared" si="7"/>
        <v>7.3206917947040992E-3</v>
      </c>
      <c r="G77" s="235">
        <f t="shared" si="7"/>
        <v>7.2952444316720854E-3</v>
      </c>
      <c r="H77" s="235">
        <f t="shared" si="7"/>
        <v>7.6301556953821932E-3</v>
      </c>
      <c r="I77" s="235">
        <f t="shared" si="7"/>
        <v>7.9710524910692488E-3</v>
      </c>
      <c r="J77" s="235">
        <f t="shared" si="7"/>
        <v>8.0037483335408249E-3</v>
      </c>
      <c r="K77" s="235">
        <f t="shared" si="7"/>
        <v>8.6709332347080868E-3</v>
      </c>
      <c r="L77" s="235">
        <f t="shared" si="7"/>
        <v>8.1972270203965938E-3</v>
      </c>
      <c r="M77" s="235">
        <f t="shared" si="7"/>
        <v>7.5600827357505838E-3</v>
      </c>
      <c r="N77" s="235">
        <f t="shared" si="7"/>
        <v>7.4810253340618707E-3</v>
      </c>
      <c r="O77" s="235">
        <f t="shared" si="7"/>
        <v>8.2452453651833176E-3</v>
      </c>
      <c r="P77" s="235">
        <f t="shared" si="7"/>
        <v>8.1614071865432798E-3</v>
      </c>
      <c r="Q77" s="235">
        <f t="shared" si="7"/>
        <v>9.3212556200123926E-3</v>
      </c>
      <c r="R77" s="235">
        <f t="shared" si="7"/>
        <v>9.7763332652241689E-3</v>
      </c>
      <c r="S77" s="235">
        <f t="shared" si="7"/>
        <v>9.1708579663363817E-3</v>
      </c>
      <c r="T77" s="235">
        <f t="shared" si="7"/>
        <v>9.7070910780796826E-3</v>
      </c>
      <c r="U77" s="235">
        <f t="shared" si="7"/>
        <v>9.5613723726430747E-3</v>
      </c>
      <c r="V77" s="235">
        <f t="shared" si="7"/>
        <v>9.4531823358704921E-3</v>
      </c>
      <c r="W77" s="235">
        <f t="shared" si="7"/>
        <v>9.32859542808725E-3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1.7834193590972127E-2</v>
      </c>
      <c r="C78" s="302">
        <f t="shared" si="8"/>
        <v>1.667138500683053E-2</v>
      </c>
      <c r="D78" s="302">
        <f t="shared" si="8"/>
        <v>1.6191400277116481E-2</v>
      </c>
      <c r="E78" s="302">
        <f t="shared" si="8"/>
        <v>1.573605570919593E-2</v>
      </c>
      <c r="F78" s="302">
        <f t="shared" si="8"/>
        <v>1.6822325139002729E-2</v>
      </c>
      <c r="G78" s="302">
        <f t="shared" si="8"/>
        <v>1.6478006275708775E-2</v>
      </c>
      <c r="H78" s="302">
        <f t="shared" si="8"/>
        <v>1.7395075602157067E-2</v>
      </c>
      <c r="I78" s="302">
        <f t="shared" si="8"/>
        <v>1.8288075460136055E-2</v>
      </c>
      <c r="J78" s="302">
        <f t="shared" si="8"/>
        <v>1.8686132631387964E-2</v>
      </c>
      <c r="K78" s="302">
        <f t="shared" si="8"/>
        <v>2.0148890022067493E-2</v>
      </c>
      <c r="L78" s="302">
        <f t="shared" si="8"/>
        <v>1.9184433255964396E-2</v>
      </c>
      <c r="M78" s="302">
        <f t="shared" si="8"/>
        <v>1.7614434870159644E-2</v>
      </c>
      <c r="N78" s="302">
        <f t="shared" si="8"/>
        <v>1.7627465084461658E-2</v>
      </c>
      <c r="O78" s="302">
        <f t="shared" si="8"/>
        <v>1.9318686816258361E-2</v>
      </c>
      <c r="P78" s="302">
        <f t="shared" si="8"/>
        <v>1.9336523037401101E-2</v>
      </c>
      <c r="Q78" s="302">
        <f t="shared" si="8"/>
        <v>2.2286202110715237E-2</v>
      </c>
      <c r="R78" s="302">
        <f t="shared" si="8"/>
        <v>2.3428851832259352E-2</v>
      </c>
      <c r="S78" s="302">
        <f t="shared" si="8"/>
        <v>2.1821851305985348E-2</v>
      </c>
      <c r="T78" s="302">
        <f t="shared" si="8"/>
        <v>2.3601242776674324E-2</v>
      </c>
      <c r="U78" s="302">
        <f t="shared" si="8"/>
        <v>2.3311110288929012E-2</v>
      </c>
      <c r="V78" s="302">
        <f t="shared" si="8"/>
        <v>2.3006245818385278E-2</v>
      </c>
      <c r="W78" s="302">
        <f t="shared" si="8"/>
        <v>2.2943556850470535E-2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0.23395938707964958</v>
      </c>
      <c r="C79" s="303">
        <f t="shared" si="9"/>
        <v>0.24672213700278905</v>
      </c>
      <c r="D79" s="303">
        <f t="shared" si="9"/>
        <v>0.25557815493406022</v>
      </c>
      <c r="E79" s="303">
        <f t="shared" si="9"/>
        <v>0.27700066647288568</v>
      </c>
      <c r="F79" s="303">
        <f t="shared" si="9"/>
        <v>0.26027966026501176</v>
      </c>
      <c r="G79" s="303">
        <f t="shared" si="9"/>
        <v>0.23232603526711779</v>
      </c>
      <c r="H79" s="303">
        <f t="shared" si="9"/>
        <v>0.22168634581712066</v>
      </c>
      <c r="I79" s="303">
        <f t="shared" si="9"/>
        <v>0.21656882764953564</v>
      </c>
      <c r="J79" s="303">
        <f t="shared" si="9"/>
        <v>0.19222515248206545</v>
      </c>
      <c r="K79" s="303">
        <f t="shared" si="9"/>
        <v>0.21934918536210674</v>
      </c>
      <c r="L79" s="303">
        <f t="shared" si="9"/>
        <v>0.20126995855746918</v>
      </c>
      <c r="M79" s="303">
        <f t="shared" si="9"/>
        <v>0.2054930261323954</v>
      </c>
      <c r="N79" s="303">
        <f t="shared" si="9"/>
        <v>0.20302735030567085</v>
      </c>
      <c r="O79" s="303">
        <f t="shared" si="9"/>
        <v>0.18527153746644723</v>
      </c>
      <c r="P79" s="303">
        <f t="shared" si="9"/>
        <v>0.17838246788926559</v>
      </c>
      <c r="Q79" s="303">
        <f t="shared" si="9"/>
        <v>0.16962866449577488</v>
      </c>
      <c r="R79" s="303">
        <f t="shared" si="9"/>
        <v>0.15648768082441308</v>
      </c>
      <c r="S79" s="303">
        <f t="shared" si="9"/>
        <v>0.1585723088654675</v>
      </c>
      <c r="T79" s="303">
        <f t="shared" si="9"/>
        <v>0.14160310270798651</v>
      </c>
      <c r="U79" s="303">
        <f t="shared" si="9"/>
        <v>0.14476980317444557</v>
      </c>
      <c r="V79" s="303">
        <f t="shared" si="9"/>
        <v>0.14682217725976743</v>
      </c>
      <c r="W79" s="303">
        <f t="shared" si="9"/>
        <v>0.15402429798670467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0.26582043812215467</v>
      </c>
      <c r="C80" s="303">
        <f t="shared" si="10"/>
        <v>0.26378237740756</v>
      </c>
      <c r="D80" s="303">
        <f t="shared" si="10"/>
        <v>0.27306498484732766</v>
      </c>
      <c r="E80" s="303">
        <f t="shared" si="10"/>
        <v>0.25442676130723668</v>
      </c>
      <c r="F80" s="303">
        <f t="shared" si="10"/>
        <v>0.24643415077080713</v>
      </c>
      <c r="G80" s="303">
        <f t="shared" si="10"/>
        <v>0.26721709938184096</v>
      </c>
      <c r="H80" s="303">
        <f t="shared" si="10"/>
        <v>0.26306683505569811</v>
      </c>
      <c r="I80" s="303">
        <f t="shared" si="10"/>
        <v>0.26105846513792125</v>
      </c>
      <c r="J80" s="303">
        <f t="shared" si="10"/>
        <v>0.27654087533394328</v>
      </c>
      <c r="K80" s="303">
        <f t="shared" si="10"/>
        <v>0.23054324547512675</v>
      </c>
      <c r="L80" s="303">
        <f t="shared" si="10"/>
        <v>0.26150415631328555</v>
      </c>
      <c r="M80" s="303">
        <f t="shared" si="10"/>
        <v>0.26557707994182422</v>
      </c>
      <c r="N80" s="303">
        <f t="shared" si="10"/>
        <v>0.2551999254632879</v>
      </c>
      <c r="O80" s="303">
        <f t="shared" si="10"/>
        <v>0.23727245611641753</v>
      </c>
      <c r="P80" s="303">
        <f t="shared" si="10"/>
        <v>0.23065188394722602</v>
      </c>
      <c r="Q80" s="303">
        <f t="shared" si="10"/>
        <v>0.19994857616864017</v>
      </c>
      <c r="R80" s="303">
        <f t="shared" si="10"/>
        <v>0.20290510128614353</v>
      </c>
      <c r="S80" s="303">
        <f t="shared" si="10"/>
        <v>0.22122721827869468</v>
      </c>
      <c r="T80" s="303">
        <f t="shared" si="10"/>
        <v>0.20793819433033822</v>
      </c>
      <c r="U80" s="303">
        <f t="shared" si="10"/>
        <v>0.207006575169846</v>
      </c>
      <c r="V80" s="303">
        <f t="shared" si="10"/>
        <v>0.22318121200972479</v>
      </c>
      <c r="W80" s="303">
        <f t="shared" si="10"/>
        <v>0.2280167109722378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0.25577099254179397</v>
      </c>
      <c r="C81" s="304">
        <f t="shared" si="11"/>
        <v>0.25290312131574455</v>
      </c>
      <c r="D81" s="304">
        <f t="shared" si="11"/>
        <v>0.26215220286675961</v>
      </c>
      <c r="E81" s="304">
        <f t="shared" si="11"/>
        <v>0.24279383887252093</v>
      </c>
      <c r="F81" s="304">
        <f t="shared" si="11"/>
        <v>0.23216230220418005</v>
      </c>
      <c r="G81" s="304">
        <f t="shared" si="11"/>
        <v>0.25262365179853075</v>
      </c>
      <c r="H81" s="304">
        <f t="shared" si="11"/>
        <v>0.247480211911421</v>
      </c>
      <c r="I81" s="304">
        <f t="shared" si="11"/>
        <v>0.24495175183749529</v>
      </c>
      <c r="J81" s="304">
        <f t="shared" si="11"/>
        <v>0.26041822180463059</v>
      </c>
      <c r="K81" s="304">
        <f t="shared" si="11"/>
        <v>0.21175455117134745</v>
      </c>
      <c r="L81" s="304">
        <f t="shared" si="11"/>
        <v>0.24348056815232974</v>
      </c>
      <c r="M81" s="304">
        <f t="shared" si="11"/>
        <v>0.24730256832304728</v>
      </c>
      <c r="N81" s="304">
        <f t="shared" si="11"/>
        <v>0.23570294301102734</v>
      </c>
      <c r="O81" s="304">
        <f t="shared" si="11"/>
        <v>0.21526811492247763</v>
      </c>
      <c r="P81" s="304">
        <f t="shared" si="11"/>
        <v>0.2071880255267898</v>
      </c>
      <c r="Q81" s="304">
        <f t="shared" si="11"/>
        <v>0.17396123680102271</v>
      </c>
      <c r="R81" s="304">
        <f t="shared" si="11"/>
        <v>0.17648983957842379</v>
      </c>
      <c r="S81" s="304">
        <f t="shared" si="11"/>
        <v>0.19587854600082596</v>
      </c>
      <c r="T81" s="304">
        <f t="shared" si="11"/>
        <v>0.18055348451866426</v>
      </c>
      <c r="U81" s="304">
        <f t="shared" si="11"/>
        <v>0.17978217660437495</v>
      </c>
      <c r="V81" s="304">
        <f t="shared" si="11"/>
        <v>0.19671174630234714</v>
      </c>
      <c r="W81" s="304">
        <f t="shared" si="11"/>
        <v>0.20218226685003332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1.0049445580360691E-2</v>
      </c>
      <c r="C82" s="304">
        <f t="shared" si="12"/>
        <v>1.0879256091815451E-2</v>
      </c>
      <c r="D82" s="304">
        <f t="shared" si="12"/>
        <v>1.0912781980568049E-2</v>
      </c>
      <c r="E82" s="304">
        <f t="shared" si="12"/>
        <v>1.1632922434715724E-2</v>
      </c>
      <c r="F82" s="304">
        <f t="shared" si="12"/>
        <v>1.4271848566627103E-2</v>
      </c>
      <c r="G82" s="304">
        <f t="shared" si="12"/>
        <v>1.4593447583310255E-2</v>
      </c>
      <c r="H82" s="304">
        <f t="shared" si="12"/>
        <v>1.5586623144277131E-2</v>
      </c>
      <c r="I82" s="304">
        <f t="shared" si="12"/>
        <v>1.6106713300425977E-2</v>
      </c>
      <c r="J82" s="304">
        <f t="shared" si="12"/>
        <v>1.6122653529312653E-2</v>
      </c>
      <c r="K82" s="304">
        <f t="shared" si="12"/>
        <v>1.8788694303779319E-2</v>
      </c>
      <c r="L82" s="304">
        <f t="shared" si="12"/>
        <v>1.8023588160955811E-2</v>
      </c>
      <c r="M82" s="304">
        <f t="shared" si="12"/>
        <v>1.8274511618776912E-2</v>
      </c>
      <c r="N82" s="304">
        <f t="shared" si="12"/>
        <v>1.9496982452260558E-2</v>
      </c>
      <c r="O82" s="304">
        <f t="shared" si="12"/>
        <v>2.2004341193939906E-2</v>
      </c>
      <c r="P82" s="304">
        <f t="shared" si="12"/>
        <v>2.3463858420436239E-2</v>
      </c>
      <c r="Q82" s="304">
        <f t="shared" si="12"/>
        <v>2.5987339367617442E-2</v>
      </c>
      <c r="R82" s="304">
        <f t="shared" si="12"/>
        <v>2.6415261707719736E-2</v>
      </c>
      <c r="S82" s="304">
        <f t="shared" si="12"/>
        <v>2.5348672277868724E-2</v>
      </c>
      <c r="T82" s="304">
        <f t="shared" si="12"/>
        <v>2.7384709811673982E-2</v>
      </c>
      <c r="U82" s="304">
        <f t="shared" si="12"/>
        <v>2.7224398565471038E-2</v>
      </c>
      <c r="V82" s="304">
        <f t="shared" si="12"/>
        <v>2.6469465707377637E-2</v>
      </c>
      <c r="W82" s="304">
        <f t="shared" si="12"/>
        <v>2.5834444122204495E-2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2.3434288868273638E-2</v>
      </c>
      <c r="C83" s="303">
        <f t="shared" si="13"/>
        <v>2.9244058668467202E-2</v>
      </c>
      <c r="D83" s="303">
        <f t="shared" si="13"/>
        <v>3.1429643418182857E-2</v>
      </c>
      <c r="E83" s="303">
        <f t="shared" si="13"/>
        <v>3.5635587530876679E-2</v>
      </c>
      <c r="F83" s="303">
        <f t="shared" si="13"/>
        <v>3.437580551566425E-2</v>
      </c>
      <c r="G83" s="303">
        <f t="shared" si="13"/>
        <v>3.3567170483244535E-2</v>
      </c>
      <c r="H83" s="303">
        <f t="shared" si="13"/>
        <v>3.0234626128686822E-2</v>
      </c>
      <c r="I83" s="303">
        <f t="shared" si="13"/>
        <v>3.036306796645432E-2</v>
      </c>
      <c r="J83" s="303">
        <f t="shared" si="13"/>
        <v>2.3962002830698399E-2</v>
      </c>
      <c r="K83" s="303">
        <f t="shared" si="13"/>
        <v>2.9486239305466188E-2</v>
      </c>
      <c r="L83" s="303">
        <f t="shared" si="13"/>
        <v>2.7022589333650177E-2</v>
      </c>
      <c r="M83" s="303">
        <f t="shared" si="13"/>
        <v>3.691970993838254E-2</v>
      </c>
      <c r="N83" s="303">
        <f t="shared" si="13"/>
        <v>3.5954948884943598E-2</v>
      </c>
      <c r="O83" s="303">
        <f t="shared" si="13"/>
        <v>3.0414022614441823E-2</v>
      </c>
      <c r="P83" s="303">
        <f t="shared" si="13"/>
        <v>3.355400233475006E-2</v>
      </c>
      <c r="Q83" s="303">
        <f t="shared" si="13"/>
        <v>3.3095254974287718E-2</v>
      </c>
      <c r="R83" s="303">
        <f t="shared" si="13"/>
        <v>2.8609884497507173E-2</v>
      </c>
      <c r="S83" s="303">
        <f t="shared" si="13"/>
        <v>2.8074381898886256E-2</v>
      </c>
      <c r="T83" s="303">
        <f t="shared" si="13"/>
        <v>2.5636757246436742E-2</v>
      </c>
      <c r="U83" s="303">
        <f t="shared" si="13"/>
        <v>2.7353889213842915E-2</v>
      </c>
      <c r="V83" s="303">
        <f t="shared" si="13"/>
        <v>2.6542734358855947E-2</v>
      </c>
      <c r="W83" s="303">
        <f t="shared" si="13"/>
        <v>2.9729775236096538E-2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1.6079917652739623E-3</v>
      </c>
      <c r="C84" s="304">
        <f t="shared" si="14"/>
        <v>3.4958669961173182E-3</v>
      </c>
      <c r="D84" s="304">
        <f t="shared" si="14"/>
        <v>5.0774933563982978E-3</v>
      </c>
      <c r="E84" s="304">
        <f t="shared" si="14"/>
        <v>4.7043957559210446E-3</v>
      </c>
      <c r="F84" s="304">
        <f t="shared" si="14"/>
        <v>4.2538770410387276E-3</v>
      </c>
      <c r="G84" s="304">
        <f t="shared" si="14"/>
        <v>7.0254780181090732E-3</v>
      </c>
      <c r="H84" s="304">
        <f t="shared" si="14"/>
        <v>5.6968771383192731E-3</v>
      </c>
      <c r="I84" s="304">
        <f t="shared" si="14"/>
        <v>6.5225904456729829E-3</v>
      </c>
      <c r="J84" s="304">
        <f t="shared" si="14"/>
        <v>4.5622194014288946E-3</v>
      </c>
      <c r="K84" s="304">
        <f t="shared" si="14"/>
        <v>4.1417834666342933E-3</v>
      </c>
      <c r="L84" s="304">
        <f t="shared" si="14"/>
        <v>5.2489044548113479E-3</v>
      </c>
      <c r="M84" s="304">
        <f t="shared" si="14"/>
        <v>1.1359429125258219E-2</v>
      </c>
      <c r="N84" s="304">
        <f t="shared" si="14"/>
        <v>1.0769472121287359E-2</v>
      </c>
      <c r="O84" s="304">
        <f t="shared" si="14"/>
        <v>7.7722330387366449E-3</v>
      </c>
      <c r="P84" s="304">
        <f t="shared" si="14"/>
        <v>8.6058184655522871E-3</v>
      </c>
      <c r="Q84" s="304">
        <f t="shared" si="14"/>
        <v>7.0683084857238272E-3</v>
      </c>
      <c r="R84" s="304">
        <f t="shared" si="14"/>
        <v>6.1651972399771457E-3</v>
      </c>
      <c r="S84" s="304">
        <f t="shared" si="14"/>
        <v>6.5123809918527023E-3</v>
      </c>
      <c r="T84" s="304">
        <f t="shared" si="14"/>
        <v>6.0794950231052858E-3</v>
      </c>
      <c r="U84" s="304">
        <f t="shared" si="14"/>
        <v>6.4338926647273019E-3</v>
      </c>
      <c r="V84" s="304">
        <f t="shared" si="14"/>
        <v>6.6388943499185709E-3</v>
      </c>
      <c r="W84" s="304">
        <f t="shared" si="14"/>
        <v>8.4140380349681364E-3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2.078546166789089E-2</v>
      </c>
      <c r="C85" s="304">
        <f t="shared" si="15"/>
        <v>2.4621411577126138E-2</v>
      </c>
      <c r="D85" s="304">
        <f t="shared" si="15"/>
        <v>2.5221897642368579E-2</v>
      </c>
      <c r="E85" s="304">
        <f t="shared" si="15"/>
        <v>2.972635337993151E-2</v>
      </c>
      <c r="F85" s="304">
        <f t="shared" si="15"/>
        <v>2.8643772730224858E-2</v>
      </c>
      <c r="G85" s="304">
        <f t="shared" si="15"/>
        <v>2.5030228251149759E-2</v>
      </c>
      <c r="H85" s="304">
        <f t="shared" si="15"/>
        <v>2.2923420164710273E-2</v>
      </c>
      <c r="I85" s="304">
        <f t="shared" si="15"/>
        <v>2.2172282214665787E-2</v>
      </c>
      <c r="J85" s="304">
        <f t="shared" si="15"/>
        <v>1.7729937170876408E-2</v>
      </c>
      <c r="K85" s="304">
        <f t="shared" si="15"/>
        <v>2.3398483928797609E-2</v>
      </c>
      <c r="L85" s="304">
        <f t="shared" si="15"/>
        <v>1.9906956105025547E-2</v>
      </c>
      <c r="M85" s="304">
        <f t="shared" si="15"/>
        <v>2.3667563538322431E-2</v>
      </c>
      <c r="N85" s="304">
        <f t="shared" si="15"/>
        <v>2.3166146438243541E-2</v>
      </c>
      <c r="O85" s="304">
        <f t="shared" si="15"/>
        <v>2.036276852347569E-2</v>
      </c>
      <c r="P85" s="304">
        <f t="shared" si="15"/>
        <v>2.2517998532795451E-2</v>
      </c>
      <c r="Q85" s="304">
        <f t="shared" si="15"/>
        <v>2.3335400625489233E-2</v>
      </c>
      <c r="R85" s="304">
        <f t="shared" si="15"/>
        <v>1.970882086637334E-2</v>
      </c>
      <c r="S85" s="304">
        <f t="shared" si="15"/>
        <v>1.8936602706825723E-2</v>
      </c>
      <c r="T85" s="304">
        <f t="shared" si="15"/>
        <v>1.6720988707122367E-2</v>
      </c>
      <c r="U85" s="304">
        <f t="shared" si="15"/>
        <v>1.8100326697691828E-2</v>
      </c>
      <c r="V85" s="304">
        <f t="shared" si="15"/>
        <v>1.7162359632101835E-2</v>
      </c>
      <c r="W85" s="304">
        <f t="shared" si="15"/>
        <v>1.8640026917042935E-2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1.0408354351087855E-3</v>
      </c>
      <c r="C86" s="304">
        <f t="shared" si="16"/>
        <v>1.1267800952237436E-3</v>
      </c>
      <c r="D86" s="304">
        <f t="shared" si="16"/>
        <v>1.1302524194159766E-3</v>
      </c>
      <c r="E86" s="304">
        <f t="shared" si="16"/>
        <v>1.2048383950241286E-3</v>
      </c>
      <c r="F86" s="304">
        <f t="shared" si="16"/>
        <v>1.4781557444006647E-3</v>
      </c>
      <c r="G86" s="304">
        <f t="shared" si="16"/>
        <v>1.5114642139857045E-3</v>
      </c>
      <c r="H86" s="304">
        <f t="shared" si="16"/>
        <v>1.6143288256572743E-3</v>
      </c>
      <c r="I86" s="304">
        <f t="shared" si="16"/>
        <v>1.6681953061155473E-3</v>
      </c>
      <c r="J86" s="304">
        <f t="shared" si="16"/>
        <v>1.669846258393096E-3</v>
      </c>
      <c r="K86" s="304">
        <f t="shared" si="16"/>
        <v>1.945971910034287E-3</v>
      </c>
      <c r="L86" s="304">
        <f t="shared" si="16"/>
        <v>1.8667287738132808E-3</v>
      </c>
      <c r="M86" s="304">
        <f t="shared" si="16"/>
        <v>1.8927172748018934E-3</v>
      </c>
      <c r="N86" s="304">
        <f t="shared" si="16"/>
        <v>2.0193303254127004E-3</v>
      </c>
      <c r="O86" s="304">
        <f t="shared" si="16"/>
        <v>2.2790210522294898E-3</v>
      </c>
      <c r="P86" s="304">
        <f t="shared" si="16"/>
        <v>2.4301853364023249E-3</v>
      </c>
      <c r="Q86" s="304">
        <f t="shared" si="16"/>
        <v>2.691545863074663E-3</v>
      </c>
      <c r="R86" s="304">
        <f t="shared" si="16"/>
        <v>2.7358663911566891E-3</v>
      </c>
      <c r="S86" s="304">
        <f t="shared" si="16"/>
        <v>2.6253982002078309E-3</v>
      </c>
      <c r="T86" s="304">
        <f t="shared" si="16"/>
        <v>2.8362735162090918E-3</v>
      </c>
      <c r="U86" s="304">
        <f t="shared" si="16"/>
        <v>2.8196698514237864E-3</v>
      </c>
      <c r="V86" s="304">
        <f t="shared" si="16"/>
        <v>2.7414803768355412E-3</v>
      </c>
      <c r="W86" s="304">
        <f t="shared" si="16"/>
        <v>2.6757102840854652E-3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8.863289533588118E-3</v>
      </c>
      <c r="C87" s="303">
        <f t="shared" si="17"/>
        <v>1.0435484305480639E-2</v>
      </c>
      <c r="D87" s="303">
        <f t="shared" si="17"/>
        <v>1.111649465954929E-2</v>
      </c>
      <c r="E87" s="303">
        <f t="shared" si="17"/>
        <v>1.178079673199325E-2</v>
      </c>
      <c r="F87" s="303">
        <f t="shared" si="17"/>
        <v>1.3241616595036488E-2</v>
      </c>
      <c r="G87" s="303">
        <f t="shared" si="17"/>
        <v>1.4229760470245597E-2</v>
      </c>
      <c r="H87" s="303">
        <f t="shared" si="17"/>
        <v>1.4187144868243054E-2</v>
      </c>
      <c r="I87" s="303">
        <f t="shared" si="17"/>
        <v>1.4849893938641386E-2</v>
      </c>
      <c r="J87" s="303">
        <f t="shared" si="17"/>
        <v>1.379835380045016E-2</v>
      </c>
      <c r="K87" s="303">
        <f t="shared" si="17"/>
        <v>1.5848175066511871E-2</v>
      </c>
      <c r="L87" s="303">
        <f t="shared" si="17"/>
        <v>1.5502847555872949E-2</v>
      </c>
      <c r="M87" s="303">
        <f t="shared" si="17"/>
        <v>1.8306269606569021E-2</v>
      </c>
      <c r="N87" s="303">
        <f t="shared" si="17"/>
        <v>1.885180953045688E-2</v>
      </c>
      <c r="O87" s="303">
        <f t="shared" si="17"/>
        <v>1.9120349051529935E-2</v>
      </c>
      <c r="P87" s="303">
        <f t="shared" si="17"/>
        <v>2.0567599814576593E-2</v>
      </c>
      <c r="Q87" s="303">
        <f t="shared" si="17"/>
        <v>2.1730141964290933E-2</v>
      </c>
      <c r="R87" s="303">
        <f t="shared" si="17"/>
        <v>2.1393259474594414E-2</v>
      </c>
      <c r="S87" s="303">
        <f t="shared" si="17"/>
        <v>2.0762882550682007E-2</v>
      </c>
      <c r="T87" s="303">
        <f t="shared" si="17"/>
        <v>2.1783083496692082E-2</v>
      </c>
      <c r="U87" s="303">
        <f t="shared" si="17"/>
        <v>2.1914864823146672E-2</v>
      </c>
      <c r="V87" s="303">
        <f t="shared" si="17"/>
        <v>2.1423637307926409E-2</v>
      </c>
      <c r="W87" s="303">
        <f t="shared" si="17"/>
        <v>2.1808207795861706E-2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6.2378990894248554E-4</v>
      </c>
      <c r="C88" s="304">
        <f t="shared" si="18"/>
        <v>1.3561553002179251E-3</v>
      </c>
      <c r="D88" s="304">
        <f t="shared" si="18"/>
        <v>1.9697172503269256E-3</v>
      </c>
      <c r="E88" s="304">
        <f t="shared" si="18"/>
        <v>1.816747085166533E-3</v>
      </c>
      <c r="F88" s="304">
        <f t="shared" si="18"/>
        <v>1.6060140916849058E-3</v>
      </c>
      <c r="G88" s="304">
        <f t="shared" si="18"/>
        <v>2.6523897497366753E-3</v>
      </c>
      <c r="H88" s="304">
        <f t="shared" si="18"/>
        <v>2.1085277483439062E-3</v>
      </c>
      <c r="I88" s="304">
        <f t="shared" si="18"/>
        <v>2.4823003039567805E-3</v>
      </c>
      <c r="J88" s="304">
        <f t="shared" si="18"/>
        <v>1.7543916162078177E-3</v>
      </c>
      <c r="K88" s="304">
        <f t="shared" si="18"/>
        <v>1.6067263448150267E-3</v>
      </c>
      <c r="L88" s="304">
        <f t="shared" si="18"/>
        <v>2.0323333936704858E-3</v>
      </c>
      <c r="M88" s="304">
        <f t="shared" si="18"/>
        <v>4.3861408631069151E-3</v>
      </c>
      <c r="N88" s="304">
        <f t="shared" si="18"/>
        <v>4.1573350467194788E-3</v>
      </c>
      <c r="O88" s="304">
        <f t="shared" si="18"/>
        <v>2.9711844201037604E-3</v>
      </c>
      <c r="P88" s="304">
        <f t="shared" si="18"/>
        <v>3.2867497736165717E-3</v>
      </c>
      <c r="Q88" s="304">
        <f t="shared" si="18"/>
        <v>2.7114822437188271E-3</v>
      </c>
      <c r="R88" s="304">
        <f t="shared" si="18"/>
        <v>2.3631831827463112E-3</v>
      </c>
      <c r="S88" s="304">
        <f t="shared" si="18"/>
        <v>2.4994242980517895E-3</v>
      </c>
      <c r="T88" s="304">
        <f t="shared" si="18"/>
        <v>2.3338065589656311E-3</v>
      </c>
      <c r="U88" s="304">
        <f t="shared" si="18"/>
        <v>2.4683057110536661E-3</v>
      </c>
      <c r="V88" s="304">
        <f t="shared" si="18"/>
        <v>2.5491373638011389E-3</v>
      </c>
      <c r="W88" s="304">
        <f t="shared" si="18"/>
        <v>3.2443711587209858E-3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1.5637964891203175E-3</v>
      </c>
      <c r="C89" s="304">
        <f t="shared" si="19"/>
        <v>1.8523946014138784E-3</v>
      </c>
      <c r="D89" s="304">
        <f t="shared" si="19"/>
        <v>1.8975722364164447E-3</v>
      </c>
      <c r="E89" s="304">
        <f t="shared" si="19"/>
        <v>2.2364654580512731E-3</v>
      </c>
      <c r="F89" s="304">
        <f t="shared" si="19"/>
        <v>2.1550173840921526E-3</v>
      </c>
      <c r="G89" s="304">
        <f t="shared" si="19"/>
        <v>1.8831519687385393E-3</v>
      </c>
      <c r="H89" s="304">
        <f t="shared" si="19"/>
        <v>1.7246460312007723E-3</v>
      </c>
      <c r="I89" s="304">
        <f t="shared" si="19"/>
        <v>1.668134085115921E-3</v>
      </c>
      <c r="J89" s="304">
        <f t="shared" si="19"/>
        <v>1.3339137683417977E-3</v>
      </c>
      <c r="K89" s="304">
        <f t="shared" si="19"/>
        <v>1.7603875056148661E-3</v>
      </c>
      <c r="L89" s="304">
        <f t="shared" si="19"/>
        <v>1.4977020267103857E-3</v>
      </c>
      <c r="M89" s="304">
        <f t="shared" si="19"/>
        <v>1.7806317395603077E-3</v>
      </c>
      <c r="N89" s="304">
        <f t="shared" si="19"/>
        <v>1.7429075690214577E-3</v>
      </c>
      <c r="O89" s="304">
        <f t="shared" si="19"/>
        <v>1.5319951240232493E-3</v>
      </c>
      <c r="P89" s="304">
        <f t="shared" si="19"/>
        <v>1.6941440902416632E-3</v>
      </c>
      <c r="Q89" s="304">
        <f t="shared" si="19"/>
        <v>1.7556414263690963E-3</v>
      </c>
      <c r="R89" s="304">
        <f t="shared" si="19"/>
        <v>1.4827953002914116E-3</v>
      </c>
      <c r="S89" s="304">
        <f t="shared" si="19"/>
        <v>1.4246973823317155E-3</v>
      </c>
      <c r="T89" s="304">
        <f t="shared" si="19"/>
        <v>1.2580054199715885E-3</v>
      </c>
      <c r="U89" s="304">
        <f t="shared" si="19"/>
        <v>1.361780065030106E-3</v>
      </c>
      <c r="V89" s="304">
        <f t="shared" si="19"/>
        <v>1.291212009938696E-3</v>
      </c>
      <c r="W89" s="304">
        <f t="shared" si="19"/>
        <v>1.4023844702477446E-3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6.6757031355253148E-3</v>
      </c>
      <c r="C90" s="304">
        <f t="shared" si="20"/>
        <v>7.2269344038488345E-3</v>
      </c>
      <c r="D90" s="304">
        <f t="shared" si="20"/>
        <v>7.2492051728059179E-3</v>
      </c>
      <c r="E90" s="304">
        <f t="shared" si="20"/>
        <v>7.7275841887754432E-3</v>
      </c>
      <c r="F90" s="304">
        <f t="shared" si="20"/>
        <v>9.4805851192594319E-3</v>
      </c>
      <c r="G90" s="304">
        <f t="shared" si="20"/>
        <v>9.6942187517703813E-3</v>
      </c>
      <c r="H90" s="304">
        <f t="shared" si="20"/>
        <v>1.0353971088698377E-2</v>
      </c>
      <c r="I90" s="304">
        <f t="shared" si="20"/>
        <v>1.0699459549568684E-2</v>
      </c>
      <c r="J90" s="304">
        <f t="shared" si="20"/>
        <v>1.0710048415900545E-2</v>
      </c>
      <c r="K90" s="304">
        <f t="shared" si="20"/>
        <v>1.2481061216081979E-2</v>
      </c>
      <c r="L90" s="304">
        <f t="shared" si="20"/>
        <v>1.1972812135492077E-2</v>
      </c>
      <c r="M90" s="304">
        <f t="shared" si="20"/>
        <v>1.2139497003901798E-2</v>
      </c>
      <c r="N90" s="304">
        <f t="shared" si="20"/>
        <v>1.2951566914715947E-2</v>
      </c>
      <c r="O90" s="304">
        <f t="shared" si="20"/>
        <v>1.4617169507402928E-2</v>
      </c>
      <c r="P90" s="304">
        <f t="shared" si="20"/>
        <v>1.5586705950718359E-2</v>
      </c>
      <c r="Q90" s="304">
        <f t="shared" si="20"/>
        <v>1.7263018294203011E-2</v>
      </c>
      <c r="R90" s="304">
        <f t="shared" si="20"/>
        <v>1.7547280991556693E-2</v>
      </c>
      <c r="S90" s="304">
        <f t="shared" si="20"/>
        <v>1.6838760870298501E-2</v>
      </c>
      <c r="T90" s="304">
        <f t="shared" si="20"/>
        <v>1.8191271517754862E-2</v>
      </c>
      <c r="U90" s="304">
        <f t="shared" si="20"/>
        <v>1.8084779047062901E-2</v>
      </c>
      <c r="V90" s="304">
        <f t="shared" si="20"/>
        <v>1.7583287934186575E-2</v>
      </c>
      <c r="W90" s="304">
        <f t="shared" si="20"/>
        <v>1.7161452166892976E-2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0.14962734410164436</v>
      </c>
      <c r="C91" s="303">
        <f t="shared" si="21"/>
        <v>0.13870166813663037</v>
      </c>
      <c r="D91" s="303">
        <f t="shared" si="21"/>
        <v>0.12760635025764264</v>
      </c>
      <c r="E91" s="303">
        <f t="shared" si="21"/>
        <v>0.11832049480143751</v>
      </c>
      <c r="F91" s="303">
        <f t="shared" si="21"/>
        <v>0.1089433676284657</v>
      </c>
      <c r="G91" s="303">
        <f t="shared" si="21"/>
        <v>0.11352527494897632</v>
      </c>
      <c r="H91" s="303">
        <f t="shared" si="21"/>
        <v>0.11259492046724989</v>
      </c>
      <c r="I91" s="303">
        <f t="shared" si="21"/>
        <v>0.10464465339858593</v>
      </c>
      <c r="J91" s="303">
        <f t="shared" si="21"/>
        <v>0.11962948440143824</v>
      </c>
      <c r="K91" s="303">
        <f t="shared" si="21"/>
        <v>8.6093227639989889E-2</v>
      </c>
      <c r="L91" s="303">
        <f t="shared" si="21"/>
        <v>9.6035775366760376E-2</v>
      </c>
      <c r="M91" s="303">
        <f t="shared" si="21"/>
        <v>8.8903584209834033E-2</v>
      </c>
      <c r="N91" s="303">
        <f t="shared" si="21"/>
        <v>9.1272110628259642E-2</v>
      </c>
      <c r="O91" s="303">
        <f t="shared" si="21"/>
        <v>8.6545613807002597E-2</v>
      </c>
      <c r="P91" s="303">
        <f t="shared" si="21"/>
        <v>8.2213065907769126E-2</v>
      </c>
      <c r="Q91" s="303">
        <f t="shared" si="21"/>
        <v>6.4601307454726933E-2</v>
      </c>
      <c r="R91" s="303">
        <f t="shared" si="21"/>
        <v>6.3361692753511459E-2</v>
      </c>
      <c r="S91" s="303">
        <f t="shared" si="21"/>
        <v>7.100114027692972E-2</v>
      </c>
      <c r="T91" s="303">
        <f t="shared" si="21"/>
        <v>6.7148801843660261E-2</v>
      </c>
      <c r="U91" s="303">
        <f t="shared" si="21"/>
        <v>6.8433739419036563E-2</v>
      </c>
      <c r="V91" s="303">
        <f t="shared" si="21"/>
        <v>6.2206809414214602E-2</v>
      </c>
      <c r="W91" s="303">
        <f t="shared" si="21"/>
        <v>5.618804386800158E-2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0.23973438771054587</v>
      </c>
      <c r="C92" s="237">
        <f t="shared" si="22"/>
        <v>0.23731810314986826</v>
      </c>
      <c r="D92" s="237">
        <f t="shared" si="22"/>
        <v>0.23060135396136183</v>
      </c>
      <c r="E92" s="237">
        <f t="shared" si="22"/>
        <v>0.23377092158259175</v>
      </c>
      <c r="F92" s="237">
        <f t="shared" si="22"/>
        <v>0.26351140263907491</v>
      </c>
      <c r="G92" s="237">
        <f t="shared" si="22"/>
        <v>0.2662394227228243</v>
      </c>
      <c r="H92" s="237">
        <f t="shared" si="22"/>
        <v>0.28163487616041594</v>
      </c>
      <c r="I92" s="237">
        <f t="shared" si="22"/>
        <v>0.29248714670398474</v>
      </c>
      <c r="J92" s="237">
        <f t="shared" si="22"/>
        <v>0.29319480427630895</v>
      </c>
      <c r="K92" s="237">
        <f t="shared" si="22"/>
        <v>0.3306134815115323</v>
      </c>
      <c r="L92" s="237">
        <f t="shared" si="22"/>
        <v>0.31511711924988756</v>
      </c>
      <c r="M92" s="237">
        <f t="shared" si="22"/>
        <v>0.30683950248846303</v>
      </c>
      <c r="N92" s="237">
        <f t="shared" si="22"/>
        <v>0.31750726659620565</v>
      </c>
      <c r="O92" s="237">
        <f t="shared" si="22"/>
        <v>0.35500402288596844</v>
      </c>
      <c r="P92" s="237">
        <f t="shared" si="22"/>
        <v>0.36791818109380148</v>
      </c>
      <c r="Q92" s="237">
        <f t="shared" si="22"/>
        <v>0.41224261367555082</v>
      </c>
      <c r="R92" s="237">
        <f t="shared" si="22"/>
        <v>0.42411494462432292</v>
      </c>
      <c r="S92" s="237">
        <f t="shared" si="22"/>
        <v>0.40343771200032297</v>
      </c>
      <c r="T92" s="237">
        <f t="shared" si="22"/>
        <v>0.43246435085508345</v>
      </c>
      <c r="U92" s="237">
        <f t="shared" si="22"/>
        <v>0.42843414912829691</v>
      </c>
      <c r="V92" s="237">
        <f t="shared" si="22"/>
        <v>0.41919944018774435</v>
      </c>
      <c r="W92" s="237">
        <f t="shared" si="22"/>
        <v>0.41086543646339652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18.756755162295729</v>
      </c>
      <c r="C96" s="322">
        <f t="shared" si="23"/>
        <v>20.089670290429499</v>
      </c>
      <c r="D96" s="322">
        <f t="shared" si="23"/>
        <v>21.6287129725178</v>
      </c>
      <c r="E96" s="322">
        <f t="shared" si="23"/>
        <v>22.41046625208439</v>
      </c>
      <c r="F96" s="322">
        <f t="shared" si="23"/>
        <v>22.686861017629838</v>
      </c>
      <c r="G96" s="322">
        <f t="shared" si="23"/>
        <v>23.840635717045387</v>
      </c>
      <c r="H96" s="322">
        <f t="shared" si="23"/>
        <v>21.933952533076727</v>
      </c>
      <c r="I96" s="322">
        <f t="shared" si="23"/>
        <v>20.504968548242342</v>
      </c>
      <c r="J96" s="322">
        <f t="shared" si="23"/>
        <v>19.249148994057634</v>
      </c>
      <c r="K96" s="322">
        <f t="shared" si="23"/>
        <v>20.704418054134202</v>
      </c>
      <c r="L96" s="322">
        <f t="shared" si="23"/>
        <v>20.884363775583729</v>
      </c>
      <c r="M96" s="322">
        <f t="shared" si="23"/>
        <v>23.824143927869702</v>
      </c>
      <c r="N96" s="322">
        <f t="shared" si="23"/>
        <v>25.7122024857171</v>
      </c>
      <c r="O96" s="322">
        <f t="shared" si="23"/>
        <v>26.353846666058296</v>
      </c>
      <c r="P96" s="322">
        <f t="shared" si="23"/>
        <v>26.973441519952839</v>
      </c>
      <c r="Q96" s="322">
        <f t="shared" si="23"/>
        <v>26.587133524965317</v>
      </c>
      <c r="R96" s="322">
        <f t="shared" si="23"/>
        <v>26.01933774790777</v>
      </c>
      <c r="S96" s="322">
        <f t="shared" si="23"/>
        <v>25.308842775973439</v>
      </c>
      <c r="T96" s="322">
        <f t="shared" si="23"/>
        <v>25.778401000731023</v>
      </c>
      <c r="U96" s="322">
        <f t="shared" si="23"/>
        <v>26.505885135621021</v>
      </c>
      <c r="V96" s="322">
        <f t="shared" si="23"/>
        <v>25.723711013500335</v>
      </c>
      <c r="W96" s="322">
        <f t="shared" si="23"/>
        <v>28.088984468857028</v>
      </c>
      <c r="DA96" s="95"/>
    </row>
    <row r="97" spans="1:105" ht="12" customHeight="1" x14ac:dyDescent="0.25">
      <c r="A97" s="55" t="s">
        <v>92</v>
      </c>
      <c r="B97" s="332">
        <f>IF(B$6=0,0,B$6/OIS!B$5*1000)</f>
        <v>0.43570897511195222</v>
      </c>
      <c r="C97" s="332">
        <f>IF(C$6=0,0,C$6/OIS!C$5*1000)</f>
        <v>0.43328578733548467</v>
      </c>
      <c r="D97" s="332">
        <f>IF(D$6=0,0,D$6/OIS!D$5*1000)</f>
        <v>0.44195282387286827</v>
      </c>
      <c r="E97" s="332">
        <f>IF(E$6=0,0,E$6/OIS!E$5*1000)</f>
        <v>0.44462868271304157</v>
      </c>
      <c r="F97" s="332">
        <f>IF(F$6=0,0,F$6/OIS!F$5*1000)</f>
        <v>0.46705810718163931</v>
      </c>
      <c r="G97" s="332">
        <f>IF(G$6=0,0,G$6/OIS!G$5*1000)</f>
        <v>0.48953689245253956</v>
      </c>
      <c r="H97" s="332">
        <f>IF(H$6=0,0,H$6/OIS!H$5*1000)</f>
        <v>0.47140798966704467</v>
      </c>
      <c r="I97" s="332">
        <f>IF(I$6=0,0,I$6/OIS!I$5*1000)</f>
        <v>0.4602088435350718</v>
      </c>
      <c r="J97" s="332">
        <f>IF(J$6=0,0,J$6/OIS!J$5*1000)</f>
        <v>0.433748505186699</v>
      </c>
      <c r="K97" s="332">
        <f>IF(K$6=0,0,K$6/OIS!K$5*1000)</f>
        <v>0.50676702546669727</v>
      </c>
      <c r="L97" s="332">
        <f>IF(L$6=0,0,L$6/OIS!L$5*1000)</f>
        <v>0.48351175330482554</v>
      </c>
      <c r="M97" s="332">
        <f>IF(M$6=0,0,M$6/OIS!M$5*1000)</f>
        <v>0.5106218511151398</v>
      </c>
      <c r="N97" s="332">
        <f>IF(N$6=0,0,N$6/OIS!N$5*1000)</f>
        <v>0.54709963606467782</v>
      </c>
      <c r="O97" s="332">
        <f>IF(O$6=0,0,O$6/OIS!O$5*1000)</f>
        <v>0.61869905078981746</v>
      </c>
      <c r="P97" s="332">
        <f>IF(P$6=0,0,P$6/OIS!P$5*1000)</f>
        <v>0.62902218259419118</v>
      </c>
      <c r="Q97" s="332">
        <f>IF(Q$6=0,0,Q$6/OIS!Q$5*1000)</f>
        <v>0.70707344687684404</v>
      </c>
      <c r="R97" s="332">
        <f>IF(R$6=0,0,R$6/OIS!R$5*1000)</f>
        <v>0.72468853871699102</v>
      </c>
      <c r="S97" s="332">
        <f>IF(S$6=0,0,S$6/OIS!S$5*1000)</f>
        <v>0.66194682687597894</v>
      </c>
      <c r="T97" s="332">
        <f>IF(T$6=0,0,T$6/OIS!T$5*1000)</f>
        <v>0.71434794326053896</v>
      </c>
      <c r="U97" s="332">
        <f>IF(U$6=0,0,U$6/OIS!U$5*1000)</f>
        <v>0.72380564679624348</v>
      </c>
      <c r="V97" s="332">
        <f>IF(V$6=0,0,V$6/OIS!V$5*1000)</f>
        <v>0.69393706661227483</v>
      </c>
      <c r="W97" s="332">
        <f>IF(W$6=0,0,W$6/OIS!W$5*1000)</f>
        <v>0.74736508384902622</v>
      </c>
      <c r="DA97" s="67"/>
    </row>
    <row r="98" spans="1:105" ht="12" customHeight="1" x14ac:dyDescent="0.25">
      <c r="A98" s="202" t="s">
        <v>93</v>
      </c>
      <c r="B98" s="333">
        <f>IF(B$7=0,0,B$7/OIS!B$5*1000)</f>
        <v>0.20668119954183081</v>
      </c>
      <c r="C98" s="333">
        <f>IF(C$7=0,0,C$7/OIS!C$5*1000)</f>
        <v>0.20952105771990445</v>
      </c>
      <c r="D98" s="333">
        <f>IF(D$7=0,0,D$7/OIS!D$5*1000)</f>
        <v>0.21539134767457729</v>
      </c>
      <c r="E98" s="333">
        <f>IF(E$7=0,0,E$7/OIS!E$5*1000)</f>
        <v>0.21967529393374977</v>
      </c>
      <c r="F98" s="333">
        <f>IF(F$7=0,0,F$7/OIS!F$5*1000)</f>
        <v>0.23715911261114106</v>
      </c>
      <c r="G98" s="333">
        <f>IF(G$7=0,0,G$7/OIS!G$5*1000)</f>
        <v>0.24966951597918238</v>
      </c>
      <c r="H98" s="333">
        <f>IF(H$7=0,0,H$7/OIS!H$5*1000)</f>
        <v>0.24130101262493073</v>
      </c>
      <c r="I98" s="333">
        <f>IF(I$7=0,0,I$7/OIS!I$5*1000)</f>
        <v>0.2351214194215295</v>
      </c>
      <c r="J98" s="333">
        <f>IF(J$7=0,0,J$7/OIS!J$5*1000)</f>
        <v>0.22148340935317171</v>
      </c>
      <c r="K98" s="333">
        <f>IF(K$7=0,0,K$7/OIS!K$5*1000)</f>
        <v>0.26215564826390692</v>
      </c>
      <c r="L98" s="333">
        <f>IF(L$7=0,0,L$7/OIS!L$5*1000)</f>
        <v>0.25079906018654441</v>
      </c>
      <c r="M98" s="333">
        <f>IF(M$7=0,0,M$7/OIS!M$5*1000)</f>
        <v>0.26971520189620735</v>
      </c>
      <c r="N98" s="333">
        <f>IF(N$7=0,0,N$7/OIS!N$5*1000)</f>
        <v>0.29344931834562449</v>
      </c>
      <c r="O98" s="333">
        <f>IF(O$7=0,0,O$7/OIS!O$5*1000)</f>
        <v>0.33351775826431795</v>
      </c>
      <c r="P98" s="333">
        <f>IF(P$7=0,0,P$7/OIS!P$5*1000)</f>
        <v>0.34463769407377309</v>
      </c>
      <c r="Q98" s="333">
        <f>IF(Q$7=0,0,Q$7/OIS!Q$5*1000)</f>
        <v>0.38477250710244759</v>
      </c>
      <c r="R98" s="333">
        <f>IF(R$7=0,0,R$7/OIS!R$5*1000)</f>
        <v>0.39168695030707879</v>
      </c>
      <c r="S98" s="333">
        <f>IF(S$7=0,0,S$7/OIS!S$5*1000)</f>
        <v>0.35953779151054727</v>
      </c>
      <c r="T98" s="333">
        <f>IF(T$7=0,0,T$7/OIS!T$5*1000)</f>
        <v>0.38974360714374462</v>
      </c>
      <c r="U98" s="333">
        <f>IF(U$7=0,0,U$7/OIS!U$5*1000)</f>
        <v>0.39571482038929406</v>
      </c>
      <c r="V98" s="333">
        <f>IF(V$7=0,0,V$7/OIS!V$5*1000)</f>
        <v>0.37798306642090762</v>
      </c>
      <c r="W98" s="333">
        <f>IF(W$7=0,0,W$7/OIS!W$5*1000)</f>
        <v>0.40610368895621141</v>
      </c>
      <c r="DA98" s="174"/>
    </row>
    <row r="99" spans="1:105" ht="12" customHeight="1" x14ac:dyDescent="0.25">
      <c r="A99" s="202" t="s">
        <v>94</v>
      </c>
      <c r="B99" s="333">
        <f>IF(B$8=0,0,B$8/OIS!B$5*1000)</f>
        <v>0.33966933993569365</v>
      </c>
      <c r="C99" s="333">
        <f>IF(C$8=0,0,C$8/OIS!C$5*1000)</f>
        <v>0.34926742642021097</v>
      </c>
      <c r="D99" s="333">
        <f>IF(D$8=0,0,D$8/OIS!D$5*1000)</f>
        <v>0.36108915224612537</v>
      </c>
      <c r="E99" s="333">
        <f>IF(E$8=0,0,E$8/OIS!E$5*1000)</f>
        <v>0.37185578486709514</v>
      </c>
      <c r="F99" s="333">
        <f>IF(F$8=0,0,F$8/OIS!F$5*1000)</f>
        <v>0.40904927557636533</v>
      </c>
      <c r="G99" s="333">
        <f>IF(G$8=0,0,G$8/OIS!G$5*1000)</f>
        <v>0.43189296593001719</v>
      </c>
      <c r="H99" s="333">
        <f>IF(H$8=0,0,H$8/OIS!H$5*1000)</f>
        <v>0.41842537301531579</v>
      </c>
      <c r="I99" s="333">
        <f>IF(I$8=0,0,I$8/OIS!I$5*1000)</f>
        <v>0.40719764370612932</v>
      </c>
      <c r="J99" s="333">
        <f>IF(J$8=0,0,J$8/OIS!J$5*1000)</f>
        <v>0.38344149942171635</v>
      </c>
      <c r="K99" s="333">
        <f>IF(K$8=0,0,K$8/OIS!K$5*1000)</f>
        <v>0.45774416437190946</v>
      </c>
      <c r="L99" s="333">
        <f>IF(L$8=0,0,L$8/OIS!L$5*1000)</f>
        <v>0.43867813494202607</v>
      </c>
      <c r="M99" s="333">
        <f>IF(M$8=0,0,M$8/OIS!M$5*1000)</f>
        <v>0.47725159567524433</v>
      </c>
      <c r="N99" s="333">
        <f>IF(N$8=0,0,N$8/OIS!N$5*1000)</f>
        <v>0.52420585336169168</v>
      </c>
      <c r="O99" s="333">
        <f>IF(O$8=0,0,O$8/OIS!O$5*1000)</f>
        <v>0.59760194178921755</v>
      </c>
      <c r="P99" s="333">
        <f>IF(P$8=0,0,P$8/OIS!P$5*1000)</f>
        <v>0.62356892371481631</v>
      </c>
      <c r="Q99" s="333">
        <f>IF(Q$8=0,0,Q$8/OIS!Q$5*1000)</f>
        <v>0.69337327595748</v>
      </c>
      <c r="R99" s="333">
        <f>IF(R$8=0,0,R$8/OIS!R$5*1000)</f>
        <v>0.70295518734007489</v>
      </c>
      <c r="S99" s="333">
        <f>IF(S$8=0,0,S$8/OIS!S$5*1000)</f>
        <v>0.64716906587057133</v>
      </c>
      <c r="T99" s="333">
        <f>IF(T$8=0,0,T$8/OIS!T$5*1000)</f>
        <v>0.70342227660823109</v>
      </c>
      <c r="U99" s="333">
        <f>IF(U$8=0,0,U$8/OIS!U$5*1000)</f>
        <v>0.71507102437282621</v>
      </c>
      <c r="V99" s="333">
        <f>IF(V$8=0,0,V$8/OIS!V$5*1000)</f>
        <v>0.68152534340325188</v>
      </c>
      <c r="W99" s="333">
        <f>IF(W$8=0,0,W$8/OIS!W$5*1000)</f>
        <v>0.73117218471342371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0.15697578505073129</v>
      </c>
      <c r="C100" s="333">
        <f>IF(C$9=0,0,C$9/OIS!C$5*1000)</f>
        <v>0.15554385115212868</v>
      </c>
      <c r="D100" s="333">
        <f>IF(D$9=0,0,D$9/OIS!D$5*1000)</f>
        <v>0.15841993661531026</v>
      </c>
      <c r="E100" s="333">
        <f>IF(E$9=0,0,E$9/OIS!E$5*1000)</f>
        <v>0.15896162561841393</v>
      </c>
      <c r="F100" s="333">
        <f>IF(F$9=0,0,F$9/OIS!F$5*1000)</f>
        <v>0.16608351729935508</v>
      </c>
      <c r="G100" s="333">
        <f>IF(G$9=0,0,G$9/OIS!G$5*1000)</f>
        <v>0.17392326496229807</v>
      </c>
      <c r="H100" s="333">
        <f>IF(H$9=0,0,H$9/OIS!H$5*1000)</f>
        <v>0.16735947284249808</v>
      </c>
      <c r="I100" s="333">
        <f>IF(I$9=0,0,I$9/OIS!I$5*1000)</f>
        <v>0.16344618062576366</v>
      </c>
      <c r="J100" s="333">
        <f>IF(J$9=0,0,J$9/OIS!J$5*1000)</f>
        <v>0.15406534418326789</v>
      </c>
      <c r="K100" s="333">
        <f>IF(K$9=0,0,K$9/OIS!K$5*1000)</f>
        <v>0.17952662661088237</v>
      </c>
      <c r="L100" s="333">
        <f>IF(L$9=0,0,L$9/OIS!L$5*1000)</f>
        <v>0.17119387104500677</v>
      </c>
      <c r="M100" s="333">
        <f>IF(M$9=0,0,M$9/OIS!M$5*1000)</f>
        <v>0.1801124992031248</v>
      </c>
      <c r="N100" s="333">
        <f>IF(N$9=0,0,N$9/OIS!N$5*1000)</f>
        <v>0.19235363819017828</v>
      </c>
      <c r="O100" s="333">
        <f>IF(O$9=0,0,O$9/OIS!O$5*1000)</f>
        <v>0.21729393207806894</v>
      </c>
      <c r="P100" s="333">
        <f>IF(P$9=0,0,P$9/OIS!P$5*1000)</f>
        <v>0.22014123946674802</v>
      </c>
      <c r="Q100" s="333">
        <f>IF(Q$9=0,0,Q$9/OIS!Q$5*1000)</f>
        <v>0.2478254677896029</v>
      </c>
      <c r="R100" s="333">
        <f>IF(R$9=0,0,R$9/OIS!R$5*1000)</f>
        <v>0.25437371716397367</v>
      </c>
      <c r="S100" s="333">
        <f>IF(S$9=0,0,S$9/OIS!S$5*1000)</f>
        <v>0.23210380239079101</v>
      </c>
      <c r="T100" s="333">
        <f>IF(T$9=0,0,T$9/OIS!T$5*1000)</f>
        <v>0.25023328636135661</v>
      </c>
      <c r="U100" s="333">
        <f>IF(U$9=0,0,U$9/OIS!U$5*1000)</f>
        <v>0.2534326378481776</v>
      </c>
      <c r="V100" s="333">
        <f>IF(V$9=0,0,V$9/OIS!V$5*1000)</f>
        <v>0.24317093056585853</v>
      </c>
      <c r="W100" s="333">
        <f>IF(W$9=0,0,W$9/OIS!W$5*1000)</f>
        <v>0.26203077209579351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0.33451160270284774</v>
      </c>
      <c r="C101" s="334">
        <f>IF(C$10=0,0,C$10/OIS!C$5*1000)</f>
        <v>0.3349226280720351</v>
      </c>
      <c r="D101" s="334">
        <f>IF(D$10=0,0,D$10/OIS!D$5*1000)</f>
        <v>0.35019914921689738</v>
      </c>
      <c r="E101" s="334">
        <f>IF(E$10=0,0,E$10/OIS!E$5*1000)</f>
        <v>0.35265234541185519</v>
      </c>
      <c r="F101" s="334">
        <f>IF(F$10=0,0,F$10/OIS!F$5*1000)</f>
        <v>0.38164575242193549</v>
      </c>
      <c r="G101" s="334">
        <f>IF(G$10=0,0,G$10/OIS!G$5*1000)</f>
        <v>0.39284614496236081</v>
      </c>
      <c r="H101" s="334">
        <f>IF(H$10=0,0,H$10/OIS!H$5*1000)</f>
        <v>0.38154276256699415</v>
      </c>
      <c r="I101" s="334">
        <f>IF(I$10=0,0,I$10/OIS!I$5*1000)</f>
        <v>0.37499641211797224</v>
      </c>
      <c r="J101" s="334">
        <f>IF(J$10=0,0,J$10/OIS!J$5*1000)</f>
        <v>0.3596921511443093</v>
      </c>
      <c r="K101" s="334">
        <f>IF(K$10=0,0,K$10/OIS!K$5*1000)</f>
        <v>0.41717104234365865</v>
      </c>
      <c r="L101" s="334">
        <f>IF(L$10=0,0,L$10/OIS!L$5*1000)</f>
        <v>0.40065468294596673</v>
      </c>
      <c r="M101" s="334">
        <f>IF(M$10=0,0,M$10/OIS!M$5*1000)</f>
        <v>0.41964883155477017</v>
      </c>
      <c r="N101" s="334">
        <f>IF(N$10=0,0,N$10/OIS!N$5*1000)</f>
        <v>0.45324095156158656</v>
      </c>
      <c r="O101" s="334">
        <f>IF(O$10=0,0,O$10/OIS!O$5*1000)</f>
        <v>0.50912171014527463</v>
      </c>
      <c r="P101" s="334">
        <f>IF(P$10=0,0,P$10/OIS!P$5*1000)</f>
        <v>0.52157257334855944</v>
      </c>
      <c r="Q101" s="334">
        <f>IF(Q$10=0,0,Q$10/OIS!Q$5*1000)</f>
        <v>0.59252623128195014</v>
      </c>
      <c r="R101" s="334">
        <f>IF(R$10=0,0,R$10/OIS!R$5*1000)</f>
        <v>0.60960320886924391</v>
      </c>
      <c r="S101" s="334">
        <f>IF(S$10=0,0,S$10/OIS!S$5*1000)</f>
        <v>0.55228580378385383</v>
      </c>
      <c r="T101" s="334">
        <f>IF(T$10=0,0,T$10/OIS!T$5*1000)</f>
        <v>0.60840230041271759</v>
      </c>
      <c r="U101" s="334">
        <f>IF(U$10=0,0,U$10/OIS!U$5*1000)</f>
        <v>0.61788161170214573</v>
      </c>
      <c r="V101" s="334">
        <f>IF(V$10=0,0,V$10/OIS!V$5*1000)</f>
        <v>0.59180601893769325</v>
      </c>
      <c r="W101" s="334">
        <f>IF(W$10=0,0,W$10/OIS!W$5*1000)</f>
        <v>0.64446121203320539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4.3883189413737611</v>
      </c>
      <c r="C102" s="350">
        <f>IF(C$16=0,0,C$16/OIS!C$5*1000)</f>
        <v>4.9565663857362079</v>
      </c>
      <c r="D102" s="350">
        <f>IF(D$16=0,0,D$16/OIS!D$5*1000)</f>
        <v>5.5278265551144701</v>
      </c>
      <c r="E102" s="350">
        <f>IF(E$16=0,0,E$16/OIS!E$5*1000)</f>
        <v>6.2077140877954866</v>
      </c>
      <c r="F102" s="350">
        <f>IF(F$16=0,0,F$16/OIS!F$5*1000)</f>
        <v>5.9049284781482347</v>
      </c>
      <c r="G102" s="350">
        <f>IF(G$16=0,0,G$16/OIS!G$5*1000)</f>
        <v>5.5388003743887966</v>
      </c>
      <c r="H102" s="350">
        <f>IF(H$16=0,0,H$16/OIS!H$5*1000)</f>
        <v>4.8624577863839571</v>
      </c>
      <c r="I102" s="350">
        <f>IF(I$16=0,0,I$16/OIS!I$5*1000)</f>
        <v>4.4407369994834429</v>
      </c>
      <c r="J102" s="350">
        <f>IF(J$16=0,0,J$16/OIS!J$5*1000)</f>
        <v>3.7001706005327275</v>
      </c>
      <c r="K102" s="350">
        <f>IF(K$16=0,0,K$16/OIS!K$5*1000)</f>
        <v>4.5414972335708326</v>
      </c>
      <c r="L102" s="350">
        <f>IF(L$16=0,0,L$16/OIS!L$5*1000)</f>
        <v>4.2033950316108477</v>
      </c>
      <c r="M102" s="350">
        <f>IF(M$16=0,0,M$16/OIS!M$5*1000)</f>
        <v>4.8956954307516778</v>
      </c>
      <c r="N102" s="350">
        <f>IF(N$16=0,0,N$16/OIS!N$5*1000)</f>
        <v>5.220280341198027</v>
      </c>
      <c r="O102" s="350">
        <f>IF(O$16=0,0,O$16/OIS!O$5*1000)</f>
        <v>4.8826176899756231</v>
      </c>
      <c r="P102" s="350">
        <f>IF(P$16=0,0,P$16/OIS!P$5*1000)</f>
        <v>4.811589065795971</v>
      </c>
      <c r="Q102" s="350">
        <f>IF(Q$16=0,0,Q$16/OIS!Q$5*1000)</f>
        <v>4.5099399526107122</v>
      </c>
      <c r="R102" s="350">
        <f>IF(R$16=0,0,R$16/OIS!R$5*1000)</f>
        <v>4.0717058207571952</v>
      </c>
      <c r="S102" s="350">
        <f>IF(S$16=0,0,S$16/OIS!S$5*1000)</f>
        <v>4.0132816336992159</v>
      </c>
      <c r="T102" s="350">
        <f>IF(T$16=0,0,T$16/OIS!T$5*1000)</f>
        <v>3.6503015645541792</v>
      </c>
      <c r="U102" s="350">
        <f>IF(U$16=0,0,U$16/OIS!U$5*1000)</f>
        <v>3.8372517740483185</v>
      </c>
      <c r="V102" s="350">
        <f>IF(V$16=0,0,V$16/OIS!V$5*1000)</f>
        <v>3.776811258203177</v>
      </c>
      <c r="W102" s="350">
        <f>IF(W$16=0,0,W$16/OIS!W$5*1000)</f>
        <v>4.3263861139751558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4.985928874991437</v>
      </c>
      <c r="C103" s="350">
        <f>IF(C$27=0,0,C$27/OIS!C$5*1000)</f>
        <v>5.2993009905435207</v>
      </c>
      <c r="D103" s="350">
        <f>IF(D$27=0,0,D$27/OIS!D$5*1000)</f>
        <v>5.906044180107771</v>
      </c>
      <c r="E103" s="350">
        <f>IF(E$27=0,0,E$27/OIS!E$5*1000)</f>
        <v>5.7018223479029562</v>
      </c>
      <c r="F103" s="350">
        <f>IF(F$27=0,0,F$27/OIS!F$5*1000)</f>
        <v>5.5908173285349392</v>
      </c>
      <c r="G103" s="350">
        <f>IF(G$27=0,0,G$27/OIS!G$5*1000)</f>
        <v>6.3706255237279876</v>
      </c>
      <c r="H103" s="350">
        <f>IF(H$27=0,0,H$27/OIS!H$5*1000)</f>
        <v>5.7700954731384071</v>
      </c>
      <c r="I103" s="350">
        <f>IF(I$27=0,0,I$27/OIS!I$5*1000)</f>
        <v>5.3529956169054929</v>
      </c>
      <c r="J103" s="350">
        <f>IF(J$27=0,0,J$27/OIS!J$5*1000)</f>
        <v>5.3231765122501944</v>
      </c>
      <c r="K103" s="350">
        <f>IF(K$27=0,0,K$27/OIS!K$5*1000)</f>
        <v>4.7732637338739075</v>
      </c>
      <c r="L103" s="350">
        <f>IF(L$27=0,0,L$27/OIS!L$5*1000)</f>
        <v>5.4613479292737663</v>
      </c>
      <c r="M103" s="350">
        <f>IF(M$27=0,0,M$27/OIS!M$5*1000)</f>
        <v>6.3271465764773778</v>
      </c>
      <c r="N103" s="350">
        <f>IF(N$27=0,0,N$27/OIS!N$5*1000)</f>
        <v>6.5617521578519709</v>
      </c>
      <c r="O103" s="350">
        <f>IF(O$27=0,0,O$27/OIS!O$5*1000)</f>
        <v>6.2530419265711119</v>
      </c>
      <c r="P103" s="350">
        <f>IF(P$27=0,0,P$27/OIS!P$5*1000)</f>
        <v>6.2214751031174513</v>
      </c>
      <c r="Q103" s="350">
        <f>IF(Q$27=0,0,Q$27/OIS!Q$5*1000)</f>
        <v>5.3160594927223359</v>
      </c>
      <c r="R103" s="350">
        <f>IF(R$27=0,0,R$27/OIS!R$5*1000)</f>
        <v>5.279456361137604</v>
      </c>
      <c r="S103" s="350">
        <f>IF(S$27=0,0,S$27/OIS!S$5*1000)</f>
        <v>5.5990048851814418</v>
      </c>
      <c r="T103" s="350">
        <f>IF(T$27=0,0,T$27/OIS!T$5*1000)</f>
        <v>5.360314156815396</v>
      </c>
      <c r="U103" s="350">
        <f>IF(U$27=0,0,U$27/OIS!U$5*1000)</f>
        <v>5.4868925037702363</v>
      </c>
      <c r="V103" s="350">
        <f>IF(V$27=0,0,V$27/OIS!V$5*1000)</f>
        <v>5.7410490013809099</v>
      </c>
      <c r="W103" s="350">
        <f>IF(W$27=0,0,W$27/OIS!W$5*1000)</f>
        <v>6.4047578531390519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0.4395512187047208</v>
      </c>
      <c r="C104" s="350">
        <f>IF(C$35=0,0,C$35/OIS!C$5*1000)</f>
        <v>0.58750349660348278</v>
      </c>
      <c r="D104" s="350">
        <f>IF(D$35=0,0,D$35/OIS!D$5*1000)</f>
        <v>0.67978273632045993</v>
      </c>
      <c r="E104" s="350">
        <f>IF(E$35=0,0,E$35/OIS!E$5*1000)</f>
        <v>0.79861013173391093</v>
      </c>
      <c r="F104" s="350">
        <f>IF(F$35=0,0,F$35/OIS!F$5*1000)</f>
        <v>0.77987912210294807</v>
      </c>
      <c r="G104" s="350">
        <f>IF(G$35=0,0,G$35/OIS!G$5*1000)</f>
        <v>0.80026268354299168</v>
      </c>
      <c r="H104" s="350">
        <f>IF(H$35=0,0,H$35/OIS!H$5*1000)</f>
        <v>0.66316485436193806</v>
      </c>
      <c r="I104" s="350">
        <f>IF(I$35=0,0,I$35/OIS!I$5*1000)</f>
        <v>0.62259375368029013</v>
      </c>
      <c r="J104" s="350">
        <f>IF(J$35=0,0,J$35/OIS!J$5*1000)</f>
        <v>0.46124816268414448</v>
      </c>
      <c r="K104" s="350">
        <f>IF(K$35=0,0,K$35/OIS!K$5*1000)</f>
        <v>0.61049542542461566</v>
      </c>
      <c r="L104" s="350">
        <f>IF(L$35=0,0,L$35/OIS!L$5*1000)</f>
        <v>0.5643495858021591</v>
      </c>
      <c r="M104" s="350">
        <f>IF(M$35=0,0,M$35/OIS!M$5*1000)</f>
        <v>0.87958048334722705</v>
      </c>
      <c r="N104" s="350">
        <f>IF(N$35=0,0,N$35/OIS!N$5*1000)</f>
        <v>0.92448092609327825</v>
      </c>
      <c r="O104" s="350">
        <f>IF(O$35=0,0,O$35/OIS!O$5*1000)</f>
        <v>0.80152648847902908</v>
      </c>
      <c r="P104" s="350">
        <f>IF(P$35=0,0,P$35/OIS!P$5*1000)</f>
        <v>0.90506691973674191</v>
      </c>
      <c r="Q104" s="350">
        <f>IF(Q$35=0,0,Q$35/OIS!Q$5*1000)</f>
        <v>0.87990796304416052</v>
      </c>
      <c r="R104" s="350">
        <f>IF(R$35=0,0,R$35/OIS!R$5*1000)</f>
        <v>0.74441024766926978</v>
      </c>
      <c r="S104" s="350">
        <f>IF(S$35=0,0,S$35/OIS!S$5*1000)</f>
        <v>0.71053011751154693</v>
      </c>
      <c r="T104" s="350">
        <f>IF(T$35=0,0,T$35/OIS!T$5*1000)</f>
        <v>0.66087460865704362</v>
      </c>
      <c r="U104" s="350">
        <f>IF(U$35=0,0,U$35/OIS!U$5*1000)</f>
        <v>0.72503904551462328</v>
      </c>
      <c r="V104" s="350">
        <f>IF(V$35=0,0,V$35/OIS!V$5*1000)</f>
        <v>0.6827776281553164</v>
      </c>
      <c r="W104" s="350">
        <f>IF(W$35=0,0,W$35/OIS!W$5*1000)</f>
        <v>0.83507919486932614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0.16624655171405062</v>
      </c>
      <c r="C105" s="350">
        <f>IF(C$54=0,0,C$54/OIS!C$5*1000)</f>
        <v>0.20964543901805768</v>
      </c>
      <c r="D105" s="350">
        <f>IF(D$54=0,0,D$54/OIS!D$5*1000)</f>
        <v>0.24043547225191844</v>
      </c>
      <c r="E105" s="350">
        <f>IF(E$54=0,0,E$54/OIS!E$5*1000)</f>
        <v>0.26401314758500077</v>
      </c>
      <c r="F105" s="350">
        <f>IF(F$54=0,0,F$54/OIS!F$5*1000)</f>
        <v>0.3004107153403337</v>
      </c>
      <c r="G105" s="350">
        <f>IF(G$54=0,0,G$54/OIS!G$5*1000)</f>
        <v>0.33924653571193786</v>
      </c>
      <c r="H105" s="350">
        <f>IF(H$54=0,0,H$54/OIS!H$5*1000)</f>
        <v>0.31118016211992622</v>
      </c>
      <c r="I105" s="350">
        <f>IF(I$54=0,0,I$54/OIS!I$5*1000)</f>
        <v>0.30449660815657609</v>
      </c>
      <c r="J105" s="350">
        <f>IF(J$54=0,0,J$54/OIS!J$5*1000)</f>
        <v>0.26560656817758665</v>
      </c>
      <c r="K105" s="350">
        <f>IF(K$54=0,0,K$54/OIS!K$5*1000)</f>
        <v>0.32812724197216786</v>
      </c>
      <c r="L105" s="350">
        <f>IF(L$54=0,0,L$54/OIS!L$5*1000)</f>
        <v>0.32376710791426977</v>
      </c>
      <c r="M105" s="350">
        <f>IF(M$54=0,0,M$54/OIS!M$5*1000)</f>
        <v>0.436131201889287</v>
      </c>
      <c r="N105" s="350">
        <f>IF(N$54=0,0,N$54/OIS!N$5*1000)</f>
        <v>0.48472154386927885</v>
      </c>
      <c r="O105" s="350">
        <f>IF(O$54=0,0,O$54/OIS!O$5*1000)</f>
        <v>0.50389474710553295</v>
      </c>
      <c r="P105" s="350">
        <f>IF(P$54=0,0,P$54/OIS!P$5*1000)</f>
        <v>0.55477895080427464</v>
      </c>
      <c r="Q105" s="350">
        <f>IF(Q$54=0,0,Q$54/OIS!Q$5*1000)</f>
        <v>0.57774218592105542</v>
      </c>
      <c r="R105" s="350">
        <f>IF(R$54=0,0,R$54/OIS!R$5*1000)</f>
        <v>0.55663844379810012</v>
      </c>
      <c r="S105" s="350">
        <f>IF(S$54=0,0,S$54/OIS!S$5*1000)</f>
        <v>0.52548453005121321</v>
      </c>
      <c r="T105" s="350">
        <f>IF(T$54=0,0,T$54/OIS!T$5*1000)</f>
        <v>0.56153306141013493</v>
      </c>
      <c r="U105" s="350">
        <f>IF(U$54=0,0,U$54/OIS!U$5*1000)</f>
        <v>0.5808728897649873</v>
      </c>
      <c r="V105" s="350">
        <f>IF(V$54=0,0,V$54/OIS!V$5*1000)</f>
        <v>0.55109545496714307</v>
      </c>
      <c r="W105" s="350">
        <f>IF(W$54=0,0,W$54/OIS!W$5*1000)</f>
        <v>0.61257041007156643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2.8065234588991168</v>
      </c>
      <c r="C106" s="350">
        <f>IF(C$68=0,0,C$68/OIS!C$5*1000)</f>
        <v>2.7864707815974747</v>
      </c>
      <c r="D106" s="350">
        <f>IF(D$68=0,0,D$68/OIS!D$5*1000)</f>
        <v>2.7599611231931247</v>
      </c>
      <c r="E106" s="350">
        <f>IF(E$68=0,0,E$68/OIS!E$5*1000)</f>
        <v>2.6516174556775409</v>
      </c>
      <c r="F106" s="350">
        <f>IF(F$68=0,0,F$68/OIS!F$5*1000)</f>
        <v>2.4715830401795551</v>
      </c>
      <c r="G106" s="350">
        <f>IF(G$68=0,0,G$68/OIS!G$5*1000)</f>
        <v>2.706514724735964</v>
      </c>
      <c r="H106" s="350">
        <f>IF(H$68=0,0,H$68/OIS!H$5*1000)</f>
        <v>2.4696516409942086</v>
      </c>
      <c r="I106" s="350">
        <f>IF(I$68=0,0,I$68/OIS!I$5*1000)</f>
        <v>2.1457353266797248</v>
      </c>
      <c r="J106" s="350">
        <f>IF(J$68=0,0,J$68/OIS!J$5*1000)</f>
        <v>2.3027657693255792</v>
      </c>
      <c r="K106" s="350">
        <f>IF(K$68=0,0,K$68/OIS!K$5*1000)</f>
        <v>1.7825101766880924</v>
      </c>
      <c r="L106" s="350">
        <f>IF(L$68=0,0,L$68/OIS!L$5*1000)</f>
        <v>2.0056460682296668</v>
      </c>
      <c r="M106" s="350">
        <f>IF(M$68=0,0,M$68/OIS!M$5*1000)</f>
        <v>2.1180517859185701</v>
      </c>
      <c r="N106" s="350">
        <f>IF(N$68=0,0,N$68/OIS!N$5*1000)</f>
        <v>2.3468069897725847</v>
      </c>
      <c r="O106" s="350">
        <f>IF(O$68=0,0,O$68/OIS!O$5*1000)</f>
        <v>2.2808098358896434</v>
      </c>
      <c r="P106" s="350">
        <f>IF(P$68=0,0,P$68/OIS!P$5*1000)</f>
        <v>2.2175693254392392</v>
      </c>
      <c r="Q106" s="350">
        <f>IF(Q$68=0,0,Q$68/OIS!Q$5*1000)</f>
        <v>1.7175635871861628</v>
      </c>
      <c r="R106" s="350">
        <f>IF(R$68=0,0,R$68/OIS!R$5*1000)</f>
        <v>1.6486292840327752</v>
      </c>
      <c r="S106" s="350">
        <f>IF(S$68=0,0,S$68/OIS!S$5*1000)</f>
        <v>1.7969566961836498</v>
      </c>
      <c r="T106" s="350">
        <f>IF(T$68=0,0,T$68/OIS!T$5*1000)</f>
        <v>1.7309887406445019</v>
      </c>
      <c r="U106" s="350">
        <f>IF(U$68=0,0,U$68/OIS!U$5*1000)</f>
        <v>1.8138968364420036</v>
      </c>
      <c r="V106" s="350">
        <f>IF(V$68=0,0,V$68/OIS!V$5*1000)</f>
        <v>1.6001899884431481</v>
      </c>
      <c r="W106" s="350">
        <f>IF(W$68=0,0,W$68/OIS!W$5*1000)</f>
        <v>1.5782650915437542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4.4966392142695861</v>
      </c>
      <c r="C107" s="335">
        <f>IF(C$69=0,0,C$69/OIS!C$5*1000)</f>
        <v>4.7676424462309912</v>
      </c>
      <c r="D107" s="335">
        <f>IF(D$69=0,0,D$69/OIS!D$5*1000)</f>
        <v>4.9876104959042742</v>
      </c>
      <c r="E107" s="335">
        <f>IF(E$69=0,0,E$69/OIS!E$5*1000)</f>
        <v>5.238915348845337</v>
      </c>
      <c r="F107" s="335">
        <f>IF(F$69=0,0,F$69/OIS!F$5*1000)</f>
        <v>5.9782465682333905</v>
      </c>
      <c r="G107" s="335">
        <f>IF(G$69=0,0,G$69/OIS!G$5*1000)</f>
        <v>6.3473170906513126</v>
      </c>
      <c r="H107" s="335">
        <f>IF(H$69=0,0,H$69/OIS!H$5*1000)</f>
        <v>6.177366005361506</v>
      </c>
      <c r="I107" s="335">
        <f>IF(I$69=0,0,I$69/OIS!I$5*1000)</f>
        <v>5.9974397439303484</v>
      </c>
      <c r="J107" s="335">
        <f>IF(J$69=0,0,J$69/OIS!J$5*1000)</f>
        <v>5.6437504717982394</v>
      </c>
      <c r="K107" s="335">
        <f>IF(K$69=0,0,K$69/OIS!K$5*1000)</f>
        <v>6.8451597355475338</v>
      </c>
      <c r="L107" s="335">
        <f>IF(L$69=0,0,L$69/OIS!L$5*1000)</f>
        <v>6.5810205503286507</v>
      </c>
      <c r="M107" s="335">
        <f>IF(M$69=0,0,M$69/OIS!M$5*1000)</f>
        <v>7.3101884700410764</v>
      </c>
      <c r="N107" s="335">
        <f>IF(N$69=0,0,N$69/OIS!N$5*1000)</f>
        <v>8.1638111294082023</v>
      </c>
      <c r="O107" s="335">
        <f>IF(O$69=0,0,O$69/OIS!O$5*1000)</f>
        <v>9.3557215849706594</v>
      </c>
      <c r="P107" s="335">
        <f>IF(P$69=0,0,P$69/OIS!P$5*1000)</f>
        <v>9.9240195418610746</v>
      </c>
      <c r="Q107" s="335">
        <f>IF(Q$69=0,0,Q$69/OIS!Q$5*1000)</f>
        <v>10.960349414472565</v>
      </c>
      <c r="R107" s="335">
        <f>IF(R$69=0,0,R$69/OIS!R$5*1000)</f>
        <v>11.03518998811546</v>
      </c>
      <c r="S107" s="335">
        <f>IF(S$69=0,0,S$69/OIS!S$5*1000)</f>
        <v>10.210541622914628</v>
      </c>
      <c r="T107" s="335">
        <f>IF(T$69=0,0,T$69/OIS!T$5*1000)</f>
        <v>11.14823945486318</v>
      </c>
      <c r="U107" s="335">
        <f>IF(U$69=0,0,U$69/OIS!U$5*1000)</f>
        <v>11.356026344972165</v>
      </c>
      <c r="V107" s="335">
        <f>IF(V$69=0,0,V$69/OIS!V$5*1000)</f>
        <v>10.783365256410653</v>
      </c>
      <c r="W107" s="335">
        <f>IF(W$69=0,0,W$69/OIS!W$5*1000)</f>
        <v>11.540792863610513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24.81053088270253</v>
      </c>
      <c r="C5" s="225">
        <v>25.207538415256071</v>
      </c>
      <c r="D5" s="225">
        <v>28.986007129060589</v>
      </c>
      <c r="E5" s="225">
        <v>32.604999149581218</v>
      </c>
      <c r="F5" s="225">
        <v>37.356242709897863</v>
      </c>
      <c r="G5" s="225">
        <v>40.59330845476925</v>
      </c>
      <c r="H5" s="225">
        <v>42.041968097006617</v>
      </c>
      <c r="I5" s="225">
        <v>43.423452749475402</v>
      </c>
      <c r="J5" s="225">
        <v>42.275194870456133</v>
      </c>
      <c r="K5" s="225">
        <v>30.419170463835592</v>
      </c>
      <c r="L5" s="225">
        <v>33.130067924566369</v>
      </c>
      <c r="M5" s="225">
        <v>38.240829063113956</v>
      </c>
      <c r="N5" s="225">
        <v>39.532001826522922</v>
      </c>
      <c r="O5" s="225">
        <v>40.352985337587043</v>
      </c>
      <c r="P5" s="225">
        <v>41.680594580773487</v>
      </c>
      <c r="Q5" s="225">
        <v>47.7807494329886</v>
      </c>
      <c r="R5" s="225">
        <v>46.522459326398078</v>
      </c>
      <c r="S5" s="225">
        <v>48.046140058832229</v>
      </c>
      <c r="T5" s="225">
        <v>52.068240047960337</v>
      </c>
      <c r="U5" s="225">
        <v>53.135865475688853</v>
      </c>
      <c r="V5" s="225">
        <v>53.556246136624821</v>
      </c>
      <c r="W5" s="225">
        <v>55.513039268572648</v>
      </c>
      <c r="DA5" s="89" t="s">
        <v>3125</v>
      </c>
    </row>
    <row r="6" spans="1:105" ht="12" customHeight="1" x14ac:dyDescent="0.25">
      <c r="A6" s="55" t="s">
        <v>92</v>
      </c>
      <c r="B6" s="261">
        <v>0.72306539984815299</v>
      </c>
      <c r="C6" s="261">
        <v>0.68505803194284876</v>
      </c>
      <c r="D6" s="261">
        <v>0.75344350891331002</v>
      </c>
      <c r="E6" s="261">
        <v>0.82030719419237597</v>
      </c>
      <c r="F6" s="261">
        <v>0.95650515937095548</v>
      </c>
      <c r="G6" s="261">
        <v>1.039880035270933</v>
      </c>
      <c r="H6" s="261">
        <v>1.113852072394492</v>
      </c>
      <c r="I6" s="261">
        <v>1.1892093484798849</v>
      </c>
      <c r="J6" s="261">
        <v>1.164909966189017</v>
      </c>
      <c r="K6" s="261">
        <v>0.88053884022568063</v>
      </c>
      <c r="L6" s="261">
        <v>0.92234343692585652</v>
      </c>
      <c r="M6" s="261">
        <v>0.9934682929606522</v>
      </c>
      <c r="N6" s="261">
        <v>1.008449485026413</v>
      </c>
      <c r="O6" s="261">
        <v>1.1088318796251631</v>
      </c>
      <c r="P6" s="261">
        <v>1.128569385731869</v>
      </c>
      <c r="Q6" s="261">
        <v>1.4356125348599429</v>
      </c>
      <c r="R6" s="261">
        <v>1.450173240177435</v>
      </c>
      <c r="S6" s="261">
        <v>1.429119606698231</v>
      </c>
      <c r="T6" s="261">
        <v>1.608973046871272</v>
      </c>
      <c r="U6" s="261">
        <v>1.6246950101090769</v>
      </c>
      <c r="V6" s="261">
        <v>1.6291033077490329</v>
      </c>
      <c r="W6" s="261">
        <v>1.6706239704998049</v>
      </c>
      <c r="DA6" s="67" t="s">
        <v>3126</v>
      </c>
    </row>
    <row r="7" spans="1:105" ht="12" customHeight="1" x14ac:dyDescent="0.25">
      <c r="A7" s="202" t="s">
        <v>93</v>
      </c>
      <c r="B7" s="226">
        <v>8.8106320345613581E-2</v>
      </c>
      <c r="C7" s="226">
        <v>8.5075084429089357E-2</v>
      </c>
      <c r="D7" s="226">
        <v>9.4284578596727911E-2</v>
      </c>
      <c r="E7" s="226">
        <v>0.1040472928396064</v>
      </c>
      <c r="F7" s="226">
        <v>0.12466161156316399</v>
      </c>
      <c r="G7" s="226">
        <v>0.13612310450941939</v>
      </c>
      <c r="H7" s="226">
        <v>0.14633384655151269</v>
      </c>
      <c r="I7" s="226">
        <v>0.15593519107433371</v>
      </c>
      <c r="J7" s="226">
        <v>0.15267272983545471</v>
      </c>
      <c r="K7" s="226">
        <v>0.1169287935694887</v>
      </c>
      <c r="L7" s="226">
        <v>0.1228087285221197</v>
      </c>
      <c r="M7" s="226">
        <v>0.13468383583851951</v>
      </c>
      <c r="N7" s="226">
        <v>0.13883932107241359</v>
      </c>
      <c r="O7" s="226">
        <v>0.1534256156403751</v>
      </c>
      <c r="P7" s="226">
        <v>0.15872222482203449</v>
      </c>
      <c r="Q7" s="226">
        <v>0.2005550192371881</v>
      </c>
      <c r="R7" s="226">
        <v>0.2012096349593735</v>
      </c>
      <c r="S7" s="226">
        <v>0.19925721238054289</v>
      </c>
      <c r="T7" s="226">
        <v>0.225358361178193</v>
      </c>
      <c r="U7" s="226">
        <v>0.22799956897247589</v>
      </c>
      <c r="V7" s="226">
        <v>0.22775141408394819</v>
      </c>
      <c r="W7" s="226">
        <v>0.2329859160835239</v>
      </c>
      <c r="DA7" s="174" t="s">
        <v>3127</v>
      </c>
    </row>
    <row r="8" spans="1:105" ht="12" customHeight="1" x14ac:dyDescent="0.25">
      <c r="A8" s="202" t="s">
        <v>94</v>
      </c>
      <c r="B8" s="226">
        <v>0.78951566116537741</v>
      </c>
      <c r="C8" s="226">
        <v>0.77318849764960218</v>
      </c>
      <c r="D8" s="226">
        <v>0.8616510909108912</v>
      </c>
      <c r="E8" s="226">
        <v>0.96007336620552675</v>
      </c>
      <c r="F8" s="226">
        <v>1.1720108568978449</v>
      </c>
      <c r="G8" s="226">
        <v>1.283535219781252</v>
      </c>
      <c r="H8" s="226">
        <v>1.3831405625523221</v>
      </c>
      <c r="I8" s="226">
        <v>1.472015058394299</v>
      </c>
      <c r="J8" s="226">
        <v>1.440738139518337</v>
      </c>
      <c r="K8" s="226">
        <v>1.113036761570271</v>
      </c>
      <c r="L8" s="226">
        <v>1.1710494688735651</v>
      </c>
      <c r="M8" s="226">
        <v>1.2991900265895231</v>
      </c>
      <c r="N8" s="226">
        <v>1.352206415671259</v>
      </c>
      <c r="O8" s="226">
        <v>1.4988591348069991</v>
      </c>
      <c r="P8" s="226">
        <v>1.56590408573273</v>
      </c>
      <c r="Q8" s="226">
        <v>1.9706934221372041</v>
      </c>
      <c r="R8" s="226">
        <v>1.968977075440143</v>
      </c>
      <c r="S8" s="226">
        <v>1.955632800564675</v>
      </c>
      <c r="T8" s="226">
        <v>2.2178708709205761</v>
      </c>
      <c r="U8" s="226">
        <v>2.2464516130186309</v>
      </c>
      <c r="V8" s="226">
        <v>2.2389096194993501</v>
      </c>
      <c r="W8" s="226">
        <v>2.287001932958634</v>
      </c>
      <c r="DA8" s="174" t="s">
        <v>3128</v>
      </c>
    </row>
    <row r="9" spans="1:105" ht="12" customHeight="1" x14ac:dyDescent="0.25">
      <c r="A9" s="202" t="s">
        <v>95</v>
      </c>
      <c r="B9" s="226">
        <v>0.25842165353837238</v>
      </c>
      <c r="C9" s="226">
        <v>0.24397505976964351</v>
      </c>
      <c r="D9" s="226">
        <v>0.26794308270262118</v>
      </c>
      <c r="E9" s="226">
        <v>0.29096887582947761</v>
      </c>
      <c r="F9" s="226">
        <v>0.33747857114290952</v>
      </c>
      <c r="G9" s="226">
        <v>0.36657428591335528</v>
      </c>
      <c r="H9" s="226">
        <v>0.39236607868645967</v>
      </c>
      <c r="I9" s="226">
        <v>0.41907262019875319</v>
      </c>
      <c r="J9" s="226">
        <v>0.41055070998006271</v>
      </c>
      <c r="K9" s="226">
        <v>0.30950666522932752</v>
      </c>
      <c r="L9" s="226">
        <v>0.32402363824706282</v>
      </c>
      <c r="M9" s="226">
        <v>0.34771318940452889</v>
      </c>
      <c r="N9" s="226">
        <v>0.35181088324941062</v>
      </c>
      <c r="O9" s="226">
        <v>0.38641748538444809</v>
      </c>
      <c r="P9" s="226">
        <v>0.3919122302260018</v>
      </c>
      <c r="Q9" s="226">
        <v>0.49926539392635588</v>
      </c>
      <c r="R9" s="226">
        <v>0.50507314916880963</v>
      </c>
      <c r="S9" s="226">
        <v>0.49721806107343652</v>
      </c>
      <c r="T9" s="226">
        <v>0.5592398510144323</v>
      </c>
      <c r="U9" s="226">
        <v>0.56446760280639885</v>
      </c>
      <c r="V9" s="226">
        <v>0.56646662463836917</v>
      </c>
      <c r="W9" s="226">
        <v>0.5812115359734672</v>
      </c>
      <c r="DA9" s="174" t="s">
        <v>3129</v>
      </c>
    </row>
    <row r="10" spans="1:105" ht="12" customHeight="1" x14ac:dyDescent="0.25">
      <c r="A10" s="56" t="s">
        <v>96</v>
      </c>
      <c r="B10" s="262">
        <v>0.9334649097562524</v>
      </c>
      <c r="C10" s="262">
        <v>0.88698712513632194</v>
      </c>
      <c r="D10" s="262">
        <v>0.992937344829257</v>
      </c>
      <c r="E10" s="262">
        <v>1.084204439039864</v>
      </c>
      <c r="F10" s="262">
        <v>1.3097127816481191</v>
      </c>
      <c r="G10" s="262">
        <v>1.386553673415887</v>
      </c>
      <c r="H10" s="262">
        <v>1.5042979551552449</v>
      </c>
      <c r="I10" s="262">
        <v>1.6222697584160299</v>
      </c>
      <c r="J10" s="262">
        <v>1.6083404179270151</v>
      </c>
      <c r="K10" s="262">
        <v>1.234523043179685</v>
      </c>
      <c r="L10" s="262">
        <v>1.28733387007094</v>
      </c>
      <c r="M10" s="262">
        <v>1.355931609023121</v>
      </c>
      <c r="N10" s="262">
        <v>1.390018456915799</v>
      </c>
      <c r="O10" s="262">
        <v>1.5447127078149221</v>
      </c>
      <c r="P10" s="262">
        <v>1.5865945931216261</v>
      </c>
      <c r="Q10" s="262">
        <v>2.0721040356874281</v>
      </c>
      <c r="R10" s="262">
        <v>2.1028321629852278</v>
      </c>
      <c r="S10" s="262">
        <v>2.0417071599649219</v>
      </c>
      <c r="T10" s="262">
        <v>2.3683524349753542</v>
      </c>
      <c r="U10" s="262">
        <v>2.39662284672375</v>
      </c>
      <c r="V10" s="262">
        <v>2.396387028641997</v>
      </c>
      <c r="W10" s="262">
        <v>2.49793496525499</v>
      </c>
      <c r="DA10" s="68" t="s">
        <v>3130</v>
      </c>
    </row>
    <row r="11" spans="1:105" ht="12" customHeight="1" x14ac:dyDescent="0.25">
      <c r="A11" s="37" t="s">
        <v>160</v>
      </c>
      <c r="B11" s="228">
        <v>4.8262530253730188E-2</v>
      </c>
      <c r="C11" s="228">
        <v>4.7415660630340389E-2</v>
      </c>
      <c r="D11" s="228">
        <v>4.6756496475476132E-2</v>
      </c>
      <c r="E11" s="228">
        <v>4.6587548653378733E-2</v>
      </c>
      <c r="F11" s="228">
        <v>4.28468341275463E-2</v>
      </c>
      <c r="G11" s="228">
        <v>6.5605448723142334E-2</v>
      </c>
      <c r="H11" s="228">
        <v>5.6454437522278071E-2</v>
      </c>
      <c r="I11" s="228">
        <v>5.4742003923174007E-2</v>
      </c>
      <c r="J11" s="228">
        <v>5.8354410086640197E-2</v>
      </c>
      <c r="K11" s="228">
        <v>1.482543218663834E-2</v>
      </c>
      <c r="L11" s="228">
        <v>2.3636185754359669E-2</v>
      </c>
      <c r="M11" s="228">
        <v>3.8448448796672592E-2</v>
      </c>
      <c r="N11" s="228">
        <v>4.6996388077579491E-2</v>
      </c>
      <c r="O11" s="228">
        <v>3.3912082196811508E-2</v>
      </c>
      <c r="P11" s="228">
        <v>3.5870711224839411E-2</v>
      </c>
      <c r="Q11" s="228">
        <v>1.475305569194181E-2</v>
      </c>
      <c r="R11" s="228">
        <v>1.118013683841928E-2</v>
      </c>
      <c r="S11" s="228">
        <v>1.71971442211892E-2</v>
      </c>
      <c r="T11" s="228">
        <v>1.4829475379617299E-2</v>
      </c>
      <c r="U11" s="228">
        <v>1.7616533575869089E-2</v>
      </c>
      <c r="V11" s="228">
        <v>1.300263029714693E-2</v>
      </c>
      <c r="W11" s="228">
        <v>1.157430020668899E-2</v>
      </c>
      <c r="DA11" s="69" t="s">
        <v>3131</v>
      </c>
    </row>
    <row r="12" spans="1:105" ht="12" customHeight="1" x14ac:dyDescent="0.25">
      <c r="A12" s="37" t="s">
        <v>162</v>
      </c>
      <c r="B12" s="228">
        <v>6.1466024400802677E-2</v>
      </c>
      <c r="C12" s="228">
        <v>7.0734973078376173E-2</v>
      </c>
      <c r="D12" s="228">
        <v>0.1202456962631111</v>
      </c>
      <c r="E12" s="228">
        <v>0.1266309548369145</v>
      </c>
      <c r="F12" s="228">
        <v>0.1408520249906666</v>
      </c>
      <c r="G12" s="228">
        <v>0.16675444062168121</v>
      </c>
      <c r="H12" s="228">
        <v>0.17671594227966031</v>
      </c>
      <c r="I12" s="228">
        <v>0.18352993840903559</v>
      </c>
      <c r="J12" s="228">
        <v>0.21299867501913269</v>
      </c>
      <c r="K12" s="228">
        <v>9.1373026104540261E-2</v>
      </c>
      <c r="L12" s="228">
        <v>0.143110607856684</v>
      </c>
      <c r="M12" s="228">
        <v>0.20847205462754989</v>
      </c>
      <c r="N12" s="228">
        <v>0.19312300808488009</v>
      </c>
      <c r="O12" s="228">
        <v>0.1266221177946121</v>
      </c>
      <c r="P12" s="228">
        <v>0.1180421748972062</v>
      </c>
      <c r="Q12" s="228">
        <v>6.9122038068496455E-2</v>
      </c>
      <c r="R12" s="228">
        <v>6.9460343804542232E-2</v>
      </c>
      <c r="S12" s="228">
        <v>0.1127563045946699</v>
      </c>
      <c r="T12" s="228">
        <v>8.9474909231001085E-2</v>
      </c>
      <c r="U12" s="228">
        <v>9.3730224543646101E-2</v>
      </c>
      <c r="V12" s="228">
        <v>0.1245920673463609</v>
      </c>
      <c r="W12" s="228">
        <v>0.13314913111351151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8.4738146745281642E-2</v>
      </c>
      <c r="U14" s="228">
        <v>9.6429738518673452E-2</v>
      </c>
      <c r="V14" s="228">
        <v>0.1092429657435318</v>
      </c>
      <c r="W14" s="228">
        <v>0.2217747748695123</v>
      </c>
      <c r="DA14" s="69" t="s">
        <v>3134</v>
      </c>
    </row>
    <row r="15" spans="1:105" ht="12" customHeight="1" x14ac:dyDescent="0.25">
      <c r="A15" s="37" t="s">
        <v>38</v>
      </c>
      <c r="B15" s="228">
        <v>0.82373635510171961</v>
      </c>
      <c r="C15" s="228">
        <v>0.76883649142760535</v>
      </c>
      <c r="D15" s="228">
        <v>0.82593515209066959</v>
      </c>
      <c r="E15" s="228">
        <v>0.91098593554957108</v>
      </c>
      <c r="F15" s="228">
        <v>1.126013922529906</v>
      </c>
      <c r="G15" s="228">
        <v>1.154193784071063</v>
      </c>
      <c r="H15" s="228">
        <v>1.2711275753533069</v>
      </c>
      <c r="I15" s="228">
        <v>1.38399781608382</v>
      </c>
      <c r="J15" s="228">
        <v>1.336987332821242</v>
      </c>
      <c r="K15" s="228">
        <v>1.1283245848885071</v>
      </c>
      <c r="L15" s="228">
        <v>1.1205870764598971</v>
      </c>
      <c r="M15" s="228">
        <v>1.109011105598898</v>
      </c>
      <c r="N15" s="228">
        <v>1.1498990607533399</v>
      </c>
      <c r="O15" s="228">
        <v>1.384178507823498</v>
      </c>
      <c r="P15" s="228">
        <v>1.432681706999581</v>
      </c>
      <c r="Q15" s="228">
        <v>1.988228941926989</v>
      </c>
      <c r="R15" s="228">
        <v>2.022191682342267</v>
      </c>
      <c r="S15" s="228">
        <v>1.911753711149063</v>
      </c>
      <c r="T15" s="228">
        <v>2.1793099036194539</v>
      </c>
      <c r="U15" s="228">
        <v>2.1888463500855608</v>
      </c>
      <c r="V15" s="228">
        <v>2.1495493652549569</v>
      </c>
      <c r="W15" s="228">
        <v>2.1314367590652781</v>
      </c>
      <c r="DA15" s="69" t="s">
        <v>3135</v>
      </c>
    </row>
    <row r="16" spans="1:105" ht="12" customHeight="1" x14ac:dyDescent="0.25">
      <c r="A16" s="57" t="s">
        <v>3059</v>
      </c>
      <c r="B16" s="263">
        <v>5.805240448095665</v>
      </c>
      <c r="C16" s="263">
        <v>6.2125488547015024</v>
      </c>
      <c r="D16" s="263">
        <v>7.3464649493103673</v>
      </c>
      <c r="E16" s="263">
        <v>8.8325038167100889</v>
      </c>
      <c r="F16" s="263">
        <v>9.3312013940593488</v>
      </c>
      <c r="G16" s="263">
        <v>9.1607322338001467</v>
      </c>
      <c r="H16" s="263">
        <v>8.9761892035737585</v>
      </c>
      <c r="I16" s="263">
        <v>9.0737039640536601</v>
      </c>
      <c r="J16" s="263">
        <v>7.9143502455990564</v>
      </c>
      <c r="K16" s="263">
        <v>6.2211381302814166</v>
      </c>
      <c r="L16" s="263">
        <v>6.3500792897465201</v>
      </c>
      <c r="M16" s="263">
        <v>7.5784069825953013</v>
      </c>
      <c r="N16" s="263">
        <v>7.7178421146463236</v>
      </c>
      <c r="O16" s="263">
        <v>7.0071924689307314</v>
      </c>
      <c r="P16" s="263">
        <v>6.9723656605223452</v>
      </c>
      <c r="Q16" s="263">
        <v>7.2042223862899917</v>
      </c>
      <c r="R16" s="263">
        <v>6.5250907496031889</v>
      </c>
      <c r="S16" s="263">
        <v>6.9140462692257856</v>
      </c>
      <c r="T16" s="263">
        <v>6.5991799044240702</v>
      </c>
      <c r="U16" s="263">
        <v>6.8359819052923942</v>
      </c>
      <c r="V16" s="263">
        <v>7.048161716079882</v>
      </c>
      <c r="W16" s="263">
        <v>7.760353533748173</v>
      </c>
      <c r="DA16" s="70" t="s">
        <v>3136</v>
      </c>
    </row>
    <row r="17" spans="1:105" ht="12" customHeight="1" x14ac:dyDescent="0.25">
      <c r="A17" s="46" t="s">
        <v>30</v>
      </c>
      <c r="B17" s="231">
        <v>1.4105976815815879E-2</v>
      </c>
      <c r="C17" s="231">
        <v>1.293497865446922E-2</v>
      </c>
      <c r="D17" s="231">
        <v>1.2091776302131501E-2</v>
      </c>
      <c r="E17" s="231">
        <v>1.7447368653567111E-2</v>
      </c>
      <c r="F17" s="231">
        <v>2.0824156763052281E-2</v>
      </c>
      <c r="G17" s="231">
        <v>4.0549873467791937E-2</v>
      </c>
      <c r="H17" s="231">
        <v>3.5613211829243298E-2</v>
      </c>
      <c r="I17" s="231">
        <v>2.4597281485727322E-2</v>
      </c>
      <c r="J17" s="231">
        <v>2.5128067253322339E-2</v>
      </c>
      <c r="K17" s="231">
        <v>0</v>
      </c>
      <c r="L17" s="231">
        <v>8.8268782619363752E-3</v>
      </c>
      <c r="M17" s="231">
        <v>4.0540247552984077E-2</v>
      </c>
      <c r="N17" s="231">
        <v>2.289628184266122E-2</v>
      </c>
      <c r="O17" s="231">
        <v>1.6550739610371401E-2</v>
      </c>
      <c r="P17" s="231">
        <v>4.7917572155012987E-2</v>
      </c>
      <c r="Q17" s="231">
        <v>2.1162366761820438E-2</v>
      </c>
      <c r="R17" s="231">
        <v>1.183067688524026E-2</v>
      </c>
      <c r="S17" s="231">
        <v>2.3098350914065369E-2</v>
      </c>
      <c r="T17" s="231">
        <v>2.6021783180373171E-2</v>
      </c>
      <c r="U17" s="231">
        <v>2.100905414651049E-2</v>
      </c>
      <c r="V17" s="231">
        <v>1.075501461260994E-2</v>
      </c>
      <c r="W17" s="231">
        <v>1.0451257865343001E-2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6.1162648294891209E-2</v>
      </c>
      <c r="C19" s="231">
        <v>3.1027286542260651E-2</v>
      </c>
      <c r="D19" s="231">
        <v>5.8007126760115282E-2</v>
      </c>
      <c r="E19" s="231">
        <v>5.4590820825687121E-2</v>
      </c>
      <c r="F19" s="231">
        <v>7.188568077992602E-2</v>
      </c>
      <c r="G19" s="231">
        <v>0.106911598064043</v>
      </c>
      <c r="H19" s="231">
        <v>0.1001320945637372</v>
      </c>
      <c r="I19" s="231">
        <v>6.6701052797566315E-2</v>
      </c>
      <c r="J19" s="231">
        <v>0.1198582690957674</v>
      </c>
      <c r="K19" s="231">
        <v>6.3534374157550172E-2</v>
      </c>
      <c r="L19" s="231">
        <v>0.1106522440121101</v>
      </c>
      <c r="M19" s="231">
        <v>0.13425434554249019</v>
      </c>
      <c r="N19" s="231">
        <v>0.12789589038260099</v>
      </c>
      <c r="O19" s="231">
        <v>0.10330853597231179</v>
      </c>
      <c r="P19" s="231">
        <v>0.1145274321479757</v>
      </c>
      <c r="Q19" s="231">
        <v>9.7268341057681507E-2</v>
      </c>
      <c r="R19" s="231">
        <v>9.6527867439236456E-2</v>
      </c>
      <c r="S19" s="231">
        <v>0.1278517238032566</v>
      </c>
      <c r="T19" s="231">
        <v>0.12516456634970929</v>
      </c>
      <c r="U19" s="231">
        <v>0.13179572475161391</v>
      </c>
      <c r="V19" s="231">
        <v>0.17159021670340019</v>
      </c>
      <c r="W19" s="231">
        <v>0.1976801532337065</v>
      </c>
      <c r="DA19" s="73" t="s">
        <v>3139</v>
      </c>
    </row>
    <row r="20" spans="1:105" ht="12" customHeight="1" x14ac:dyDescent="0.25">
      <c r="A20" s="46" t="s">
        <v>160</v>
      </c>
      <c r="B20" s="231">
        <v>0.1885040181539899</v>
      </c>
      <c r="C20" s="231">
        <v>0.17692848923225449</v>
      </c>
      <c r="D20" s="231">
        <v>0.15140910608760691</v>
      </c>
      <c r="E20" s="231">
        <v>0.19082381107175511</v>
      </c>
      <c r="F20" s="231">
        <v>0.18434845972523389</v>
      </c>
      <c r="G20" s="231">
        <v>0.3363717186121894</v>
      </c>
      <c r="H20" s="231">
        <v>0.32549578238421228</v>
      </c>
      <c r="I20" s="231">
        <v>0.3006727342972208</v>
      </c>
      <c r="J20" s="231">
        <v>0.25590530623418861</v>
      </c>
      <c r="K20" s="231">
        <v>7.7791781399856222E-2</v>
      </c>
      <c r="L20" s="231">
        <v>9.7942450712538487E-2</v>
      </c>
      <c r="M20" s="231">
        <v>0.2532432060119072</v>
      </c>
      <c r="N20" s="231">
        <v>0.24327019846995329</v>
      </c>
      <c r="O20" s="231">
        <v>0.26879531531885681</v>
      </c>
      <c r="P20" s="231">
        <v>0.29718250233914167</v>
      </c>
      <c r="Q20" s="231">
        <v>0.18888052426338231</v>
      </c>
      <c r="R20" s="231">
        <v>0.14968876170550241</v>
      </c>
      <c r="S20" s="231">
        <v>0.19069684017046801</v>
      </c>
      <c r="T20" s="231">
        <v>0.20702561645964371</v>
      </c>
      <c r="U20" s="231">
        <v>0.27493537312900429</v>
      </c>
      <c r="V20" s="231">
        <v>0.2050858529858583</v>
      </c>
      <c r="W20" s="231">
        <v>0.20095738778982741</v>
      </c>
      <c r="DA20" s="73" t="s">
        <v>3140</v>
      </c>
    </row>
    <row r="21" spans="1:105" ht="12" customHeight="1" x14ac:dyDescent="0.25">
      <c r="A21" s="46" t="s">
        <v>70</v>
      </c>
      <c r="B21" s="231">
        <v>0.14123254137241059</v>
      </c>
      <c r="C21" s="231">
        <v>0.15656763536685289</v>
      </c>
      <c r="D21" s="231">
        <v>0.15378572427284021</v>
      </c>
      <c r="E21" s="231">
        <v>9.5922232964981757E-2</v>
      </c>
      <c r="F21" s="231">
        <v>9.8731911824595481E-2</v>
      </c>
      <c r="G21" s="231">
        <v>7.5633432691225702E-2</v>
      </c>
      <c r="H21" s="231">
        <v>5.1183052569357623E-2</v>
      </c>
      <c r="I21" s="231">
        <v>5.0674443445248227E-2</v>
      </c>
      <c r="J21" s="231">
        <v>9.1057747852241369E-2</v>
      </c>
      <c r="K21" s="231">
        <v>2.413431958748247E-2</v>
      </c>
      <c r="L21" s="231">
        <v>5.5636284081084432E-2</v>
      </c>
      <c r="M21" s="231">
        <v>5.3656673463047873E-2</v>
      </c>
      <c r="N21" s="231">
        <v>2.57801438234414E-2</v>
      </c>
      <c r="O21" s="231">
        <v>2.6841673063197579E-2</v>
      </c>
      <c r="P21" s="231">
        <v>3.4935869783874182E-2</v>
      </c>
      <c r="Q21" s="231">
        <v>3.9480896779901083E-2</v>
      </c>
      <c r="R21" s="231">
        <v>3.7186905655236531E-2</v>
      </c>
      <c r="S21" s="231">
        <v>2.840458888866907E-2</v>
      </c>
      <c r="T21" s="231">
        <v>7.1364416047966931E-3</v>
      </c>
      <c r="U21" s="231">
        <v>7.5224582952078149E-3</v>
      </c>
      <c r="V21" s="231">
        <v>1.089593836069978E-2</v>
      </c>
      <c r="W21" s="231">
        <v>7.2653526896675896E-3</v>
      </c>
      <c r="DA21" s="73" t="s">
        <v>3141</v>
      </c>
    </row>
    <row r="22" spans="1:105" ht="12" customHeight="1" x14ac:dyDescent="0.25">
      <c r="A22" s="46" t="s">
        <v>34</v>
      </c>
      <c r="B22" s="231">
        <v>0.73087910307560811</v>
      </c>
      <c r="C22" s="231">
        <v>0.36542458493954499</v>
      </c>
      <c r="D22" s="231">
        <v>0.36542458493571378</v>
      </c>
      <c r="E22" s="231">
        <v>0.36542458493491492</v>
      </c>
      <c r="F22" s="231">
        <v>0.36542458493549762</v>
      </c>
      <c r="G22" s="231">
        <v>0.73087910307791759</v>
      </c>
      <c r="H22" s="231">
        <v>0.36542458493582552</v>
      </c>
      <c r="I22" s="231">
        <v>0.37242895525737318</v>
      </c>
      <c r="J22" s="231">
        <v>0.3724289552554842</v>
      </c>
      <c r="K22" s="231">
        <v>0.37242895525607589</v>
      </c>
      <c r="L22" s="231">
        <v>0.3724289552585382</v>
      </c>
      <c r="M22" s="231">
        <v>0.372428955259063</v>
      </c>
      <c r="N22" s="231">
        <v>0.37242895525768122</v>
      </c>
      <c r="O22" s="231">
        <v>0.37242895525471958</v>
      </c>
      <c r="P22" s="231">
        <v>0</v>
      </c>
      <c r="Q22" s="231">
        <v>0</v>
      </c>
      <c r="R22" s="231">
        <v>0</v>
      </c>
      <c r="S22" s="231">
        <v>0.1394901631309407</v>
      </c>
      <c r="T22" s="231">
        <v>0.26533362578753111</v>
      </c>
      <c r="U22" s="231">
        <v>0.17589452598782759</v>
      </c>
      <c r="V22" s="231">
        <v>0.1392319317848838</v>
      </c>
      <c r="W22" s="231">
        <v>0.17575044371187409</v>
      </c>
      <c r="DA22" s="73" t="s">
        <v>3142</v>
      </c>
    </row>
    <row r="23" spans="1:105" ht="12" customHeight="1" x14ac:dyDescent="0.25">
      <c r="A23" s="46" t="s">
        <v>162</v>
      </c>
      <c r="B23" s="231">
        <v>0.21401603229856889</v>
      </c>
      <c r="C23" s="231">
        <v>0.2110235297745304</v>
      </c>
      <c r="D23" s="231">
        <v>0.30870802743823261</v>
      </c>
      <c r="E23" s="231">
        <v>0.28876662768703798</v>
      </c>
      <c r="F23" s="231">
        <v>0.36177737441527991</v>
      </c>
      <c r="G23" s="231">
        <v>0.5380852606580957</v>
      </c>
      <c r="H23" s="231">
        <v>0.55109194400720218</v>
      </c>
      <c r="I23" s="231">
        <v>0.65869396441854233</v>
      </c>
      <c r="J23" s="231">
        <v>0.73017701849238981</v>
      </c>
      <c r="K23" s="231">
        <v>0.35473400128112659</v>
      </c>
      <c r="L23" s="231">
        <v>0.54296511492887889</v>
      </c>
      <c r="M23" s="231">
        <v>1.3349868155454661</v>
      </c>
      <c r="N23" s="231">
        <v>1.2343402562112109</v>
      </c>
      <c r="O23" s="231">
        <v>0.69269604627682257</v>
      </c>
      <c r="P23" s="231">
        <v>0.80398026207626205</v>
      </c>
      <c r="Q23" s="231">
        <v>0.77872095241950734</v>
      </c>
      <c r="R23" s="231">
        <v>0.75858295401075215</v>
      </c>
      <c r="S23" s="231">
        <v>0.90117169359599025</v>
      </c>
      <c r="T23" s="231">
        <v>0.93937054248600527</v>
      </c>
      <c r="U23" s="231">
        <v>0.96838879981040527</v>
      </c>
      <c r="V23" s="231">
        <v>1.18931146667109</v>
      </c>
      <c r="W23" s="231">
        <v>1.588082185443632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2.7849751753369811</v>
      </c>
      <c r="C25" s="231">
        <v>3.508847950112099</v>
      </c>
      <c r="D25" s="231">
        <v>4.7852115055742281</v>
      </c>
      <c r="E25" s="231">
        <v>6.3247851850530328</v>
      </c>
      <c r="F25" s="231">
        <v>6.7218699412391221</v>
      </c>
      <c r="G25" s="231">
        <v>5.7957876590324409</v>
      </c>
      <c r="H25" s="231">
        <v>5.897743433196589</v>
      </c>
      <c r="I25" s="231">
        <v>5.4724564625656491</v>
      </c>
      <c r="J25" s="231">
        <v>4.4314020754889558</v>
      </c>
      <c r="K25" s="231">
        <v>3.8779985898423028</v>
      </c>
      <c r="L25" s="231">
        <v>3.7622785749448289</v>
      </c>
      <c r="M25" s="231">
        <v>4.0839152550678133</v>
      </c>
      <c r="N25" s="231">
        <v>4.0245013978355964</v>
      </c>
      <c r="O25" s="231">
        <v>3.802950772396315</v>
      </c>
      <c r="P25" s="231">
        <v>3.7232586645305532</v>
      </c>
      <c r="Q25" s="231">
        <v>4.7389108418691723</v>
      </c>
      <c r="R25" s="231">
        <v>3.8210646069180809</v>
      </c>
      <c r="S25" s="231">
        <v>4.0077586586757681</v>
      </c>
      <c r="T25" s="231">
        <v>3.5436460493862039</v>
      </c>
      <c r="U25" s="231">
        <v>4.0269023194602243</v>
      </c>
      <c r="V25" s="231">
        <v>4.1640658447476788</v>
      </c>
      <c r="W25" s="231">
        <v>4.1598774497334139</v>
      </c>
      <c r="DA25" s="73" t="s">
        <v>3145</v>
      </c>
    </row>
    <row r="26" spans="1:105" ht="12" customHeight="1" x14ac:dyDescent="0.25">
      <c r="A26" s="46" t="s">
        <v>79</v>
      </c>
      <c r="B26" s="231">
        <v>1.6703649527473989</v>
      </c>
      <c r="C26" s="231">
        <v>1.7497944000794921</v>
      </c>
      <c r="D26" s="231">
        <v>1.511827097939499</v>
      </c>
      <c r="E26" s="231">
        <v>1.494743185519112</v>
      </c>
      <c r="F26" s="231">
        <v>1.506339284376641</v>
      </c>
      <c r="G26" s="231">
        <v>1.536513588196442</v>
      </c>
      <c r="H26" s="231">
        <v>1.6495051000875911</v>
      </c>
      <c r="I26" s="231">
        <v>2.1274790697863319</v>
      </c>
      <c r="J26" s="231">
        <v>1.8883928059267061</v>
      </c>
      <c r="K26" s="231">
        <v>1.450516108757022</v>
      </c>
      <c r="L26" s="231">
        <v>1.399348787546604</v>
      </c>
      <c r="M26" s="231">
        <v>1.3053814841525291</v>
      </c>
      <c r="N26" s="231">
        <v>1.6667289908231779</v>
      </c>
      <c r="O26" s="231">
        <v>1.7236204310381369</v>
      </c>
      <c r="P26" s="231">
        <v>1.9505633574895249</v>
      </c>
      <c r="Q26" s="231">
        <v>1.339798463138526</v>
      </c>
      <c r="R26" s="231">
        <v>1.650208976989141</v>
      </c>
      <c r="S26" s="231">
        <v>1.495574250046628</v>
      </c>
      <c r="T26" s="231">
        <v>1.4854812791698071</v>
      </c>
      <c r="U26" s="231">
        <v>1.229533649711601</v>
      </c>
      <c r="V26" s="231">
        <v>1.157225450213661</v>
      </c>
      <c r="W26" s="231">
        <v>1.42028930328071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4.3032217163631801</v>
      </c>
      <c r="C27" s="263">
        <f t="shared" si="0"/>
        <v>4.34960989255835</v>
      </c>
      <c r="D27" s="263">
        <f t="shared" si="0"/>
        <v>5.2668739130850941</v>
      </c>
      <c r="E27" s="263">
        <f t="shared" si="0"/>
        <v>5.5227560741876323</v>
      </c>
      <c r="F27" s="263">
        <f t="shared" si="0"/>
        <v>6.0492499383699743</v>
      </c>
      <c r="G27" s="263">
        <f t="shared" si="0"/>
        <v>7.1276790463879092</v>
      </c>
      <c r="H27" s="263">
        <f t="shared" si="0"/>
        <v>7.2292505713292039</v>
      </c>
      <c r="I27" s="263">
        <f t="shared" si="0"/>
        <v>7.3610440749613835</v>
      </c>
      <c r="J27" s="263">
        <f t="shared" si="0"/>
        <v>7.6040268500561421</v>
      </c>
      <c r="K27" s="263">
        <f t="shared" si="0"/>
        <v>4.5004339504307502</v>
      </c>
      <c r="L27" s="263">
        <f t="shared" si="0"/>
        <v>5.6040293759072624</v>
      </c>
      <c r="M27" s="263">
        <f t="shared" si="0"/>
        <v>6.5833554344161902</v>
      </c>
      <c r="N27" s="263">
        <f t="shared" si="0"/>
        <v>6.5236638681244807</v>
      </c>
      <c r="O27" s="263">
        <f t="shared" si="0"/>
        <v>6.0630110445107572</v>
      </c>
      <c r="P27" s="263">
        <f t="shared" si="0"/>
        <v>6.0332388452670322</v>
      </c>
      <c r="Q27" s="263">
        <f t="shared" si="0"/>
        <v>5.9038383583882137</v>
      </c>
      <c r="R27" s="263">
        <f t="shared" si="0"/>
        <v>5.7957177614759745</v>
      </c>
      <c r="S27" s="263">
        <f t="shared" si="0"/>
        <v>6.6122973148017987</v>
      </c>
      <c r="T27" s="263">
        <f t="shared" si="0"/>
        <v>6.6479561172541315</v>
      </c>
      <c r="U27" s="263">
        <f t="shared" si="0"/>
        <v>6.7720015183442159</v>
      </c>
      <c r="V27" s="263">
        <f t="shared" si="0"/>
        <v>7.424399483307953</v>
      </c>
      <c r="W27" s="263">
        <f t="shared" si="0"/>
        <v>7.8859309931361601</v>
      </c>
      <c r="DA27" s="70"/>
    </row>
    <row r="28" spans="1:105" ht="12" customHeight="1" x14ac:dyDescent="0.25">
      <c r="A28" s="60" t="s">
        <v>3072</v>
      </c>
      <c r="B28" s="264">
        <v>4.0979847258609654</v>
      </c>
      <c r="C28" s="264">
        <v>4.1226085865786857</v>
      </c>
      <c r="D28" s="264">
        <v>5.0026262750015116</v>
      </c>
      <c r="E28" s="264">
        <v>5.2066660126728062</v>
      </c>
      <c r="F28" s="264">
        <v>5.6127448760794394</v>
      </c>
      <c r="G28" s="264">
        <v>6.6410156386404342</v>
      </c>
      <c r="H28" s="264">
        <v>6.6972340888225341</v>
      </c>
      <c r="I28" s="264">
        <v>6.7991137849361891</v>
      </c>
      <c r="J28" s="264">
        <v>7.0551289625465223</v>
      </c>
      <c r="K28" s="264">
        <v>4.0544901083942646</v>
      </c>
      <c r="L28" s="264">
        <v>5.1302282804540624</v>
      </c>
      <c r="M28" s="264">
        <v>6.0240891217677959</v>
      </c>
      <c r="N28" s="264">
        <v>5.9127406700465226</v>
      </c>
      <c r="O28" s="264">
        <v>5.3756903867274763</v>
      </c>
      <c r="P28" s="264">
        <v>5.2814861558735187</v>
      </c>
      <c r="Q28" s="264">
        <v>4.9750230941544276</v>
      </c>
      <c r="R28" s="264">
        <v>4.8855485105229173</v>
      </c>
      <c r="S28" s="264">
        <v>5.6956326519180784</v>
      </c>
      <c r="T28" s="264">
        <v>5.5950801378868116</v>
      </c>
      <c r="U28" s="264">
        <v>5.6999031396476472</v>
      </c>
      <c r="V28" s="264">
        <v>6.3670271645899721</v>
      </c>
      <c r="W28" s="264">
        <v>6.813209593632374</v>
      </c>
      <c r="DA28" s="72" t="s">
        <v>3147</v>
      </c>
    </row>
    <row r="29" spans="1:105" ht="12" customHeight="1" x14ac:dyDescent="0.25">
      <c r="A29" s="59" t="s">
        <v>30</v>
      </c>
      <c r="B29" s="232">
        <v>0.11414692639947981</v>
      </c>
      <c r="C29" s="232">
        <v>0.1030562685990849</v>
      </c>
      <c r="D29" s="232">
        <v>0.10357632589021561</v>
      </c>
      <c r="E29" s="232">
        <v>0.194647069377579</v>
      </c>
      <c r="F29" s="232">
        <v>0.2478705685305298</v>
      </c>
      <c r="G29" s="232">
        <v>0.23518062215910021</v>
      </c>
      <c r="H29" s="232">
        <v>0.23837393131990409</v>
      </c>
      <c r="I29" s="232">
        <v>0.15093226521616329</v>
      </c>
      <c r="J29" s="232">
        <v>0.15066910216652049</v>
      </c>
      <c r="K29" s="232">
        <v>0</v>
      </c>
      <c r="L29" s="232">
        <v>4.9678317873422813E-2</v>
      </c>
      <c r="M29" s="232">
        <v>0.1525242274483247</v>
      </c>
      <c r="N29" s="232">
        <v>4.0594679043118677E-2</v>
      </c>
      <c r="O29" s="232">
        <v>4.4691555893997273E-2</v>
      </c>
      <c r="P29" s="232">
        <v>0.12904824694182979</v>
      </c>
      <c r="Q29" s="232">
        <v>9.0945007394950386E-2</v>
      </c>
      <c r="R29" s="232">
        <v>4.7738973277338871E-2</v>
      </c>
      <c r="S29" s="232">
        <v>9.5441416971051268E-2</v>
      </c>
      <c r="T29" s="232">
        <v>9.9716482073878676E-2</v>
      </c>
      <c r="U29" s="232">
        <v>7.6641145858681606E-2</v>
      </c>
      <c r="V29" s="232">
        <v>3.9023566529051368E-2</v>
      </c>
      <c r="W29" s="232">
        <v>2.6532397380212951E-2</v>
      </c>
      <c r="DA29" s="71" t="s">
        <v>3148</v>
      </c>
    </row>
    <row r="30" spans="1:105" ht="12" customHeight="1" x14ac:dyDescent="0.25">
      <c r="A30" s="59" t="s">
        <v>33</v>
      </c>
      <c r="B30" s="232">
        <v>0.4900494331108079</v>
      </c>
      <c r="C30" s="232">
        <v>0.24476259392483701</v>
      </c>
      <c r="D30" s="232">
        <v>0.49197643918166722</v>
      </c>
      <c r="E30" s="232">
        <v>0.49406270042102668</v>
      </c>
      <c r="F30" s="232">
        <v>0.70768996362755199</v>
      </c>
      <c r="G30" s="232">
        <v>0.68551584620565809</v>
      </c>
      <c r="H30" s="232">
        <v>0.68987843498386103</v>
      </c>
      <c r="I30" s="232">
        <v>0.48621772463468449</v>
      </c>
      <c r="J30" s="232">
        <v>0.71722087007964386</v>
      </c>
      <c r="K30" s="232">
        <v>0.488151544095829</v>
      </c>
      <c r="L30" s="232">
        <v>0.72284278266472057</v>
      </c>
      <c r="M30" s="232">
        <v>0.40300724187562897</v>
      </c>
      <c r="N30" s="232">
        <v>0.40703310428792377</v>
      </c>
      <c r="O30" s="232">
        <v>0.42279012873949662</v>
      </c>
      <c r="P30" s="232">
        <v>0.41593485865952151</v>
      </c>
      <c r="Q30" s="232">
        <v>0.42008617513207053</v>
      </c>
      <c r="R30" s="232">
        <v>0.42046600848363969</v>
      </c>
      <c r="S30" s="232">
        <v>0.5234310002828827</v>
      </c>
      <c r="T30" s="232">
        <v>0.4724333145454862</v>
      </c>
      <c r="U30" s="232">
        <v>0.49514492959752099</v>
      </c>
      <c r="V30" s="232">
        <v>0.62291845973642046</v>
      </c>
      <c r="W30" s="232">
        <v>0.5720451991505443</v>
      </c>
      <c r="DA30" s="71" t="s">
        <v>3149</v>
      </c>
    </row>
    <row r="31" spans="1:105" ht="12" customHeight="1" x14ac:dyDescent="0.25">
      <c r="A31" s="59" t="s">
        <v>160</v>
      </c>
      <c r="B31" s="232">
        <v>1.2542976453276999</v>
      </c>
      <c r="C31" s="232">
        <v>1.153285556400671</v>
      </c>
      <c r="D31" s="232">
        <v>1.0193301277600231</v>
      </c>
      <c r="E31" s="232">
        <v>1.1374635528918899</v>
      </c>
      <c r="F31" s="232">
        <v>1.0529930273311889</v>
      </c>
      <c r="G31" s="232">
        <v>1.7014844865617089</v>
      </c>
      <c r="H31" s="232">
        <v>1.668239698632574</v>
      </c>
      <c r="I31" s="232">
        <v>1.5856437988711189</v>
      </c>
      <c r="J31" s="232">
        <v>1.3606516059389171</v>
      </c>
      <c r="K31" s="232">
        <v>0.49487895201737392</v>
      </c>
      <c r="L31" s="232">
        <v>0.57953324352393187</v>
      </c>
      <c r="M31" s="232">
        <v>0.99908385147046741</v>
      </c>
      <c r="N31" s="232">
        <v>1.125421161644107</v>
      </c>
      <c r="O31" s="232">
        <v>1.2026602883035249</v>
      </c>
      <c r="P31" s="232">
        <v>1.2376735131934531</v>
      </c>
      <c r="Q31" s="232">
        <v>0.88106604662392296</v>
      </c>
      <c r="R31" s="232">
        <v>0.76925792272653293</v>
      </c>
      <c r="S31" s="232">
        <v>0.86902732533417426</v>
      </c>
      <c r="T31" s="232">
        <v>0.89568035992407102</v>
      </c>
      <c r="U31" s="232">
        <v>1.0373649998838761</v>
      </c>
      <c r="V31" s="232">
        <v>0.79427513368400093</v>
      </c>
      <c r="W31" s="232">
        <v>0.71073975678413348</v>
      </c>
      <c r="DA31" s="71" t="s">
        <v>3150</v>
      </c>
    </row>
    <row r="32" spans="1:105" ht="12" customHeight="1" x14ac:dyDescent="0.25">
      <c r="A32" s="59" t="s">
        <v>70</v>
      </c>
      <c r="B32" s="232">
        <v>0.53042831871435814</v>
      </c>
      <c r="C32" s="232">
        <v>0.7231478811142813</v>
      </c>
      <c r="D32" s="232">
        <v>0.72486751668559601</v>
      </c>
      <c r="E32" s="232">
        <v>0.55288816485059034</v>
      </c>
      <c r="F32" s="232">
        <v>0.55115136463257663</v>
      </c>
      <c r="G32" s="232">
        <v>0.55988049070895207</v>
      </c>
      <c r="H32" s="232">
        <v>0.3727773255824941</v>
      </c>
      <c r="I32" s="232">
        <v>0.37391107814736912</v>
      </c>
      <c r="J32" s="232">
        <v>0.55154768811433419</v>
      </c>
      <c r="K32" s="232">
        <v>0.1876991118426557</v>
      </c>
      <c r="L32" s="232">
        <v>0.36789423844239849</v>
      </c>
      <c r="M32" s="232">
        <v>0.36911793279577598</v>
      </c>
      <c r="N32" s="232">
        <v>0.18502482662486119</v>
      </c>
      <c r="O32" s="232">
        <v>0.1845507225554657</v>
      </c>
      <c r="P32" s="232">
        <v>0.17807246142550739</v>
      </c>
      <c r="Q32" s="232">
        <v>0.17480775950352359</v>
      </c>
      <c r="R32" s="232">
        <v>0.17722722337760111</v>
      </c>
      <c r="S32" s="232">
        <v>0.1428352859471172</v>
      </c>
      <c r="T32" s="232">
        <v>3.5737076074609138E-2</v>
      </c>
      <c r="U32" s="232">
        <v>3.5516668156285618E-2</v>
      </c>
      <c r="V32" s="232">
        <v>5.4231179401299408E-2</v>
      </c>
      <c r="W32" s="232">
        <v>3.5730221488638303E-2</v>
      </c>
      <c r="DA32" s="71" t="s">
        <v>3151</v>
      </c>
    </row>
    <row r="33" spans="1:105" ht="12" customHeight="1" x14ac:dyDescent="0.25">
      <c r="A33" s="59" t="s">
        <v>162</v>
      </c>
      <c r="B33" s="232">
        <v>1.7090624023086189</v>
      </c>
      <c r="C33" s="232">
        <v>1.8983562865398109</v>
      </c>
      <c r="D33" s="232">
        <v>2.6628758654840108</v>
      </c>
      <c r="E33" s="232">
        <v>2.8276045251317199</v>
      </c>
      <c r="F33" s="232">
        <v>3.0530399519575919</v>
      </c>
      <c r="G33" s="232">
        <v>3.4589541930050149</v>
      </c>
      <c r="H33" s="232">
        <v>3.7279646983036998</v>
      </c>
      <c r="I33" s="232">
        <v>4.2024089180668538</v>
      </c>
      <c r="J33" s="232">
        <v>4.2750396962471067</v>
      </c>
      <c r="K33" s="232">
        <v>2.8837605004384068</v>
      </c>
      <c r="L33" s="232">
        <v>3.4102796979495889</v>
      </c>
      <c r="M33" s="232">
        <v>4.1003558681775987</v>
      </c>
      <c r="N33" s="232">
        <v>4.1546668984465116</v>
      </c>
      <c r="O33" s="232">
        <v>3.5209976912349918</v>
      </c>
      <c r="P33" s="232">
        <v>3.3207570756532072</v>
      </c>
      <c r="Q33" s="232">
        <v>3.4081181054999612</v>
      </c>
      <c r="R33" s="232">
        <v>3.4708583826578052</v>
      </c>
      <c r="S33" s="232">
        <v>4.0648976233828522</v>
      </c>
      <c r="T33" s="232">
        <v>4.0915129052687673</v>
      </c>
      <c r="U33" s="232">
        <v>4.055235396151283</v>
      </c>
      <c r="V33" s="232">
        <v>4.8565788252392004</v>
      </c>
      <c r="W33" s="232">
        <v>5.4681620188288456</v>
      </c>
      <c r="DA33" s="71" t="s">
        <v>3152</v>
      </c>
    </row>
    <row r="34" spans="1:105" ht="12" customHeight="1" x14ac:dyDescent="0.25">
      <c r="A34" s="60" t="s">
        <v>3079</v>
      </c>
      <c r="B34" s="264">
        <v>0.20523699050221431</v>
      </c>
      <c r="C34" s="264">
        <v>0.22700130597966439</v>
      </c>
      <c r="D34" s="264">
        <v>0.26424763808358243</v>
      </c>
      <c r="E34" s="264">
        <v>0.31609006151482599</v>
      </c>
      <c r="F34" s="264">
        <v>0.43650506229053448</v>
      </c>
      <c r="G34" s="264">
        <v>0.48666340774747507</v>
      </c>
      <c r="H34" s="264">
        <v>0.53201648250666977</v>
      </c>
      <c r="I34" s="264">
        <v>0.56193029002519401</v>
      </c>
      <c r="J34" s="264">
        <v>0.5488978875096201</v>
      </c>
      <c r="K34" s="264">
        <v>0.44594384203648568</v>
      </c>
      <c r="L34" s="264">
        <v>0.47380109545319993</v>
      </c>
      <c r="M34" s="264">
        <v>0.5592663126483941</v>
      </c>
      <c r="N34" s="264">
        <v>0.61092319807795792</v>
      </c>
      <c r="O34" s="264">
        <v>0.68732065778328066</v>
      </c>
      <c r="P34" s="264">
        <v>0.75175268939351358</v>
      </c>
      <c r="Q34" s="264">
        <v>0.92881526423378635</v>
      </c>
      <c r="R34" s="264">
        <v>0.91016925095305723</v>
      </c>
      <c r="S34" s="264">
        <v>0.91666466288372006</v>
      </c>
      <c r="T34" s="264">
        <v>1.0528759793673199</v>
      </c>
      <c r="U34" s="264">
        <v>1.072098378696569</v>
      </c>
      <c r="V34" s="264">
        <v>1.0573723187179811</v>
      </c>
      <c r="W34" s="264">
        <v>1.0727213995037861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0.33931994756208672</v>
      </c>
      <c r="C35" s="263">
        <f t="shared" si="1"/>
        <v>0.43503144006782352</v>
      </c>
      <c r="D35" s="263">
        <f t="shared" si="1"/>
        <v>0.54645220264318661</v>
      </c>
      <c r="E35" s="263">
        <f t="shared" si="1"/>
        <v>0.67593621636662926</v>
      </c>
      <c r="F35" s="263">
        <f t="shared" si="1"/>
        <v>0.73438475187774743</v>
      </c>
      <c r="G35" s="263">
        <f t="shared" si="1"/>
        <v>0.8149187272881202</v>
      </c>
      <c r="H35" s="263">
        <f t="shared" si="1"/>
        <v>0.748992106315717</v>
      </c>
      <c r="I35" s="263">
        <f t="shared" si="1"/>
        <v>0.78682305278678699</v>
      </c>
      <c r="J35" s="263">
        <f t="shared" si="1"/>
        <v>0.60818437387819868</v>
      </c>
      <c r="K35" s="263">
        <f t="shared" si="1"/>
        <v>0.51125710252501</v>
      </c>
      <c r="L35" s="263">
        <f t="shared" si="1"/>
        <v>0.53231281855176771</v>
      </c>
      <c r="M35" s="263">
        <f t="shared" si="1"/>
        <v>0.88335567104017443</v>
      </c>
      <c r="N35" s="263">
        <f t="shared" si="1"/>
        <v>0.88569740754030013</v>
      </c>
      <c r="O35" s="263">
        <f t="shared" si="1"/>
        <v>0.7355911092162325</v>
      </c>
      <c r="P35" s="263">
        <f t="shared" si="1"/>
        <v>0.83681592442367769</v>
      </c>
      <c r="Q35" s="263">
        <f t="shared" si="1"/>
        <v>0.8956806719281647</v>
      </c>
      <c r="R35" s="263">
        <f t="shared" si="1"/>
        <v>0.76352043723657903</v>
      </c>
      <c r="S35" s="263">
        <f t="shared" si="1"/>
        <v>0.78207454669765286</v>
      </c>
      <c r="T35" s="263">
        <f t="shared" si="1"/>
        <v>0.77483584233810676</v>
      </c>
      <c r="U35" s="263">
        <f t="shared" si="1"/>
        <v>0.83613629678917845</v>
      </c>
      <c r="V35" s="263">
        <f t="shared" si="1"/>
        <v>0.83001252775443457</v>
      </c>
      <c r="W35" s="263">
        <f t="shared" si="1"/>
        <v>0.98023324632137498</v>
      </c>
      <c r="DA35" s="70"/>
    </row>
    <row r="36" spans="1:105" ht="12" customHeight="1" x14ac:dyDescent="0.25">
      <c r="A36" s="60" t="s">
        <v>3082</v>
      </c>
      <c r="B36" s="264">
        <v>3.1492966151723353E-2</v>
      </c>
      <c r="C36" s="264">
        <v>6.995202127274476E-2</v>
      </c>
      <c r="D36" s="264">
        <v>0.117907440044223</v>
      </c>
      <c r="E36" s="264">
        <v>0.11943529495756069</v>
      </c>
      <c r="F36" s="264">
        <v>0.118437551679221</v>
      </c>
      <c r="G36" s="264">
        <v>0.21390450862599869</v>
      </c>
      <c r="H36" s="264">
        <v>0.17541332209293101</v>
      </c>
      <c r="I36" s="264">
        <v>0.2091194143540846</v>
      </c>
      <c r="J36" s="264">
        <v>0.1446604869177277</v>
      </c>
      <c r="K36" s="264">
        <v>9.4272966218003171E-2</v>
      </c>
      <c r="L36" s="264">
        <v>0.13059712700937939</v>
      </c>
      <c r="M36" s="264">
        <v>0.32900591890161363</v>
      </c>
      <c r="N36" s="264">
        <v>0.31914538984315183</v>
      </c>
      <c r="O36" s="264">
        <v>0.2255954424862042</v>
      </c>
      <c r="P36" s="264">
        <v>0.25426493736691308</v>
      </c>
      <c r="Q36" s="264">
        <v>0.23548825493316899</v>
      </c>
      <c r="R36" s="264">
        <v>0.19846756013062919</v>
      </c>
      <c r="S36" s="264">
        <v>0.22071320513297851</v>
      </c>
      <c r="T36" s="264">
        <v>0.2189447833476037</v>
      </c>
      <c r="U36" s="264">
        <v>0.23706851303408799</v>
      </c>
      <c r="V36" s="264">
        <v>0.24893801341253771</v>
      </c>
      <c r="W36" s="264">
        <v>0.33026588406883522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1.5644726783610431E-2</v>
      </c>
      <c r="F37" s="232">
        <v>2.4929617925025949E-2</v>
      </c>
      <c r="G37" s="232">
        <v>2.2907208116448131E-2</v>
      </c>
      <c r="H37" s="232">
        <v>2.3480743695934041E-2</v>
      </c>
      <c r="I37" s="232">
        <v>8.3687446256180738E-3</v>
      </c>
      <c r="J37" s="232">
        <v>8.6166377454192176E-3</v>
      </c>
      <c r="K37" s="232">
        <v>0</v>
      </c>
      <c r="L37" s="232">
        <v>8.5754239186265572E-3</v>
      </c>
      <c r="M37" s="232">
        <v>6.8712347975096516E-3</v>
      </c>
      <c r="N37" s="232">
        <v>7.0074148348240606E-3</v>
      </c>
      <c r="O37" s="232">
        <v>7.7146138150352393E-3</v>
      </c>
      <c r="P37" s="232">
        <v>2.2276185484006329E-2</v>
      </c>
      <c r="Q37" s="232">
        <v>1.5698840562223579E-2</v>
      </c>
      <c r="R37" s="232">
        <v>8.2406561014454031E-3</v>
      </c>
      <c r="S37" s="232">
        <v>7.0328358519946947E-3</v>
      </c>
      <c r="T37" s="232">
        <v>7.775107673072287E-3</v>
      </c>
      <c r="U37" s="232">
        <v>7.6055583992756881E-3</v>
      </c>
      <c r="V37" s="232">
        <v>2.900622836109948E-3</v>
      </c>
      <c r="W37" s="232">
        <v>2.6956653019277969E-3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3.7339255944655939E-2</v>
      </c>
      <c r="G38" s="232">
        <v>3.4310116962479119E-2</v>
      </c>
      <c r="H38" s="232">
        <v>3.5169151058396533E-2</v>
      </c>
      <c r="I38" s="232">
        <v>0</v>
      </c>
      <c r="J38" s="232">
        <v>0</v>
      </c>
      <c r="K38" s="232">
        <v>0</v>
      </c>
      <c r="L38" s="232">
        <v>0</v>
      </c>
      <c r="M38" s="232">
        <v>2.7837316513446939E-2</v>
      </c>
      <c r="N38" s="232">
        <v>2.8389020379382089E-2</v>
      </c>
      <c r="O38" s="232">
        <v>3.1254083563842121E-2</v>
      </c>
      <c r="P38" s="232">
        <v>3.1238090465251969E-2</v>
      </c>
      <c r="Q38" s="232">
        <v>3.3182998192705183E-2</v>
      </c>
      <c r="R38" s="232">
        <v>3.2903637294928609E-2</v>
      </c>
      <c r="S38" s="232">
        <v>3.841715856301129E-2</v>
      </c>
      <c r="T38" s="232">
        <v>3.7662532225214852E-2</v>
      </c>
      <c r="U38" s="232">
        <v>3.7963305638162172E-2</v>
      </c>
      <c r="V38" s="232">
        <v>3.9876023779327759E-2</v>
      </c>
      <c r="W38" s="232">
        <v>4.276002611849708E-2</v>
      </c>
      <c r="DA38" s="71" t="s">
        <v>3156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5.981651035361453E-2</v>
      </c>
      <c r="H39" s="232">
        <v>6.1550391002593213E-2</v>
      </c>
      <c r="I39" s="232">
        <v>8.9601166784513048E-2</v>
      </c>
      <c r="J39" s="232">
        <v>3.0854561417033709E-2</v>
      </c>
      <c r="K39" s="232">
        <v>0</v>
      </c>
      <c r="L39" s="232">
        <v>0</v>
      </c>
      <c r="M39" s="232">
        <v>2.4346292908353301E-2</v>
      </c>
      <c r="N39" s="232">
        <v>2.488906772727293E-2</v>
      </c>
      <c r="O39" s="232">
        <v>5.5149008325517487E-2</v>
      </c>
      <c r="P39" s="232">
        <v>5.5097864711472162E-2</v>
      </c>
      <c r="Q39" s="232">
        <v>2.9621475233477811E-2</v>
      </c>
      <c r="R39" s="232">
        <v>2.939678689829435E-2</v>
      </c>
      <c r="S39" s="232">
        <v>2.8563175270996902E-2</v>
      </c>
      <c r="T39" s="232">
        <v>2.804724920431699E-2</v>
      </c>
      <c r="U39" s="232">
        <v>3.6740719035939812E-2</v>
      </c>
      <c r="V39" s="232">
        <v>4.1105225023215279E-2</v>
      </c>
      <c r="W39" s="232">
        <v>3.3054076947487243E-2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3.1492966151723353E-2</v>
      </c>
      <c r="C41" s="232">
        <v>6.995202127274476E-2</v>
      </c>
      <c r="D41" s="232">
        <v>0.117907440044223</v>
      </c>
      <c r="E41" s="232">
        <v>0.1037905681739503</v>
      </c>
      <c r="F41" s="232">
        <v>5.6168677809539123E-2</v>
      </c>
      <c r="G41" s="232">
        <v>9.6870673193456935E-2</v>
      </c>
      <c r="H41" s="232">
        <v>5.5213036336007201E-2</v>
      </c>
      <c r="I41" s="232">
        <v>0.1111495029439535</v>
      </c>
      <c r="J41" s="232">
        <v>0.10518928775527479</v>
      </c>
      <c r="K41" s="232">
        <v>9.4272966218003171E-2</v>
      </c>
      <c r="L41" s="232">
        <v>0.1220217030907528</v>
      </c>
      <c r="M41" s="232">
        <v>0.26995107468230373</v>
      </c>
      <c r="N41" s="232">
        <v>0.25885988690167272</v>
      </c>
      <c r="O41" s="232">
        <v>0.1314777367818093</v>
      </c>
      <c r="P41" s="232">
        <v>0.1456527967061827</v>
      </c>
      <c r="Q41" s="232">
        <v>0.15698494094476251</v>
      </c>
      <c r="R41" s="232">
        <v>0.12792647983596081</v>
      </c>
      <c r="S41" s="232">
        <v>0.1467000354469756</v>
      </c>
      <c r="T41" s="232">
        <v>0.14545989424499961</v>
      </c>
      <c r="U41" s="232">
        <v>0.15475892996071031</v>
      </c>
      <c r="V41" s="232">
        <v>0.16505614177388481</v>
      </c>
      <c r="W41" s="232">
        <v>0.2517561157009231</v>
      </c>
      <c r="DA41" s="71" t="s">
        <v>3159</v>
      </c>
    </row>
    <row r="42" spans="1:105" ht="12" customHeight="1" x14ac:dyDescent="0.25">
      <c r="A42" s="60" t="s">
        <v>3089</v>
      </c>
      <c r="B42" s="264">
        <v>0.28224122709347721</v>
      </c>
      <c r="C42" s="264">
        <v>0.33678042829538452</v>
      </c>
      <c r="D42" s="264">
        <v>0.3956024789965783</v>
      </c>
      <c r="E42" s="264">
        <v>0.517095731164669</v>
      </c>
      <c r="F42" s="264">
        <v>0.56153054141536118</v>
      </c>
      <c r="G42" s="264">
        <v>0.54034459787311884</v>
      </c>
      <c r="H42" s="264">
        <v>0.50725524780451658</v>
      </c>
      <c r="I42" s="264">
        <v>0.50765091397684414</v>
      </c>
      <c r="J42" s="264">
        <v>0.39509583965519018</v>
      </c>
      <c r="K42" s="264">
        <v>0.36139079734040991</v>
      </c>
      <c r="L42" s="264">
        <v>0.34264954370191741</v>
      </c>
      <c r="M42" s="264">
        <v>0.48462913092832982</v>
      </c>
      <c r="N42" s="264">
        <v>0.49039161983582619</v>
      </c>
      <c r="O42" s="264">
        <v>0.4243112224009058</v>
      </c>
      <c r="P42" s="264">
        <v>0.48883415964268617</v>
      </c>
      <c r="Q42" s="264">
        <v>0.5444021829913307</v>
      </c>
      <c r="R42" s="264">
        <v>0.45158713789059129</v>
      </c>
      <c r="S42" s="264">
        <v>0.44708585546383378</v>
      </c>
      <c r="T42" s="264">
        <v>0.42463486551229801</v>
      </c>
      <c r="U42" s="264">
        <v>0.46541524064509759</v>
      </c>
      <c r="V42" s="264">
        <v>0.44925778724024579</v>
      </c>
      <c r="W42" s="264">
        <v>0.51623715060302677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6.332334875602196E-4</v>
      </c>
      <c r="F43" s="231">
        <v>8.9006372924192256E-4</v>
      </c>
      <c r="G43" s="231">
        <v>2.783862015598024E-3</v>
      </c>
      <c r="H43" s="231">
        <v>2.2467994047365041E-3</v>
      </c>
      <c r="I43" s="231">
        <v>1.114716064100324E-3</v>
      </c>
      <c r="J43" s="231">
        <v>8.8258726225787687E-4</v>
      </c>
      <c r="K43" s="231">
        <v>0</v>
      </c>
      <c r="L43" s="231">
        <v>9.211801697168125E-4</v>
      </c>
      <c r="M43" s="231">
        <v>2.5169944431785119E-3</v>
      </c>
      <c r="N43" s="231">
        <v>2.3894745308382349E-3</v>
      </c>
      <c r="O43" s="231">
        <v>1.7272486003308829E-3</v>
      </c>
      <c r="P43" s="231">
        <v>5.000716667920741E-3</v>
      </c>
      <c r="Q43" s="231">
        <v>2.2085217476406731E-3</v>
      </c>
      <c r="R43" s="231">
        <v>1.234659028663167E-3</v>
      </c>
      <c r="S43" s="231">
        <v>1.272811239752467E-3</v>
      </c>
      <c r="T43" s="231">
        <v>1.573674123748231E-3</v>
      </c>
      <c r="U43" s="231">
        <v>1.4707366508229301E-3</v>
      </c>
      <c r="V43" s="231">
        <v>6.6661088751468359E-4</v>
      </c>
      <c r="W43" s="231">
        <v>8.5853451532140522E-4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1.3464139027403979E-3</v>
      </c>
      <c r="G45" s="231">
        <v>4.2111934212896154E-3</v>
      </c>
      <c r="H45" s="231">
        <v>3.398770060861383E-3</v>
      </c>
      <c r="I45" s="231">
        <v>0</v>
      </c>
      <c r="J45" s="231">
        <v>0</v>
      </c>
      <c r="K45" s="231">
        <v>0</v>
      </c>
      <c r="L45" s="231">
        <v>0</v>
      </c>
      <c r="M45" s="231">
        <v>1.029869702348774E-2</v>
      </c>
      <c r="N45" s="231">
        <v>9.7769283142982999E-3</v>
      </c>
      <c r="O45" s="231">
        <v>7.0673219272536234E-3</v>
      </c>
      <c r="P45" s="231">
        <v>7.0824472486957467E-3</v>
      </c>
      <c r="Q45" s="231">
        <v>4.7147337416691068E-3</v>
      </c>
      <c r="R45" s="231">
        <v>4.978936666987034E-3</v>
      </c>
      <c r="S45" s="231">
        <v>7.0220870291494561E-3</v>
      </c>
      <c r="T45" s="231">
        <v>7.6988410747748899E-3</v>
      </c>
      <c r="U45" s="231">
        <v>7.4143874662505119E-3</v>
      </c>
      <c r="V45" s="231">
        <v>9.2555116938954525E-3</v>
      </c>
      <c r="W45" s="231">
        <v>1.3754259050589111E-2</v>
      </c>
      <c r="DA45" s="73" t="s">
        <v>3163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7.481443951810364E-3</v>
      </c>
      <c r="H46" s="231">
        <v>6.061387906191513E-3</v>
      </c>
      <c r="I46" s="231">
        <v>1.228305564288674E-2</v>
      </c>
      <c r="J46" s="231">
        <v>3.2525801528655658E-3</v>
      </c>
      <c r="K46" s="231">
        <v>0</v>
      </c>
      <c r="L46" s="231">
        <v>0</v>
      </c>
      <c r="M46" s="231">
        <v>9.1784452182819103E-3</v>
      </c>
      <c r="N46" s="231">
        <v>8.7345797990184427E-3</v>
      </c>
      <c r="O46" s="231">
        <v>1.2707706511712999E-2</v>
      </c>
      <c r="P46" s="231">
        <v>1.272960716690421E-2</v>
      </c>
      <c r="Q46" s="231">
        <v>4.2887387818150904E-3</v>
      </c>
      <c r="R46" s="231">
        <v>4.5328768478547143E-3</v>
      </c>
      <c r="S46" s="231">
        <v>5.3202104933777411E-3</v>
      </c>
      <c r="T46" s="231">
        <v>5.842348707416299E-3</v>
      </c>
      <c r="U46" s="231">
        <v>7.312068833571132E-3</v>
      </c>
      <c r="V46" s="231">
        <v>9.7222543926768247E-3</v>
      </c>
      <c r="W46" s="231">
        <v>1.0834419190608379E-2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3.1052588499788959E-3</v>
      </c>
      <c r="T48" s="231">
        <v>1.2421035399755141E-2</v>
      </c>
      <c r="U48" s="231">
        <v>3.1027177215731901E-3</v>
      </c>
      <c r="V48" s="231">
        <v>3.100176593218353E-3</v>
      </c>
      <c r="W48" s="231">
        <v>3.1001765932570429E-3</v>
      </c>
      <c r="DA48" s="73" t="s">
        <v>3166</v>
      </c>
    </row>
    <row r="49" spans="1:105" ht="12" customHeight="1" x14ac:dyDescent="0.25">
      <c r="A49" s="64" t="s">
        <v>162</v>
      </c>
      <c r="B49" s="231">
        <v>3.2468254554511388E-4</v>
      </c>
      <c r="C49" s="231">
        <v>2.3171783087198171E-3</v>
      </c>
      <c r="D49" s="231">
        <v>7.6294038358757877E-3</v>
      </c>
      <c r="E49" s="231">
        <v>4.2326916786727189E-3</v>
      </c>
      <c r="F49" s="231">
        <v>2.0205171277301228E-3</v>
      </c>
      <c r="G49" s="231">
        <v>1.186125700087708E-2</v>
      </c>
      <c r="H49" s="231">
        <v>5.3230057761836924E-3</v>
      </c>
      <c r="I49" s="231">
        <v>1.491675385977472E-2</v>
      </c>
      <c r="J49" s="231">
        <v>1.0855608916704189E-2</v>
      </c>
      <c r="K49" s="231">
        <v>4.7461202538777014E-3</v>
      </c>
      <c r="L49" s="231">
        <v>1.320653597385279E-2</v>
      </c>
      <c r="M49" s="231">
        <v>9.9631204942030663E-2</v>
      </c>
      <c r="N49" s="231">
        <v>8.8934893425212116E-2</v>
      </c>
      <c r="O49" s="231">
        <v>2.965894732965892E-2</v>
      </c>
      <c r="P49" s="231">
        <v>3.2943755478825491E-2</v>
      </c>
      <c r="Q49" s="231">
        <v>2.2251277486635811E-2</v>
      </c>
      <c r="R49" s="231">
        <v>1.931116834841369E-2</v>
      </c>
      <c r="S49" s="231">
        <v>2.6750172926760029E-2</v>
      </c>
      <c r="T49" s="231">
        <v>2.9662961866892941E-2</v>
      </c>
      <c r="U49" s="231">
        <v>3.0152434474472849E-2</v>
      </c>
      <c r="V49" s="231">
        <v>3.8218680086707098E-2</v>
      </c>
      <c r="W49" s="231">
        <v>8.0785733906957008E-2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0.2037350795435762</v>
      </c>
      <c r="C51" s="231">
        <v>0.26409993148116789</v>
      </c>
      <c r="D51" s="231">
        <v>0.33064104323905819</v>
      </c>
      <c r="E51" s="231">
        <v>0.46097716479671902</v>
      </c>
      <c r="F51" s="231">
        <v>0.49733338106121661</v>
      </c>
      <c r="G51" s="231">
        <v>0.44451290086396561</v>
      </c>
      <c r="H51" s="231">
        <v>0.41638758183774438</v>
      </c>
      <c r="I51" s="231">
        <v>0.38551863039115858</v>
      </c>
      <c r="J51" s="231">
        <v>0.30800298902675483</v>
      </c>
      <c r="K51" s="231">
        <v>0.29496888296479118</v>
      </c>
      <c r="L51" s="231">
        <v>0.2668460334363576</v>
      </c>
      <c r="M51" s="231">
        <v>0.30045861728899931</v>
      </c>
      <c r="N51" s="231">
        <v>0.28673798574803172</v>
      </c>
      <c r="O51" s="231">
        <v>0.28193724642554602</v>
      </c>
      <c r="P51" s="231">
        <v>0.28948161815884083</v>
      </c>
      <c r="Q51" s="231">
        <v>0.42667805549801358</v>
      </c>
      <c r="R51" s="231">
        <v>0.31554983028026018</v>
      </c>
      <c r="S51" s="231">
        <v>0.34367514932570031</v>
      </c>
      <c r="T51" s="231">
        <v>0.29359830152015493</v>
      </c>
      <c r="U51" s="231">
        <v>0.35602272990026901</v>
      </c>
      <c r="V51" s="231">
        <v>0.33269815018435589</v>
      </c>
      <c r="W51" s="231">
        <v>0.33132756874409203</v>
      </c>
      <c r="DA51" s="73" t="s">
        <v>3169</v>
      </c>
    </row>
    <row r="52" spans="1:105" ht="12" customHeight="1" x14ac:dyDescent="0.25">
      <c r="A52" s="64" t="s">
        <v>79</v>
      </c>
      <c r="B52" s="231">
        <v>7.8181465004355855E-2</v>
      </c>
      <c r="C52" s="231">
        <v>7.0363318505496694E-2</v>
      </c>
      <c r="D52" s="231">
        <v>5.7332031921644273E-2</v>
      </c>
      <c r="E52" s="231">
        <v>5.1252641201717082E-2</v>
      </c>
      <c r="F52" s="231">
        <v>5.9940165594432167E-2</v>
      </c>
      <c r="G52" s="231">
        <v>6.9493940619578171E-2</v>
      </c>
      <c r="H52" s="231">
        <v>7.3837702818798992E-2</v>
      </c>
      <c r="I52" s="231">
        <v>9.3817758018923753E-2</v>
      </c>
      <c r="J52" s="231">
        <v>7.2102074296607838E-2</v>
      </c>
      <c r="K52" s="231">
        <v>6.1675794121740943E-2</v>
      </c>
      <c r="L52" s="231">
        <v>6.1675794121990153E-2</v>
      </c>
      <c r="M52" s="231">
        <v>6.2545172012351657E-2</v>
      </c>
      <c r="N52" s="231">
        <v>9.3817758018427372E-2</v>
      </c>
      <c r="O52" s="231">
        <v>9.1212751606403436E-2</v>
      </c>
      <c r="P52" s="231">
        <v>0.1415960149214992</v>
      </c>
      <c r="Q52" s="231">
        <v>8.4260855735556445E-2</v>
      </c>
      <c r="R52" s="231">
        <v>0.1059796667184125</v>
      </c>
      <c r="S52" s="231">
        <v>5.9940165599114928E-2</v>
      </c>
      <c r="T52" s="231">
        <v>7.3837702819555581E-2</v>
      </c>
      <c r="U52" s="231">
        <v>5.9940165598138057E-2</v>
      </c>
      <c r="V52" s="231">
        <v>5.5596403401877548E-2</v>
      </c>
      <c r="W52" s="231">
        <v>7.5576458602201815E-2</v>
      </c>
      <c r="DA52" s="73" t="s">
        <v>3170</v>
      </c>
    </row>
    <row r="53" spans="1:105" ht="12" customHeight="1" x14ac:dyDescent="0.25">
      <c r="A53" s="60" t="s">
        <v>3101</v>
      </c>
      <c r="B53" s="264">
        <v>2.5585754316886169E-2</v>
      </c>
      <c r="C53" s="264">
        <v>2.829899049969424E-2</v>
      </c>
      <c r="D53" s="264">
        <v>3.2942283602385269E-2</v>
      </c>
      <c r="E53" s="264">
        <v>3.9405190244399549E-2</v>
      </c>
      <c r="F53" s="264">
        <v>5.4416658783165227E-2</v>
      </c>
      <c r="G53" s="264">
        <v>6.0669620789002718E-2</v>
      </c>
      <c r="H53" s="264">
        <v>6.6323536418269408E-2</v>
      </c>
      <c r="I53" s="264">
        <v>7.0052724455858223E-2</v>
      </c>
      <c r="J53" s="264">
        <v>6.8428047305280709E-2</v>
      </c>
      <c r="K53" s="264">
        <v>5.5593338966596857E-2</v>
      </c>
      <c r="L53" s="264">
        <v>5.9066147840470908E-2</v>
      </c>
      <c r="M53" s="264">
        <v>6.9720621210231037E-2</v>
      </c>
      <c r="N53" s="264">
        <v>7.616039786132206E-2</v>
      </c>
      <c r="O53" s="264">
        <v>8.5684444329122478E-2</v>
      </c>
      <c r="P53" s="264">
        <v>9.3716827414078496E-2</v>
      </c>
      <c r="Q53" s="264">
        <v>0.115790234003665</v>
      </c>
      <c r="R53" s="264">
        <v>0.1134657392153585</v>
      </c>
      <c r="S53" s="264">
        <v>0.1142754861008406</v>
      </c>
      <c r="T53" s="264">
        <v>0.131256193478205</v>
      </c>
      <c r="U53" s="264">
        <v>0.13365254310999289</v>
      </c>
      <c r="V53" s="264">
        <v>0.13181672710165099</v>
      </c>
      <c r="W53" s="264">
        <v>0.1337302116495129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0.39195779099572969</v>
      </c>
      <c r="C54" s="263">
        <f t="shared" si="2"/>
        <v>0.45902927489873963</v>
      </c>
      <c r="D54" s="263">
        <f t="shared" si="2"/>
        <v>0.55762063486108748</v>
      </c>
      <c r="E54" s="263">
        <f t="shared" si="2"/>
        <v>0.66158579157169084</v>
      </c>
      <c r="F54" s="263">
        <f t="shared" si="2"/>
        <v>0.86192013879473406</v>
      </c>
      <c r="G54" s="263">
        <f t="shared" si="2"/>
        <v>1.0003641471496461</v>
      </c>
      <c r="H54" s="263">
        <f t="shared" si="2"/>
        <v>1.0432550715036411</v>
      </c>
      <c r="I54" s="263">
        <f t="shared" si="2"/>
        <v>1.1141207841436827</v>
      </c>
      <c r="J54" s="263">
        <f t="shared" si="2"/>
        <v>1.0351935649909696</v>
      </c>
      <c r="K54" s="263">
        <f t="shared" si="2"/>
        <v>0.83091832397447485</v>
      </c>
      <c r="L54" s="263">
        <f t="shared" si="2"/>
        <v>0.89668176148871925</v>
      </c>
      <c r="M54" s="263">
        <f t="shared" si="2"/>
        <v>1.1798964229628599</v>
      </c>
      <c r="N54" s="263">
        <f t="shared" si="2"/>
        <v>1.2579400945252179</v>
      </c>
      <c r="O54" s="263">
        <f t="shared" si="2"/>
        <v>1.3137261951392649</v>
      </c>
      <c r="P54" s="263">
        <f t="shared" si="2"/>
        <v>1.4463546853176652</v>
      </c>
      <c r="Q54" s="263">
        <f t="shared" si="2"/>
        <v>1.7271186253395161</v>
      </c>
      <c r="R54" s="263">
        <f t="shared" si="2"/>
        <v>1.6595870557374848</v>
      </c>
      <c r="S54" s="263">
        <f t="shared" si="2"/>
        <v>1.6832177026703314</v>
      </c>
      <c r="T54" s="263">
        <f t="shared" si="2"/>
        <v>1.8986077357991684</v>
      </c>
      <c r="U54" s="263">
        <f t="shared" si="2"/>
        <v>1.947100294615953</v>
      </c>
      <c r="V54" s="263">
        <f t="shared" si="2"/>
        <v>1.9281213283658052</v>
      </c>
      <c r="W54" s="263">
        <f t="shared" si="2"/>
        <v>2.0133854548855772</v>
      </c>
      <c r="DA54" s="70"/>
    </row>
    <row r="55" spans="1:105" ht="12" customHeight="1" x14ac:dyDescent="0.25">
      <c r="A55" s="60" t="s">
        <v>3104</v>
      </c>
      <c r="B55" s="264">
        <v>1.9643341283086761E-2</v>
      </c>
      <c r="C55" s="264">
        <v>4.3631692889209733E-2</v>
      </c>
      <c r="D55" s="264">
        <v>7.3543281806023916E-2</v>
      </c>
      <c r="E55" s="264">
        <v>7.6116702027122049E-2</v>
      </c>
      <c r="F55" s="264">
        <v>7.5739405109646746E-2</v>
      </c>
      <c r="G55" s="264">
        <v>0.13638657189468489</v>
      </c>
      <c r="H55" s="264">
        <v>0.1109726240248415</v>
      </c>
      <c r="I55" s="264">
        <v>0.1335344485066875</v>
      </c>
      <c r="J55" s="264">
        <v>9.2096910955669131E-2</v>
      </c>
      <c r="K55" s="264">
        <v>5.8801576208083177E-2</v>
      </c>
      <c r="L55" s="264">
        <v>8.2378378785939468E-2</v>
      </c>
      <c r="M55" s="264">
        <v>0.2069754990639493</v>
      </c>
      <c r="N55" s="264">
        <v>0.200861973060671</v>
      </c>
      <c r="O55" s="264">
        <v>0.14310147757078071</v>
      </c>
      <c r="P55" s="264">
        <v>0.16236996046465119</v>
      </c>
      <c r="Q55" s="264">
        <v>0.14942999198621371</v>
      </c>
      <c r="R55" s="264">
        <v>0.12555329394760781</v>
      </c>
      <c r="S55" s="264">
        <v>0.13936661212679469</v>
      </c>
      <c r="T55" s="264">
        <v>0.13835581367253269</v>
      </c>
      <c r="U55" s="264">
        <v>0.14987830583363221</v>
      </c>
      <c r="V55" s="264">
        <v>0.1570143994892737</v>
      </c>
      <c r="W55" s="264">
        <v>0.2077216852326477</v>
      </c>
      <c r="DA55" s="72" t="s">
        <v>3172</v>
      </c>
    </row>
    <row r="56" spans="1:105" ht="12" customHeight="1" x14ac:dyDescent="0.25">
      <c r="A56" s="60" t="s">
        <v>3106</v>
      </c>
      <c r="B56" s="264">
        <v>4.1301369494853898E-2</v>
      </c>
      <c r="C56" s="264">
        <v>4.9282286117102433E-2</v>
      </c>
      <c r="D56" s="264">
        <v>5.7889927443897059E-2</v>
      </c>
      <c r="E56" s="264">
        <v>7.5668470113228192E-2</v>
      </c>
      <c r="F56" s="264">
        <v>8.2170775022743614E-2</v>
      </c>
      <c r="G56" s="264">
        <v>7.9070560035209278E-2</v>
      </c>
      <c r="H56" s="264">
        <v>7.4228476943374908E-2</v>
      </c>
      <c r="I56" s="264">
        <v>7.4286376191292053E-2</v>
      </c>
      <c r="J56" s="264">
        <v>5.781578909474519E-2</v>
      </c>
      <c r="K56" s="264">
        <v>5.2883609551671623E-2</v>
      </c>
      <c r="L56" s="264">
        <v>5.0141134792433893E-2</v>
      </c>
      <c r="M56" s="264">
        <v>7.0917516234478783E-2</v>
      </c>
      <c r="N56" s="264">
        <v>7.1760761872365991E-2</v>
      </c>
      <c r="O56" s="264">
        <v>6.2090980675154339E-2</v>
      </c>
      <c r="P56" s="264">
        <v>7.1532853144881947E-2</v>
      </c>
      <c r="Q56" s="264">
        <v>7.9664320996178317E-2</v>
      </c>
      <c r="R56" s="264">
        <v>6.6082363066561012E-2</v>
      </c>
      <c r="S56" s="264">
        <v>6.5423674289507794E-2</v>
      </c>
      <c r="T56" s="264">
        <v>6.2138340530642933E-2</v>
      </c>
      <c r="U56" s="264">
        <v>6.8105878862456795E-2</v>
      </c>
      <c r="V56" s="264">
        <v>6.5741500844256631E-2</v>
      </c>
      <c r="W56" s="264">
        <v>7.5542830944979641E-2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9.2663323907593744E-5</v>
      </c>
      <c r="F57" s="231">
        <v>1.3024621290784431E-4</v>
      </c>
      <c r="G57" s="231">
        <v>4.0737249803276491E-4</v>
      </c>
      <c r="H57" s="231">
        <v>3.2878220291008902E-4</v>
      </c>
      <c r="I57" s="231">
        <v>1.631203935703152E-4</v>
      </c>
      <c r="J57" s="231">
        <v>1.2915215472008741E-4</v>
      </c>
      <c r="K57" s="231">
        <v>0</v>
      </c>
      <c r="L57" s="231">
        <v>1.3479959307364269E-4</v>
      </c>
      <c r="M57" s="231">
        <v>3.6832081048095849E-4</v>
      </c>
      <c r="N57" s="231">
        <v>3.4966036504655419E-4</v>
      </c>
      <c r="O57" s="231">
        <v>2.5275447313764782E-4</v>
      </c>
      <c r="P57" s="231">
        <v>7.3177277808696975E-4</v>
      </c>
      <c r="Q57" s="231">
        <v>3.2318089627111018E-4</v>
      </c>
      <c r="R57" s="231">
        <v>1.806720771026346E-4</v>
      </c>
      <c r="S57" s="231">
        <v>1.8625502677824301E-4</v>
      </c>
      <c r="T57" s="231">
        <v>2.3028137001363761E-4</v>
      </c>
      <c r="U57" s="231">
        <v>2.1521816097101851E-4</v>
      </c>
      <c r="V57" s="231">
        <v>9.7547558370761919E-5</v>
      </c>
      <c r="W57" s="231">
        <v>1.2563243012556389E-4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1.9702556803181731E-4</v>
      </c>
      <c r="G59" s="231">
        <v>6.1623901404515955E-4</v>
      </c>
      <c r="H59" s="231">
        <v>4.9735419434380416E-4</v>
      </c>
      <c r="I59" s="231">
        <v>0</v>
      </c>
      <c r="J59" s="231">
        <v>0</v>
      </c>
      <c r="K59" s="231">
        <v>0</v>
      </c>
      <c r="L59" s="231">
        <v>0</v>
      </c>
      <c r="M59" s="231">
        <v>1.507045216118427E-3</v>
      </c>
      <c r="N59" s="231">
        <v>1.4306929323964291E-3</v>
      </c>
      <c r="O59" s="231">
        <v>1.0341865264067609E-3</v>
      </c>
      <c r="P59" s="231">
        <v>1.0363998688586861E-3</v>
      </c>
      <c r="Q59" s="231">
        <v>6.8992387235490148E-4</v>
      </c>
      <c r="R59" s="231">
        <v>7.2858563255396355E-4</v>
      </c>
      <c r="S59" s="231">
        <v>1.027567141776452E-3</v>
      </c>
      <c r="T59" s="231">
        <v>1.12659898479723E-3</v>
      </c>
      <c r="U59" s="231">
        <v>1.084973869604831E-3</v>
      </c>
      <c r="V59" s="231">
        <v>1.3543921710874381E-3</v>
      </c>
      <c r="W59" s="231">
        <v>2.0127099822598799E-3</v>
      </c>
      <c r="DA59" s="73" t="s">
        <v>3176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1.094786485272834E-3</v>
      </c>
      <c r="H60" s="231">
        <v>8.8698459875368113E-4</v>
      </c>
      <c r="I60" s="231">
        <v>1.7974235190831901E-3</v>
      </c>
      <c r="J60" s="231">
        <v>4.7596170158598961E-4</v>
      </c>
      <c r="K60" s="231">
        <v>0</v>
      </c>
      <c r="L60" s="231">
        <v>0</v>
      </c>
      <c r="M60" s="231">
        <v>1.343114757728096E-3</v>
      </c>
      <c r="N60" s="231">
        <v>1.278162341400494E-3</v>
      </c>
      <c r="O60" s="231">
        <v>1.859564201436075E-3</v>
      </c>
      <c r="P60" s="231">
        <v>1.8627690027386561E-3</v>
      </c>
      <c r="Q60" s="231">
        <v>6.2758650434859963E-4</v>
      </c>
      <c r="R60" s="231">
        <v>6.6331210183518557E-4</v>
      </c>
      <c r="S60" s="231">
        <v>7.7852545370566545E-4</v>
      </c>
      <c r="T60" s="231">
        <v>8.5493180839546891E-4</v>
      </c>
      <c r="U60" s="231">
        <v>1.070001217671527E-3</v>
      </c>
      <c r="V60" s="231">
        <v>1.4226923016527381E-3</v>
      </c>
      <c r="W60" s="231">
        <v>1.5854393593082361E-3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4.5440364776215759E-4</v>
      </c>
      <c r="T62" s="231">
        <v>1.8176145910251511E-3</v>
      </c>
      <c r="U62" s="231">
        <v>4.5403179534251361E-4</v>
      </c>
      <c r="V62" s="231">
        <v>4.5365994293031377E-4</v>
      </c>
      <c r="W62" s="231">
        <v>4.5365994293597548E-4</v>
      </c>
      <c r="DA62" s="73" t="s">
        <v>3179</v>
      </c>
    </row>
    <row r="63" spans="1:105" ht="12" customHeight="1" x14ac:dyDescent="0.25">
      <c r="A63" s="64" t="s">
        <v>162</v>
      </c>
      <c r="B63" s="231">
        <v>4.7511959610518542E-5</v>
      </c>
      <c r="C63" s="231">
        <v>3.3908099996391193E-4</v>
      </c>
      <c r="D63" s="231">
        <v>1.1164379849673779E-3</v>
      </c>
      <c r="E63" s="231">
        <v>6.1938493103545441E-4</v>
      </c>
      <c r="F63" s="231">
        <v>2.9566950697611731E-4</v>
      </c>
      <c r="G63" s="231">
        <v>1.735700213294491E-3</v>
      </c>
      <c r="H63" s="231">
        <v>7.7893449744884926E-4</v>
      </c>
      <c r="I63" s="231">
        <v>2.1828220106990242E-3</v>
      </c>
      <c r="J63" s="231">
        <v>1.588540127810378E-3</v>
      </c>
      <c r="K63" s="231">
        <v>6.9451677308464659E-4</v>
      </c>
      <c r="L63" s="231">
        <v>1.932559702989543E-3</v>
      </c>
      <c r="M63" s="231">
        <v>1.4579391008548451E-2</v>
      </c>
      <c r="N63" s="231">
        <v>1.301416143972337E-2</v>
      </c>
      <c r="O63" s="231">
        <v>4.3400999744270287E-3</v>
      </c>
      <c r="P63" s="231">
        <v>4.8207777141234462E-3</v>
      </c>
      <c r="Q63" s="231">
        <v>3.2561091186855489E-3</v>
      </c>
      <c r="R63" s="231">
        <v>2.825872419662514E-3</v>
      </c>
      <c r="S63" s="231">
        <v>3.914448599436687E-3</v>
      </c>
      <c r="T63" s="231">
        <v>4.3406874360369446E-3</v>
      </c>
      <c r="U63" s="231">
        <v>4.4123137155548274E-3</v>
      </c>
      <c r="V63" s="231">
        <v>5.5926763220311461E-3</v>
      </c>
      <c r="W63" s="231">
        <v>1.182166574445598E-2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2.9813283785454309E-2</v>
      </c>
      <c r="C65" s="231">
        <v>3.8646688742097673E-2</v>
      </c>
      <c r="D65" s="231">
        <v>4.83838879160539E-2</v>
      </c>
      <c r="E65" s="231">
        <v>6.745643933036688E-2</v>
      </c>
      <c r="F65" s="231">
        <v>7.2776574651623599E-2</v>
      </c>
      <c r="G65" s="231">
        <v>6.5047164628899423E-2</v>
      </c>
      <c r="H65" s="231">
        <v>6.0931485976191899E-2</v>
      </c>
      <c r="I65" s="231">
        <v>5.6414321766188352E-2</v>
      </c>
      <c r="J65" s="231">
        <v>4.5071180374014953E-2</v>
      </c>
      <c r="K65" s="231">
        <v>4.3163852957521051E-2</v>
      </c>
      <c r="L65" s="231">
        <v>3.9048535675268302E-2</v>
      </c>
      <c r="M65" s="231">
        <v>4.3967185440474052E-2</v>
      </c>
      <c r="N65" s="231">
        <v>4.1959396292120588E-2</v>
      </c>
      <c r="O65" s="231">
        <v>4.1256886915130117E-2</v>
      </c>
      <c r="P65" s="231">
        <v>4.2360881848018318E-2</v>
      </c>
      <c r="Q65" s="231">
        <v>6.2437327838121892E-2</v>
      </c>
      <c r="R65" s="231">
        <v>4.617553668063918E-2</v>
      </c>
      <c r="S65" s="231">
        <v>5.0291215336159087E-2</v>
      </c>
      <c r="T65" s="231">
        <v>4.2963290866537197E-2</v>
      </c>
      <c r="U65" s="231">
        <v>5.2098081019565541E-2</v>
      </c>
      <c r="V65" s="231">
        <v>4.8684911742066482E-2</v>
      </c>
      <c r="W65" s="231">
        <v>4.8484349651722478E-2</v>
      </c>
      <c r="DA65" s="73" t="s">
        <v>3182</v>
      </c>
    </row>
    <row r="66" spans="1:105" ht="12" customHeight="1" x14ac:dyDescent="0.25">
      <c r="A66" s="64" t="s">
        <v>79</v>
      </c>
      <c r="B66" s="231">
        <v>1.144057374978907E-2</v>
      </c>
      <c r="C66" s="231">
        <v>1.0296516375040849E-2</v>
      </c>
      <c r="D66" s="231">
        <v>8.3896015428757825E-3</v>
      </c>
      <c r="E66" s="231">
        <v>7.4999825279182643E-3</v>
      </c>
      <c r="F66" s="231">
        <v>8.7712590832042438E-3</v>
      </c>
      <c r="G66" s="231">
        <v>1.01692971956646E-2</v>
      </c>
      <c r="H66" s="231">
        <v>1.080493547372658E-2</v>
      </c>
      <c r="I66" s="231">
        <v>1.372868850175118E-2</v>
      </c>
      <c r="J66" s="231">
        <v>1.055095473661378E-2</v>
      </c>
      <c r="K66" s="231">
        <v>9.0252398210659227E-3</v>
      </c>
      <c r="L66" s="231">
        <v>9.025239821102397E-3</v>
      </c>
      <c r="M66" s="231">
        <v>9.1524590011287932E-3</v>
      </c>
      <c r="N66" s="231">
        <v>1.372868850167854E-2</v>
      </c>
      <c r="O66" s="231">
        <v>1.33474885846167E-2</v>
      </c>
      <c r="P66" s="231">
        <v>2.0720251933055881E-2</v>
      </c>
      <c r="Q66" s="231">
        <v>1.2330192766396259E-2</v>
      </c>
      <c r="R66" s="231">
        <v>1.5508384154767541E-2</v>
      </c>
      <c r="S66" s="231">
        <v>8.7712590838894891E-3</v>
      </c>
      <c r="T66" s="231">
        <v>1.0804935473837299E-2</v>
      </c>
      <c r="U66" s="231">
        <v>8.7712590837465323E-3</v>
      </c>
      <c r="V66" s="231">
        <v>8.1356208061177486E-3</v>
      </c>
      <c r="W66" s="231">
        <v>1.105937383417153E-2</v>
      </c>
      <c r="DA66" s="73" t="s">
        <v>3183</v>
      </c>
    </row>
    <row r="67" spans="1:105" ht="12" customHeight="1" x14ac:dyDescent="0.25">
      <c r="A67" s="60" t="s">
        <v>3118</v>
      </c>
      <c r="B67" s="264">
        <v>0.33101308021778902</v>
      </c>
      <c r="C67" s="264">
        <v>0.36611529589242747</v>
      </c>
      <c r="D67" s="264">
        <v>0.42618742561116651</v>
      </c>
      <c r="E67" s="264">
        <v>0.50980061943134058</v>
      </c>
      <c r="F67" s="264">
        <v>0.70400995866234373</v>
      </c>
      <c r="G67" s="264">
        <v>0.78490701521975181</v>
      </c>
      <c r="H67" s="264">
        <v>0.85805397053542465</v>
      </c>
      <c r="I67" s="264">
        <v>0.90629995944570318</v>
      </c>
      <c r="J67" s="264">
        <v>0.88528086494055536</v>
      </c>
      <c r="K67" s="264">
        <v>0.71923313821472001</v>
      </c>
      <c r="L67" s="264">
        <v>0.76416224791034593</v>
      </c>
      <c r="M67" s="264">
        <v>0.90200340766443188</v>
      </c>
      <c r="N67" s="264">
        <v>0.98531735959218081</v>
      </c>
      <c r="O67" s="264">
        <v>1.1085337368933299</v>
      </c>
      <c r="P67" s="264">
        <v>1.2124518717081321</v>
      </c>
      <c r="Q67" s="264">
        <v>1.498024312357124</v>
      </c>
      <c r="R67" s="264">
        <v>1.4679513987233159</v>
      </c>
      <c r="S67" s="264">
        <v>1.478427416254029</v>
      </c>
      <c r="T67" s="264">
        <v>1.6981135815959929</v>
      </c>
      <c r="U67" s="264">
        <v>1.729116109919864</v>
      </c>
      <c r="V67" s="264">
        <v>1.705365428032275</v>
      </c>
      <c r="W67" s="264">
        <v>1.7301209387079499</v>
      </c>
      <c r="DA67" s="72" t="s">
        <v>3184</v>
      </c>
    </row>
    <row r="68" spans="1:105" ht="12" customHeight="1" x14ac:dyDescent="0.25">
      <c r="A68" s="57" t="s">
        <v>3120</v>
      </c>
      <c r="B68" s="263">
        <v>3.358117279150485</v>
      </c>
      <c r="C68" s="263">
        <v>3.1804073775061412</v>
      </c>
      <c r="D68" s="263">
        <v>3.3949553215667332</v>
      </c>
      <c r="E68" s="263">
        <v>3.5338443976049079</v>
      </c>
      <c r="F68" s="263">
        <v>3.6627552997302431</v>
      </c>
      <c r="G68" s="263">
        <v>4.1620454242860276</v>
      </c>
      <c r="H68" s="263">
        <v>4.2245404512891049</v>
      </c>
      <c r="I68" s="263">
        <v>4.0068253230586928</v>
      </c>
      <c r="J68" s="263">
        <v>4.4684928602583138</v>
      </c>
      <c r="K68" s="263">
        <v>2.241766361598168</v>
      </c>
      <c r="L68" s="263">
        <v>2.7686325013446749</v>
      </c>
      <c r="M68" s="263">
        <v>2.9870767006346459</v>
      </c>
      <c r="N68" s="263">
        <v>3.135710521877471</v>
      </c>
      <c r="O68" s="263">
        <v>2.9682007062364129</v>
      </c>
      <c r="P68" s="263">
        <v>2.8924566581683662</v>
      </c>
      <c r="Q68" s="263">
        <v>2.536542611682207</v>
      </c>
      <c r="R68" s="263">
        <v>2.3988785746568491</v>
      </c>
      <c r="S68" s="263">
        <v>2.8210677952349239</v>
      </c>
      <c r="T68" s="263">
        <v>2.836628967278668</v>
      </c>
      <c r="U68" s="263">
        <v>2.9620560868213119</v>
      </c>
      <c r="V68" s="263">
        <v>2.7362194603942651</v>
      </c>
      <c r="W68" s="263">
        <v>2.5702303906914312</v>
      </c>
      <c r="DA68" s="70" t="s">
        <v>3185</v>
      </c>
    </row>
    <row r="69" spans="1:105" ht="12" customHeight="1" x14ac:dyDescent="0.25">
      <c r="A69" s="41" t="s">
        <v>3122</v>
      </c>
      <c r="B69" s="352">
        <v>7.8200997558816168</v>
      </c>
      <c r="C69" s="352">
        <v>7.8966277765960102</v>
      </c>
      <c r="D69" s="352">
        <v>8.9033805016413066</v>
      </c>
      <c r="E69" s="352">
        <v>10.118771685033421</v>
      </c>
      <c r="F69" s="352">
        <v>12.816362206442809</v>
      </c>
      <c r="G69" s="352">
        <v>14.114902556966561</v>
      </c>
      <c r="H69" s="352">
        <v>15.27975017765516</v>
      </c>
      <c r="I69" s="352">
        <v>16.2224335739079</v>
      </c>
      <c r="J69" s="352">
        <v>15.867735012223569</v>
      </c>
      <c r="K69" s="352">
        <v>12.459122491251319</v>
      </c>
      <c r="L69" s="352">
        <v>13.15077303488788</v>
      </c>
      <c r="M69" s="352">
        <v>14.897750897648439</v>
      </c>
      <c r="N69" s="352">
        <v>15.76982325787383</v>
      </c>
      <c r="O69" s="352">
        <v>17.573016990281729</v>
      </c>
      <c r="P69" s="352">
        <v>18.667660287440139</v>
      </c>
      <c r="Q69" s="352">
        <v>23.335116373512388</v>
      </c>
      <c r="R69" s="352">
        <v>23.151399484957011</v>
      </c>
      <c r="S69" s="352">
        <v>23.11050158951992</v>
      </c>
      <c r="T69" s="352">
        <v>26.331236915906359</v>
      </c>
      <c r="U69" s="352">
        <v>26.722352732195461</v>
      </c>
      <c r="V69" s="352">
        <v>26.53071362610978</v>
      </c>
      <c r="W69" s="352">
        <v>27.03314732901951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0.99999999999999978</v>
      </c>
      <c r="E73" s="234">
        <f t="shared" si="3"/>
        <v>1</v>
      </c>
      <c r="F73" s="234">
        <f t="shared" si="3"/>
        <v>0.99999999999999956</v>
      </c>
      <c r="G73" s="234">
        <f t="shared" si="3"/>
        <v>1.0000000000000002</v>
      </c>
      <c r="H73" s="234">
        <f t="shared" si="3"/>
        <v>1</v>
      </c>
      <c r="I73" s="234">
        <f t="shared" si="3"/>
        <v>1</v>
      </c>
      <c r="J73" s="234">
        <f t="shared" si="3"/>
        <v>1.0000000000000002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0.99999999999999978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0.99999999999999978</v>
      </c>
      <c r="T73" s="234">
        <f t="shared" si="3"/>
        <v>1</v>
      </c>
      <c r="U73" s="234">
        <f t="shared" si="3"/>
        <v>0.99999999999999978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2.9143487628967325E-2</v>
      </c>
      <c r="C74" s="301">
        <f t="shared" si="4"/>
        <v>2.7176712801446685E-2</v>
      </c>
      <c r="D74" s="301">
        <f t="shared" si="4"/>
        <v>2.5993352777379533E-2</v>
      </c>
      <c r="E74" s="301">
        <f t="shared" si="4"/>
        <v>2.5158939291151986E-2</v>
      </c>
      <c r="F74" s="301">
        <f t="shared" si="4"/>
        <v>2.5604961580290863E-2</v>
      </c>
      <c r="G74" s="301">
        <f t="shared" si="4"/>
        <v>2.5617030856935705E-2</v>
      </c>
      <c r="H74" s="301">
        <f t="shared" si="4"/>
        <v>2.6493813748785899E-2</v>
      </c>
      <c r="I74" s="301">
        <f t="shared" si="4"/>
        <v>2.7386337870017756E-2</v>
      </c>
      <c r="J74" s="301">
        <f t="shared" si="4"/>
        <v>2.7555401453704713E-2</v>
      </c>
      <c r="K74" s="301">
        <f t="shared" si="4"/>
        <v>2.8946839338453555E-2</v>
      </c>
      <c r="L74" s="301">
        <f t="shared" si="4"/>
        <v>2.7840070808968279E-2</v>
      </c>
      <c r="M74" s="301">
        <f t="shared" si="4"/>
        <v>2.5979256132784113E-2</v>
      </c>
      <c r="N74" s="301">
        <f t="shared" si="4"/>
        <v>2.5509699444307452E-2</v>
      </c>
      <c r="O74" s="301">
        <f t="shared" si="4"/>
        <v>2.747831096878809E-2</v>
      </c>
      <c r="P74" s="301">
        <f t="shared" si="4"/>
        <v>2.7076614359346447E-2</v>
      </c>
      <c r="Q74" s="301">
        <f t="shared" si="4"/>
        <v>3.0045835444112413E-2</v>
      </c>
      <c r="R74" s="301">
        <f t="shared" si="4"/>
        <v>3.1171465592631904E-2</v>
      </c>
      <c r="S74" s="301">
        <f t="shared" si="4"/>
        <v>2.9744732978513613E-2</v>
      </c>
      <c r="T74" s="301">
        <f t="shared" si="4"/>
        <v>3.0901237402862824E-2</v>
      </c>
      <c r="U74" s="301">
        <f t="shared" si="4"/>
        <v>3.0576240653357203E-2</v>
      </c>
      <c r="V74" s="301">
        <f t="shared" si="4"/>
        <v>3.0418549193927894E-2</v>
      </c>
      <c r="W74" s="301">
        <f t="shared" si="4"/>
        <v>3.0094262402339551E-2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3.5511662673465717E-3</v>
      </c>
      <c r="C75" s="235">
        <f t="shared" si="5"/>
        <v>3.3749858089118425E-3</v>
      </c>
      <c r="D75" s="235">
        <f t="shared" si="5"/>
        <v>3.2527618646102084E-3</v>
      </c>
      <c r="E75" s="235">
        <f t="shared" si="5"/>
        <v>3.1911453934493597E-3</v>
      </c>
      <c r="F75" s="235">
        <f t="shared" si="5"/>
        <v>3.3371025167403629E-3</v>
      </c>
      <c r="G75" s="235">
        <f t="shared" si="5"/>
        <v>3.3533385104861165E-3</v>
      </c>
      <c r="H75" s="235">
        <f t="shared" si="5"/>
        <v>3.4806611863142448E-3</v>
      </c>
      <c r="I75" s="235">
        <f t="shared" si="5"/>
        <v>3.5910362074148411E-3</v>
      </c>
      <c r="J75" s="235">
        <f t="shared" si="5"/>
        <v>3.6114021544617291E-3</v>
      </c>
      <c r="K75" s="235">
        <f t="shared" si="5"/>
        <v>3.8439178908084202E-3</v>
      </c>
      <c r="L75" s="235">
        <f t="shared" si="5"/>
        <v>3.706866185778492E-3</v>
      </c>
      <c r="M75" s="235">
        <f t="shared" si="5"/>
        <v>3.52199047819368E-3</v>
      </c>
      <c r="N75" s="235">
        <f t="shared" si="5"/>
        <v>3.5120741338037459E-3</v>
      </c>
      <c r="O75" s="235">
        <f t="shared" si="5"/>
        <v>3.8020883549714931E-3</v>
      </c>
      <c r="P75" s="235">
        <f t="shared" si="5"/>
        <v>3.8080604755876065E-3</v>
      </c>
      <c r="Q75" s="235">
        <f t="shared" si="5"/>
        <v>4.1974021256921028E-3</v>
      </c>
      <c r="R75" s="235">
        <f t="shared" si="5"/>
        <v>4.3249999650212343E-3</v>
      </c>
      <c r="S75" s="235">
        <f t="shared" si="5"/>
        <v>4.1472054183031883E-3</v>
      </c>
      <c r="T75" s="235">
        <f t="shared" si="5"/>
        <v>4.3281347894727033E-3</v>
      </c>
      <c r="U75" s="235">
        <f t="shared" si="5"/>
        <v>4.2908789935263607E-3</v>
      </c>
      <c r="V75" s="235">
        <f t="shared" si="5"/>
        <v>4.2525649296431692E-3</v>
      </c>
      <c r="W75" s="235">
        <f t="shared" si="5"/>
        <v>4.1969583930783483E-3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3.1821796353249901E-2</v>
      </c>
      <c r="C76" s="235">
        <f t="shared" si="6"/>
        <v>3.0672907640265822E-2</v>
      </c>
      <c r="D76" s="235">
        <f t="shared" si="6"/>
        <v>2.972644997547879E-2</v>
      </c>
      <c r="E76" s="235">
        <f t="shared" si="6"/>
        <v>2.9445587831516875E-2</v>
      </c>
      <c r="F76" s="235">
        <f t="shared" si="6"/>
        <v>3.1373895549385925E-2</v>
      </c>
      <c r="G76" s="235">
        <f t="shared" si="6"/>
        <v>3.1619379366710651E-2</v>
      </c>
      <c r="H76" s="235">
        <f t="shared" si="6"/>
        <v>3.2899044101857865E-2</v>
      </c>
      <c r="I76" s="235">
        <f t="shared" si="6"/>
        <v>3.3899079073395018E-2</v>
      </c>
      <c r="J76" s="235">
        <f t="shared" si="6"/>
        <v>3.4079988133305844E-2</v>
      </c>
      <c r="K76" s="235">
        <f t="shared" si="6"/>
        <v>3.6589977458245479E-2</v>
      </c>
      <c r="L76" s="235">
        <f t="shared" si="6"/>
        <v>3.5347028914637903E-2</v>
      </c>
      <c r="M76" s="235">
        <f t="shared" si="6"/>
        <v>3.3973898014744819E-2</v>
      </c>
      <c r="N76" s="235">
        <f t="shared" si="6"/>
        <v>3.4205361560112869E-2</v>
      </c>
      <c r="O76" s="235">
        <f t="shared" si="6"/>
        <v>3.7143698843289226E-2</v>
      </c>
      <c r="P76" s="235">
        <f t="shared" si="6"/>
        <v>3.7569139823524819E-2</v>
      </c>
      <c r="Q76" s="235">
        <f t="shared" si="6"/>
        <v>4.1244506323640996E-2</v>
      </c>
      <c r="R76" s="235">
        <f t="shared" si="6"/>
        <v>4.2323151096246819E-2</v>
      </c>
      <c r="S76" s="235">
        <f t="shared" si="6"/>
        <v>4.0703223987816992E-2</v>
      </c>
      <c r="T76" s="235">
        <f t="shared" si="6"/>
        <v>4.2595464507302019E-2</v>
      </c>
      <c r="U76" s="235">
        <f t="shared" si="6"/>
        <v>4.2277501136147776E-2</v>
      </c>
      <c r="V76" s="235">
        <f t="shared" si="6"/>
        <v>4.1804827279861491E-2</v>
      </c>
      <c r="W76" s="235">
        <f t="shared" si="6"/>
        <v>4.1197563006667597E-2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1.0415805077292379E-2</v>
      </c>
      <c r="C77" s="235">
        <f t="shared" si="7"/>
        <v>9.67865468458377E-3</v>
      </c>
      <c r="D77" s="235">
        <f t="shared" si="7"/>
        <v>9.2438769337770798E-3</v>
      </c>
      <c r="E77" s="235">
        <f t="shared" si="7"/>
        <v>8.9240571513161601E-3</v>
      </c>
      <c r="F77" s="235">
        <f t="shared" si="7"/>
        <v>9.0340608867896556E-3</v>
      </c>
      <c r="G77" s="235">
        <f t="shared" si="7"/>
        <v>9.0304116581630088E-3</v>
      </c>
      <c r="H77" s="235">
        <f t="shared" si="7"/>
        <v>9.3327238577681163E-3</v>
      </c>
      <c r="I77" s="235">
        <f t="shared" si="7"/>
        <v>9.6508359806514003E-3</v>
      </c>
      <c r="J77" s="235">
        <f t="shared" si="7"/>
        <v>9.7113853936832972E-3</v>
      </c>
      <c r="K77" s="235">
        <f t="shared" si="7"/>
        <v>1.01747240476952E-2</v>
      </c>
      <c r="L77" s="235">
        <f t="shared" si="7"/>
        <v>9.780349348659052E-3</v>
      </c>
      <c r="M77" s="235">
        <f t="shared" si="7"/>
        <v>9.0927209980372365E-3</v>
      </c>
      <c r="N77" s="235">
        <f t="shared" si="7"/>
        <v>8.8993945915830826E-3</v>
      </c>
      <c r="O77" s="235">
        <f t="shared" si="7"/>
        <v>9.5759330357280178E-3</v>
      </c>
      <c r="P77" s="235">
        <f t="shared" si="7"/>
        <v>9.4027504686025731E-3</v>
      </c>
      <c r="Q77" s="235">
        <f t="shared" si="7"/>
        <v>1.044909089646164E-2</v>
      </c>
      <c r="R77" s="235">
        <f t="shared" si="7"/>
        <v>1.0856544483713863E-2</v>
      </c>
      <c r="S77" s="235">
        <f t="shared" si="7"/>
        <v>1.0348761845688245E-2</v>
      </c>
      <c r="T77" s="235">
        <f t="shared" si="7"/>
        <v>1.0740517645676394E-2</v>
      </c>
      <c r="U77" s="235">
        <f t="shared" si="7"/>
        <v>1.0623099816914785E-2</v>
      </c>
      <c r="V77" s="235">
        <f t="shared" si="7"/>
        <v>1.0577041251048155E-2</v>
      </c>
      <c r="W77" s="235">
        <f t="shared" si="7"/>
        <v>1.0469820129313401E-2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3.7623737846216254E-2</v>
      </c>
      <c r="C78" s="302">
        <f t="shared" si="8"/>
        <v>3.5187375717713909E-2</v>
      </c>
      <c r="D78" s="302">
        <f t="shared" si="8"/>
        <v>3.4255747623609903E-2</v>
      </c>
      <c r="E78" s="302">
        <f t="shared" si="8"/>
        <v>3.3252705637742352E-2</v>
      </c>
      <c r="F78" s="302">
        <f t="shared" si="8"/>
        <v>3.5060077958565659E-2</v>
      </c>
      <c r="G78" s="302">
        <f t="shared" si="8"/>
        <v>3.4157197976628161E-2</v>
      </c>
      <c r="H78" s="302">
        <f t="shared" si="8"/>
        <v>3.5780864294560719E-2</v>
      </c>
      <c r="I78" s="302">
        <f t="shared" si="8"/>
        <v>3.7359299081430798E-2</v>
      </c>
      <c r="J78" s="302">
        <f t="shared" si="8"/>
        <v>3.804454178994212E-2</v>
      </c>
      <c r="K78" s="302">
        <f t="shared" si="8"/>
        <v>4.05837182393705E-2</v>
      </c>
      <c r="L78" s="302">
        <f t="shared" si="8"/>
        <v>3.8856964404723283E-2</v>
      </c>
      <c r="M78" s="302">
        <f t="shared" si="8"/>
        <v>3.5457693837789073E-2</v>
      </c>
      <c r="N78" s="302">
        <f t="shared" si="8"/>
        <v>3.5161853503285122E-2</v>
      </c>
      <c r="O78" s="302">
        <f t="shared" si="8"/>
        <v>3.8280010633465811E-2</v>
      </c>
      <c r="P78" s="302">
        <f t="shared" si="8"/>
        <v>3.8065546067173758E-2</v>
      </c>
      <c r="Q78" s="302">
        <f t="shared" si="8"/>
        <v>4.3366922040297969E-2</v>
      </c>
      <c r="R78" s="302">
        <f t="shared" si="8"/>
        <v>4.5200365445685391E-2</v>
      </c>
      <c r="S78" s="302">
        <f t="shared" si="8"/>
        <v>4.2494717733097036E-2</v>
      </c>
      <c r="T78" s="302">
        <f t="shared" si="8"/>
        <v>4.548554805758466E-2</v>
      </c>
      <c r="U78" s="302">
        <f t="shared" si="8"/>
        <v>4.5103675742710396E-2</v>
      </c>
      <c r="V78" s="302">
        <f t="shared" si="8"/>
        <v>4.4745238912538544E-2</v>
      </c>
      <c r="W78" s="302">
        <f t="shared" si="8"/>
        <v>4.4997265474332172E-2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0.23398291941197347</v>
      </c>
      <c r="C79" s="303">
        <f t="shared" si="9"/>
        <v>0.24645599075796915</v>
      </c>
      <c r="D79" s="303">
        <f t="shared" si="9"/>
        <v>0.25344866978746444</v>
      </c>
      <c r="E79" s="303">
        <f t="shared" si="9"/>
        <v>0.27089415878189144</v>
      </c>
      <c r="F79" s="303">
        <f t="shared" si="9"/>
        <v>0.24978961258293156</v>
      </c>
      <c r="G79" s="303">
        <f t="shared" si="9"/>
        <v>0.22567099313935979</v>
      </c>
      <c r="H79" s="303">
        <f t="shared" si="9"/>
        <v>0.21350544729167573</v>
      </c>
      <c r="I79" s="303">
        <f t="shared" si="9"/>
        <v>0.20895860162025645</v>
      </c>
      <c r="J79" s="303">
        <f t="shared" si="9"/>
        <v>0.18721026052868586</v>
      </c>
      <c r="K79" s="303">
        <f t="shared" si="9"/>
        <v>0.20451373378763024</v>
      </c>
      <c r="L79" s="303">
        <f t="shared" si="9"/>
        <v>0.19167118232914504</v>
      </c>
      <c r="M79" s="303">
        <f t="shared" si="9"/>
        <v>0.1981758023626434</v>
      </c>
      <c r="N79" s="303">
        <f t="shared" si="9"/>
        <v>0.19523023773281947</v>
      </c>
      <c r="O79" s="303">
        <f t="shared" si="9"/>
        <v>0.17364743674624336</v>
      </c>
      <c r="P79" s="303">
        <f t="shared" si="9"/>
        <v>0.16728085889011221</v>
      </c>
      <c r="Q79" s="303">
        <f t="shared" si="9"/>
        <v>0.15077667202340028</v>
      </c>
      <c r="R79" s="303">
        <f t="shared" si="9"/>
        <v>0.14025678874419864</v>
      </c>
      <c r="S79" s="303">
        <f t="shared" si="9"/>
        <v>0.1439043024217882</v>
      </c>
      <c r="T79" s="303">
        <f t="shared" si="9"/>
        <v>0.1267409825710554</v>
      </c>
      <c r="U79" s="303">
        <f t="shared" si="9"/>
        <v>0.12865099390203869</v>
      </c>
      <c r="V79" s="303">
        <f t="shared" si="9"/>
        <v>0.13160298236922072</v>
      </c>
      <c r="W79" s="303">
        <f t="shared" si="9"/>
        <v>0.13979334650015293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0.17344335502967054</v>
      </c>
      <c r="C80" s="303">
        <f t="shared" si="10"/>
        <v>0.17255194937740867</v>
      </c>
      <c r="D80" s="303">
        <f t="shared" si="10"/>
        <v>0.18170401634258443</v>
      </c>
      <c r="E80" s="303">
        <f t="shared" si="10"/>
        <v>0.16938372084756109</v>
      </c>
      <c r="F80" s="303">
        <f t="shared" si="10"/>
        <v>0.16193411059424273</v>
      </c>
      <c r="G80" s="303">
        <f t="shared" si="10"/>
        <v>0.17558753690475526</v>
      </c>
      <c r="H80" s="303">
        <f t="shared" si="10"/>
        <v>0.17195319102684742</v>
      </c>
      <c r="I80" s="303">
        <f t="shared" si="10"/>
        <v>0.16951770549960038</v>
      </c>
      <c r="J80" s="303">
        <f t="shared" si="10"/>
        <v>0.1798697054704812</v>
      </c>
      <c r="K80" s="303">
        <f t="shared" si="10"/>
        <v>0.14794729382187383</v>
      </c>
      <c r="L80" s="303">
        <f t="shared" si="10"/>
        <v>0.16915236602191822</v>
      </c>
      <c r="M80" s="303">
        <f t="shared" si="10"/>
        <v>0.17215514400984347</v>
      </c>
      <c r="N80" s="303">
        <f t="shared" si="10"/>
        <v>0.16502235067052956</v>
      </c>
      <c r="O80" s="303">
        <f t="shared" si="10"/>
        <v>0.15024938040614624</v>
      </c>
      <c r="P80" s="303">
        <f t="shared" si="10"/>
        <v>0.14474934693110297</v>
      </c>
      <c r="Q80" s="303">
        <f t="shared" si="10"/>
        <v>0.12356102464797483</v>
      </c>
      <c r="R80" s="303">
        <f t="shared" si="10"/>
        <v>0.12457892049114717</v>
      </c>
      <c r="S80" s="303">
        <f t="shared" si="10"/>
        <v>0.13762390291301399</v>
      </c>
      <c r="T80" s="303">
        <f t="shared" si="10"/>
        <v>0.12767775732635986</v>
      </c>
      <c r="U80" s="303">
        <f t="shared" si="10"/>
        <v>0.12744690347506613</v>
      </c>
      <c r="V80" s="303">
        <f t="shared" si="10"/>
        <v>0.13862807830795154</v>
      </c>
      <c r="W80" s="303">
        <f t="shared" si="10"/>
        <v>0.14205547195828977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0.16517118256095073</v>
      </c>
      <c r="C81" s="304">
        <f t="shared" si="11"/>
        <v>0.16354665491984757</v>
      </c>
      <c r="D81" s="304">
        <f t="shared" si="11"/>
        <v>0.17258763004946664</v>
      </c>
      <c r="E81" s="304">
        <f t="shared" si="11"/>
        <v>0.15968919332849243</v>
      </c>
      <c r="F81" s="304">
        <f t="shared" si="11"/>
        <v>0.15024918109851271</v>
      </c>
      <c r="G81" s="304">
        <f t="shared" si="11"/>
        <v>0.16359877751871665</v>
      </c>
      <c r="H81" s="304">
        <f t="shared" si="11"/>
        <v>0.15929877672162013</v>
      </c>
      <c r="I81" s="304">
        <f t="shared" si="11"/>
        <v>0.15657699594186067</v>
      </c>
      <c r="J81" s="304">
        <f t="shared" si="11"/>
        <v>0.16688578217476116</v>
      </c>
      <c r="K81" s="304">
        <f t="shared" si="11"/>
        <v>0.13328733317085428</v>
      </c>
      <c r="L81" s="304">
        <f t="shared" si="11"/>
        <v>0.15485112472860138</v>
      </c>
      <c r="M81" s="304">
        <f t="shared" si="11"/>
        <v>0.15753029600444687</v>
      </c>
      <c r="N81" s="304">
        <f t="shared" si="11"/>
        <v>0.1495684609141025</v>
      </c>
      <c r="O81" s="304">
        <f t="shared" si="11"/>
        <v>0.13321667137524656</v>
      </c>
      <c r="P81" s="304">
        <f t="shared" si="11"/>
        <v>0.12671331129018429</v>
      </c>
      <c r="Q81" s="304">
        <f t="shared" si="11"/>
        <v>0.10412191422681184</v>
      </c>
      <c r="R81" s="304">
        <f t="shared" si="11"/>
        <v>0.10501483759158724</v>
      </c>
      <c r="S81" s="304">
        <f t="shared" si="11"/>
        <v>0.11854506199548617</v>
      </c>
      <c r="T81" s="304">
        <f t="shared" si="11"/>
        <v>0.10745667863429133</v>
      </c>
      <c r="U81" s="304">
        <f t="shared" si="11"/>
        <v>0.10727035475230026</v>
      </c>
      <c r="V81" s="304">
        <f t="shared" si="11"/>
        <v>0.11888486635802197</v>
      </c>
      <c r="W81" s="304">
        <f t="shared" si="11"/>
        <v>0.12273169841539384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8.2721724687198038E-3</v>
      </c>
      <c r="C82" s="304">
        <f t="shared" si="12"/>
        <v>9.0052944575611145E-3</v>
      </c>
      <c r="D82" s="304">
        <f t="shared" si="12"/>
        <v>9.1163862931177876E-3</v>
      </c>
      <c r="E82" s="304">
        <f t="shared" si="12"/>
        <v>9.6945275190686783E-3</v>
      </c>
      <c r="F82" s="304">
        <f t="shared" si="12"/>
        <v>1.1684929495730004E-2</v>
      </c>
      <c r="G82" s="304">
        <f t="shared" si="12"/>
        <v>1.1988759386038604E-2</v>
      </c>
      <c r="H82" s="304">
        <f t="shared" si="12"/>
        <v>1.2654414305227287E-2</v>
      </c>
      <c r="I82" s="304">
        <f t="shared" si="12"/>
        <v>1.2940709557739686E-2</v>
      </c>
      <c r="J82" s="304">
        <f t="shared" si="12"/>
        <v>1.2983923295720049E-2</v>
      </c>
      <c r="K82" s="304">
        <f t="shared" si="12"/>
        <v>1.4659960651019543E-2</v>
      </c>
      <c r="L82" s="304">
        <f t="shared" si="12"/>
        <v>1.4301241293316828E-2</v>
      </c>
      <c r="M82" s="304">
        <f t="shared" si="12"/>
        <v>1.462484800539659E-2</v>
      </c>
      <c r="N82" s="304">
        <f t="shared" si="12"/>
        <v>1.5453889756427048E-2</v>
      </c>
      <c r="O82" s="304">
        <f t="shared" si="12"/>
        <v>1.7032709030899668E-2</v>
      </c>
      <c r="P82" s="304">
        <f t="shared" si="12"/>
        <v>1.8036035640918702E-2</v>
      </c>
      <c r="Q82" s="304">
        <f t="shared" si="12"/>
        <v>1.9439110421162992E-2</v>
      </c>
      <c r="R82" s="304">
        <f t="shared" si="12"/>
        <v>1.9564082899559933E-2</v>
      </c>
      <c r="S82" s="304">
        <f t="shared" si="12"/>
        <v>1.9078840917527803E-2</v>
      </c>
      <c r="T82" s="304">
        <f t="shared" si="12"/>
        <v>2.0221078692068527E-2</v>
      </c>
      <c r="U82" s="304">
        <f t="shared" si="12"/>
        <v>2.017654872276587E-2</v>
      </c>
      <c r="V82" s="304">
        <f t="shared" si="12"/>
        <v>1.974321194992958E-2</v>
      </c>
      <c r="W82" s="304">
        <f t="shared" si="12"/>
        <v>1.9323773542895915E-2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1.3676448487390275E-2</v>
      </c>
      <c r="C83" s="303">
        <f t="shared" si="13"/>
        <v>1.7257989768827819E-2</v>
      </c>
      <c r="D83" s="303">
        <f t="shared" si="13"/>
        <v>1.8852275865734139E-2</v>
      </c>
      <c r="E83" s="303">
        <f t="shared" si="13"/>
        <v>2.0731060696111414E-2</v>
      </c>
      <c r="F83" s="303">
        <f t="shared" si="13"/>
        <v>1.9658956538559102E-2</v>
      </c>
      <c r="G83" s="303">
        <f t="shared" si="13"/>
        <v>2.0075198556336854E-2</v>
      </c>
      <c r="H83" s="303">
        <f t="shared" si="13"/>
        <v>1.7815343577339451E-2</v>
      </c>
      <c r="I83" s="303">
        <f t="shared" si="13"/>
        <v>1.8119771758506528E-2</v>
      </c>
      <c r="J83" s="303">
        <f t="shared" si="13"/>
        <v>1.4386317454995958E-2</v>
      </c>
      <c r="K83" s="303">
        <f t="shared" si="13"/>
        <v>1.6807069184638933E-2</v>
      </c>
      <c r="L83" s="303">
        <f t="shared" si="13"/>
        <v>1.6067362728135276E-2</v>
      </c>
      <c r="M83" s="303">
        <f t="shared" si="13"/>
        <v>2.3099804389236811E-2</v>
      </c>
      <c r="N83" s="303">
        <f t="shared" si="13"/>
        <v>2.240456760644146E-2</v>
      </c>
      <c r="O83" s="303">
        <f t="shared" si="13"/>
        <v>1.8228914244197481E-2</v>
      </c>
      <c r="P83" s="303">
        <f t="shared" si="13"/>
        <v>2.0076871091701889E-2</v>
      </c>
      <c r="Q83" s="303">
        <f t="shared" si="13"/>
        <v>1.8745638830641117E-2</v>
      </c>
      <c r="R83" s="303">
        <f t="shared" si="13"/>
        <v>1.6411867478453301E-2</v>
      </c>
      <c r="S83" s="303">
        <f t="shared" si="13"/>
        <v>1.6277572885980165E-2</v>
      </c>
      <c r="T83" s="303">
        <f t="shared" si="13"/>
        <v>1.4881160600481239E-2</v>
      </c>
      <c r="U83" s="303">
        <f t="shared" si="13"/>
        <v>1.5735817781527134E-2</v>
      </c>
      <c r="V83" s="303">
        <f t="shared" si="13"/>
        <v>1.5497959390899591E-2</v>
      </c>
      <c r="W83" s="303">
        <f t="shared" si="13"/>
        <v>1.7657711759916379E-2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1.2693386651262549E-3</v>
      </c>
      <c r="C84" s="304">
        <f t="shared" si="14"/>
        <v>2.7750437238412973E-3</v>
      </c>
      <c r="D84" s="304">
        <f t="shared" si="14"/>
        <v>4.0677365295343553E-3</v>
      </c>
      <c r="E84" s="304">
        <f t="shared" si="14"/>
        <v>3.6630976252945168E-3</v>
      </c>
      <c r="F84" s="304">
        <f t="shared" si="14"/>
        <v>3.1704888684599948E-3</v>
      </c>
      <c r="G84" s="304">
        <f t="shared" si="14"/>
        <v>5.26945244840883E-3</v>
      </c>
      <c r="H84" s="304">
        <f t="shared" si="14"/>
        <v>4.1723384996674414E-3</v>
      </c>
      <c r="I84" s="304">
        <f t="shared" si="14"/>
        <v>4.8158172856627799E-3</v>
      </c>
      <c r="J84" s="304">
        <f t="shared" si="14"/>
        <v>3.4218762884715443E-3</v>
      </c>
      <c r="K84" s="304">
        <f t="shared" si="14"/>
        <v>3.0991300808179954E-3</v>
      </c>
      <c r="L84" s="304">
        <f t="shared" si="14"/>
        <v>3.9419516828862267E-3</v>
      </c>
      <c r="M84" s="304">
        <f t="shared" si="14"/>
        <v>8.6035247394508924E-3</v>
      </c>
      <c r="N84" s="304">
        <f t="shared" si="14"/>
        <v>8.0730895248777891E-3</v>
      </c>
      <c r="O84" s="304">
        <f t="shared" si="14"/>
        <v>5.5905514944905917E-3</v>
      </c>
      <c r="P84" s="304">
        <f t="shared" si="14"/>
        <v>6.1003193434337657E-3</v>
      </c>
      <c r="Q84" s="304">
        <f t="shared" si="14"/>
        <v>4.9285173993228347E-3</v>
      </c>
      <c r="R84" s="304">
        <f t="shared" si="14"/>
        <v>4.2660590820918498E-3</v>
      </c>
      <c r="S84" s="304">
        <f t="shared" si="14"/>
        <v>4.5937760007924971E-3</v>
      </c>
      <c r="T84" s="304">
        <f t="shared" si="14"/>
        <v>4.204958399706471E-3</v>
      </c>
      <c r="U84" s="304">
        <f t="shared" si="14"/>
        <v>4.4615536213022345E-3</v>
      </c>
      <c r="V84" s="304">
        <f t="shared" si="14"/>
        <v>4.648160230974435E-3</v>
      </c>
      <c r="W84" s="304">
        <f t="shared" si="14"/>
        <v>5.9493389016408472E-3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1.13758640807743E-2</v>
      </c>
      <c r="C85" s="304">
        <f t="shared" si="15"/>
        <v>1.3360306061918317E-2</v>
      </c>
      <c r="D85" s="304">
        <f t="shared" si="15"/>
        <v>1.3648050151756084E-2</v>
      </c>
      <c r="E85" s="304">
        <f t="shared" si="15"/>
        <v>1.5859400234681822E-2</v>
      </c>
      <c r="F85" s="304">
        <f t="shared" si="15"/>
        <v>1.5031772487830495E-2</v>
      </c>
      <c r="G85" s="304">
        <f t="shared" si="15"/>
        <v>1.3311174142782503E-2</v>
      </c>
      <c r="H85" s="304">
        <f t="shared" si="15"/>
        <v>1.2065449615348361E-2</v>
      </c>
      <c r="I85" s="304">
        <f t="shared" si="15"/>
        <v>1.1690708173430014E-2</v>
      </c>
      <c r="J85" s="304">
        <f t="shared" si="15"/>
        <v>9.345807650701133E-3</v>
      </c>
      <c r="K85" s="304">
        <f t="shared" si="15"/>
        <v>1.1880363331079532E-2</v>
      </c>
      <c r="L85" s="304">
        <f t="shared" si="15"/>
        <v>1.0342554820053309E-2</v>
      </c>
      <c r="M85" s="304">
        <f t="shared" si="15"/>
        <v>1.2673081175318703E-2</v>
      </c>
      <c r="N85" s="304">
        <f t="shared" si="15"/>
        <v>1.240492758215981E-2</v>
      </c>
      <c r="O85" s="304">
        <f t="shared" si="15"/>
        <v>1.0514989630907887E-2</v>
      </c>
      <c r="P85" s="304">
        <f t="shared" si="15"/>
        <v>1.1728099480331709E-2</v>
      </c>
      <c r="Q85" s="304">
        <f t="shared" si="15"/>
        <v>1.1393755632796054E-2</v>
      </c>
      <c r="R85" s="304">
        <f t="shared" si="15"/>
        <v>9.7068629739087923E-3</v>
      </c>
      <c r="S85" s="304">
        <f t="shared" si="15"/>
        <v>9.3053438822843972E-3</v>
      </c>
      <c r="T85" s="304">
        <f t="shared" si="15"/>
        <v>8.1553527663152155E-3</v>
      </c>
      <c r="U85" s="304">
        <f t="shared" si="15"/>
        <v>8.7589660294145038E-3</v>
      </c>
      <c r="V85" s="304">
        <f t="shared" si="15"/>
        <v>8.3885227148699955E-3</v>
      </c>
      <c r="W85" s="304">
        <f t="shared" si="15"/>
        <v>9.2993854669975139E-3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1.03124574148972E-3</v>
      </c>
      <c r="C86" s="304">
        <f t="shared" si="16"/>
        <v>1.1226399830682064E-3</v>
      </c>
      <c r="D86" s="304">
        <f t="shared" si="16"/>
        <v>1.1364891844436974E-3</v>
      </c>
      <c r="E86" s="304">
        <f t="shared" si="16"/>
        <v>1.208562836135074E-3</v>
      </c>
      <c r="F86" s="304">
        <f t="shared" si="16"/>
        <v>1.4566951822686134E-3</v>
      </c>
      <c r="G86" s="304">
        <f t="shared" si="16"/>
        <v>1.4945719651455196E-3</v>
      </c>
      <c r="H86" s="304">
        <f t="shared" si="16"/>
        <v>1.5775554623236499E-3</v>
      </c>
      <c r="I86" s="304">
        <f t="shared" si="16"/>
        <v>1.6132462994137317E-3</v>
      </c>
      <c r="J86" s="304">
        <f t="shared" si="16"/>
        <v>1.6186335158232801E-3</v>
      </c>
      <c r="K86" s="304">
        <f t="shared" si="16"/>
        <v>1.8275757727414051E-3</v>
      </c>
      <c r="L86" s="304">
        <f t="shared" si="16"/>
        <v>1.7828562251957414E-3</v>
      </c>
      <c r="M86" s="304">
        <f t="shared" si="16"/>
        <v>1.8231984744672184E-3</v>
      </c>
      <c r="N86" s="304">
        <f t="shared" si="16"/>
        <v>1.9265504994038605E-3</v>
      </c>
      <c r="O86" s="304">
        <f t="shared" si="16"/>
        <v>2.1233731187989989E-3</v>
      </c>
      <c r="P86" s="304">
        <f t="shared" si="16"/>
        <v>2.2484522679364176E-3</v>
      </c>
      <c r="Q86" s="304">
        <f t="shared" si="16"/>
        <v>2.4233657985222299E-3</v>
      </c>
      <c r="R86" s="304">
        <f t="shared" si="16"/>
        <v>2.4389454224526567E-3</v>
      </c>
      <c r="S86" s="304">
        <f t="shared" si="16"/>
        <v>2.3784530029032696E-3</v>
      </c>
      <c r="T86" s="304">
        <f t="shared" si="16"/>
        <v>2.5208494344595516E-3</v>
      </c>
      <c r="U86" s="304">
        <f t="shared" si="16"/>
        <v>2.5152981308103972E-3</v>
      </c>
      <c r="V86" s="304">
        <f t="shared" si="16"/>
        <v>2.4612764450551582E-3</v>
      </c>
      <c r="W86" s="304">
        <f t="shared" si="16"/>
        <v>2.4089873912780165E-3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1.5798041277262465E-2</v>
      </c>
      <c r="C87" s="303">
        <f t="shared" si="17"/>
        <v>1.8210000014159518E-2</v>
      </c>
      <c r="D87" s="303">
        <f t="shared" si="17"/>
        <v>1.9237580132312602E-2</v>
      </c>
      <c r="E87" s="303">
        <f t="shared" si="17"/>
        <v>2.0290931109568464E-2</v>
      </c>
      <c r="F87" s="303">
        <f t="shared" si="17"/>
        <v>2.3072987973877811E-2</v>
      </c>
      <c r="G87" s="303">
        <f t="shared" si="17"/>
        <v>2.4643572678100217E-2</v>
      </c>
      <c r="H87" s="303">
        <f t="shared" si="17"/>
        <v>2.4814610702725896E-2</v>
      </c>
      <c r="I87" s="303">
        <f t="shared" si="17"/>
        <v>2.5657121062468768E-2</v>
      </c>
      <c r="J87" s="303">
        <f t="shared" si="17"/>
        <v>2.4487020536821009E-2</v>
      </c>
      <c r="K87" s="303">
        <f t="shared" si="17"/>
        <v>2.7315614176998279E-2</v>
      </c>
      <c r="L87" s="303">
        <f t="shared" si="17"/>
        <v>2.7065497225371465E-2</v>
      </c>
      <c r="M87" s="303">
        <f t="shared" si="17"/>
        <v>3.085436304258778E-2</v>
      </c>
      <c r="N87" s="303">
        <f t="shared" si="17"/>
        <v>3.1820804320646295E-2</v>
      </c>
      <c r="O87" s="303">
        <f t="shared" si="17"/>
        <v>3.2555861335879566E-2</v>
      </c>
      <c r="P87" s="303">
        <f t="shared" si="17"/>
        <v>3.4700912975575517E-2</v>
      </c>
      <c r="Q87" s="303">
        <f t="shared" si="17"/>
        <v>3.6146746248962885E-2</v>
      </c>
      <c r="R87" s="303">
        <f t="shared" si="17"/>
        <v>3.567281437324598E-2</v>
      </c>
      <c r="S87" s="303">
        <f t="shared" si="17"/>
        <v>3.503335961243173E-2</v>
      </c>
      <c r="T87" s="303">
        <f t="shared" si="17"/>
        <v>3.6463835421561216E-2</v>
      </c>
      <c r="U87" s="303">
        <f t="shared" si="17"/>
        <v>3.6643805030461128E-2</v>
      </c>
      <c r="V87" s="303">
        <f t="shared" si="17"/>
        <v>3.6001801236163297E-2</v>
      </c>
      <c r="W87" s="303">
        <f t="shared" si="17"/>
        <v>3.6268694371871767E-2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7.9173401713793061E-4</v>
      </c>
      <c r="C88" s="304">
        <f t="shared" si="18"/>
        <v>1.7308985974926858E-3</v>
      </c>
      <c r="D88" s="304">
        <f t="shared" si="18"/>
        <v>2.5371994658861243E-3</v>
      </c>
      <c r="E88" s="304">
        <f t="shared" si="18"/>
        <v>2.3345101675336095E-3</v>
      </c>
      <c r="F88" s="304">
        <f t="shared" si="18"/>
        <v>2.0274899083889647E-3</v>
      </c>
      <c r="G88" s="304">
        <f t="shared" si="18"/>
        <v>3.3598289246773881E-3</v>
      </c>
      <c r="H88" s="304">
        <f t="shared" si="18"/>
        <v>2.6395677711563348E-3</v>
      </c>
      <c r="I88" s="304">
        <f t="shared" si="18"/>
        <v>3.0751688327755266E-3</v>
      </c>
      <c r="J88" s="304">
        <f t="shared" si="18"/>
        <v>2.1785094365119229E-3</v>
      </c>
      <c r="K88" s="304">
        <f t="shared" si="18"/>
        <v>1.933043383874999E-3</v>
      </c>
      <c r="L88" s="304">
        <f t="shared" si="18"/>
        <v>2.4865140323136752E-3</v>
      </c>
      <c r="M88" s="304">
        <f t="shared" si="18"/>
        <v>5.4124218573386564E-3</v>
      </c>
      <c r="N88" s="304">
        <f t="shared" si="18"/>
        <v>5.0809967565545369E-3</v>
      </c>
      <c r="O88" s="304">
        <f t="shared" si="18"/>
        <v>3.5462426478144091E-3</v>
      </c>
      <c r="P88" s="304">
        <f t="shared" si="18"/>
        <v>3.8955768769083142E-3</v>
      </c>
      <c r="Q88" s="304">
        <f t="shared" si="18"/>
        <v>3.1274099665553768E-3</v>
      </c>
      <c r="R88" s="304">
        <f t="shared" si="18"/>
        <v>2.6987673430317891E-3</v>
      </c>
      <c r="S88" s="304">
        <f t="shared" si="18"/>
        <v>2.90068280107707E-3</v>
      </c>
      <c r="T88" s="304">
        <f t="shared" si="18"/>
        <v>2.6572016558480257E-3</v>
      </c>
      <c r="U88" s="304">
        <f t="shared" si="18"/>
        <v>2.820661797674223E-3</v>
      </c>
      <c r="V88" s="304">
        <f t="shared" si="18"/>
        <v>2.9317663356898025E-3</v>
      </c>
      <c r="W88" s="304">
        <f t="shared" si="18"/>
        <v>3.7418539494421857E-3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1.6646709290549077E-3</v>
      </c>
      <c r="C89" s="304">
        <f t="shared" si="19"/>
        <v>1.9550614306423461E-3</v>
      </c>
      <c r="D89" s="304">
        <f t="shared" si="19"/>
        <v>1.9971680537488787E-3</v>
      </c>
      <c r="E89" s="304">
        <f t="shared" si="19"/>
        <v>2.320762830450805E-3</v>
      </c>
      <c r="F89" s="304">
        <f t="shared" si="19"/>
        <v>2.1996530984357198E-3</v>
      </c>
      <c r="G89" s="304">
        <f t="shared" si="19"/>
        <v>1.9478717809688505E-3</v>
      </c>
      <c r="H89" s="304">
        <f t="shared" si="19"/>
        <v>1.7655804498043935E-3</v>
      </c>
      <c r="I89" s="304">
        <f t="shared" si="19"/>
        <v>1.71074319262163E-3</v>
      </c>
      <c r="J89" s="304">
        <f t="shared" si="19"/>
        <v>1.3676055018057303E-3</v>
      </c>
      <c r="K89" s="304">
        <f t="shared" si="19"/>
        <v>1.7384961110147072E-3</v>
      </c>
      <c r="L89" s="304">
        <f t="shared" si="19"/>
        <v>1.513463084549054E-3</v>
      </c>
      <c r="M89" s="304">
        <f t="shared" si="19"/>
        <v>1.8544973519646793E-3</v>
      </c>
      <c r="N89" s="304">
        <f t="shared" si="19"/>
        <v>1.8152574763927098E-3</v>
      </c>
      <c r="O89" s="304">
        <f t="shared" si="19"/>
        <v>1.5386960879278317E-3</v>
      </c>
      <c r="P89" s="304">
        <f t="shared" si="19"/>
        <v>1.7162147964625912E-3</v>
      </c>
      <c r="Q89" s="304">
        <f t="shared" si="19"/>
        <v>1.6672890639337018E-3</v>
      </c>
      <c r="R89" s="304">
        <f t="shared" si="19"/>
        <v>1.4204400202261905E-3</v>
      </c>
      <c r="S89" s="304">
        <f t="shared" si="19"/>
        <v>1.3616842936684792E-3</v>
      </c>
      <c r="T89" s="304">
        <f t="shared" si="19"/>
        <v>1.193401975434679E-3</v>
      </c>
      <c r="U89" s="304">
        <f t="shared" si="19"/>
        <v>1.2817308658238972E-3</v>
      </c>
      <c r="V89" s="304">
        <f t="shared" si="19"/>
        <v>1.2275225690117745E-3</v>
      </c>
      <c r="W89" s="304">
        <f t="shared" si="19"/>
        <v>1.360812377421864E-3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1.3341636331069625E-2</v>
      </c>
      <c r="C90" s="304">
        <f t="shared" si="20"/>
        <v>1.4524039986024485E-2</v>
      </c>
      <c r="D90" s="304">
        <f t="shared" si="20"/>
        <v>1.4703212612677602E-2</v>
      </c>
      <c r="E90" s="304">
        <f t="shared" si="20"/>
        <v>1.5635658111584048E-2</v>
      </c>
      <c r="F90" s="304">
        <f t="shared" si="20"/>
        <v>1.8845844967053129E-2</v>
      </c>
      <c r="G90" s="304">
        <f t="shared" si="20"/>
        <v>1.9335871972453976E-2</v>
      </c>
      <c r="H90" s="304">
        <f t="shared" si="20"/>
        <v>2.0409462481765166E-2</v>
      </c>
      <c r="I90" s="304">
        <f t="shared" si="20"/>
        <v>2.0871209037071611E-2</v>
      </c>
      <c r="J90" s="304">
        <f t="shared" si="20"/>
        <v>2.0940905598503361E-2</v>
      </c>
      <c r="K90" s="304">
        <f t="shared" si="20"/>
        <v>2.3644074682108572E-2</v>
      </c>
      <c r="L90" s="304">
        <f t="shared" si="20"/>
        <v>2.3065520108508739E-2</v>
      </c>
      <c r="M90" s="304">
        <f t="shared" si="20"/>
        <v>2.3587443833284445E-2</v>
      </c>
      <c r="N90" s="304">
        <f t="shared" si="20"/>
        <v>2.4924550087699046E-2</v>
      </c>
      <c r="O90" s="304">
        <f t="shared" si="20"/>
        <v>2.7470922600137324E-2</v>
      </c>
      <c r="P90" s="304">
        <f t="shared" si="20"/>
        <v>2.9089121302204611E-2</v>
      </c>
      <c r="Q90" s="304">
        <f t="shared" si="20"/>
        <v>3.1352047218473802E-2</v>
      </c>
      <c r="R90" s="304">
        <f t="shared" si="20"/>
        <v>3.1553607009988001E-2</v>
      </c>
      <c r="S90" s="304">
        <f t="shared" si="20"/>
        <v>3.0770992517686183E-2</v>
      </c>
      <c r="T90" s="304">
        <f t="shared" si="20"/>
        <v>3.2613231790278516E-2</v>
      </c>
      <c r="U90" s="304">
        <f t="shared" si="20"/>
        <v>3.2541412366963007E-2</v>
      </c>
      <c r="V90" s="304">
        <f t="shared" si="20"/>
        <v>3.1842512331461723E-2</v>
      </c>
      <c r="W90" s="304">
        <f t="shared" si="20"/>
        <v>3.1166028045007718E-2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0.13535048060949417</v>
      </c>
      <c r="C91" s="303">
        <f t="shared" si="21"/>
        <v>0.12616889936310877</v>
      </c>
      <c r="D91" s="303">
        <f t="shared" si="21"/>
        <v>0.11712393868015862</v>
      </c>
      <c r="E91" s="303">
        <f t="shared" si="21"/>
        <v>0.10838351448478099</v>
      </c>
      <c r="F91" s="303">
        <f t="shared" si="21"/>
        <v>9.8049349560515725E-2</v>
      </c>
      <c r="G91" s="303">
        <f t="shared" si="21"/>
        <v>0.10253033277451508</v>
      </c>
      <c r="H91" s="303">
        <f t="shared" si="21"/>
        <v>0.10048388889743465</v>
      </c>
      <c r="I91" s="303">
        <f t="shared" si="21"/>
        <v>9.2273300931996913E-2</v>
      </c>
      <c r="J91" s="303">
        <f t="shared" si="21"/>
        <v>0.10570011265355761</v>
      </c>
      <c r="K91" s="303">
        <f t="shared" si="21"/>
        <v>7.3695841386054048E-2</v>
      </c>
      <c r="L91" s="303">
        <f t="shared" si="21"/>
        <v>8.3568573045143035E-2</v>
      </c>
      <c r="M91" s="303">
        <f t="shared" si="21"/>
        <v>7.8112236941952115E-2</v>
      </c>
      <c r="N91" s="303">
        <f t="shared" si="21"/>
        <v>7.9320812936258922E-2</v>
      </c>
      <c r="O91" s="303">
        <f t="shared" si="21"/>
        <v>7.3555913680360685E-2</v>
      </c>
      <c r="P91" s="303">
        <f t="shared" si="21"/>
        <v>6.9395762878646766E-2</v>
      </c>
      <c r="Q91" s="303">
        <f t="shared" si="21"/>
        <v>5.3087124873159419E-2</v>
      </c>
      <c r="R91" s="303">
        <f t="shared" si="21"/>
        <v>5.1563881389556331E-2</v>
      </c>
      <c r="S91" s="303">
        <f t="shared" si="21"/>
        <v>5.8715805094447591E-2</v>
      </c>
      <c r="T91" s="303">
        <f t="shared" si="21"/>
        <v>5.4479063718417098E-2</v>
      </c>
      <c r="U91" s="303">
        <f t="shared" si="21"/>
        <v>5.5744948544717607E-2</v>
      </c>
      <c r="V91" s="303">
        <f t="shared" si="21"/>
        <v>5.1090575941674932E-2</v>
      </c>
      <c r="W91" s="303">
        <f t="shared" si="21"/>
        <v>4.629957978442921E-2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0.31519276201113672</v>
      </c>
      <c r="C92" s="237">
        <f t="shared" si="22"/>
        <v>0.31326453406560412</v>
      </c>
      <c r="D92" s="237">
        <f t="shared" si="22"/>
        <v>0.30716133001689006</v>
      </c>
      <c r="E92" s="237">
        <f t="shared" si="22"/>
        <v>0.31034417877490994</v>
      </c>
      <c r="F92" s="237">
        <f t="shared" si="22"/>
        <v>0.34308488425810024</v>
      </c>
      <c r="G92" s="237">
        <f t="shared" si="22"/>
        <v>0.34771500757800933</v>
      </c>
      <c r="H92" s="237">
        <f t="shared" si="22"/>
        <v>0.36344041131469002</v>
      </c>
      <c r="I92" s="237">
        <f t="shared" si="22"/>
        <v>0.37358691091426127</v>
      </c>
      <c r="J92" s="237">
        <f t="shared" si="22"/>
        <v>0.37534386443036077</v>
      </c>
      <c r="K92" s="237">
        <f t="shared" si="22"/>
        <v>0.40958127066823152</v>
      </c>
      <c r="L92" s="237">
        <f t="shared" si="22"/>
        <v>0.39694373898751995</v>
      </c>
      <c r="M92" s="237">
        <f t="shared" si="22"/>
        <v>0.38957708979218753</v>
      </c>
      <c r="N92" s="237">
        <f t="shared" si="22"/>
        <v>0.39891284350021189</v>
      </c>
      <c r="O92" s="237">
        <f t="shared" si="22"/>
        <v>0.43548245175092987</v>
      </c>
      <c r="P92" s="237">
        <f t="shared" si="22"/>
        <v>0.44787413603862541</v>
      </c>
      <c r="Q92" s="237">
        <f t="shared" si="22"/>
        <v>0.48837903654565634</v>
      </c>
      <c r="R92" s="237">
        <f t="shared" si="22"/>
        <v>0.49763920094009934</v>
      </c>
      <c r="S92" s="237">
        <f t="shared" si="22"/>
        <v>0.48100641510891906</v>
      </c>
      <c r="T92" s="237">
        <f t="shared" si="22"/>
        <v>0.5057062979592265</v>
      </c>
      <c r="U92" s="237">
        <f t="shared" si="22"/>
        <v>0.50290613492353264</v>
      </c>
      <c r="V92" s="237">
        <f t="shared" si="22"/>
        <v>0.49538038118707056</v>
      </c>
      <c r="W92" s="237">
        <f t="shared" si="22"/>
        <v>0.48696932621960887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0.36169176060467423</v>
      </c>
      <c r="C96" s="322">
        <f>IF(C$5=0,0,C$5/OIS_fec!C$5)</f>
        <v>0.3596808991780151</v>
      </c>
      <c r="D96" s="322">
        <f>IF(D$5=0,0,D$5/OIS_fec!D$5)</f>
        <v>0.35639274343655652</v>
      </c>
      <c r="E96" s="322">
        <f>IF(E$5=0,0,E$5/OIS_fec!E$5)</f>
        <v>0.35725496893737202</v>
      </c>
      <c r="F96" s="322">
        <f>IF(F$5=0,0,F$5/OIS_fec!F$5)</f>
        <v>0.36363880843842877</v>
      </c>
      <c r="G96" s="322">
        <f>IF(G$5=0,0,G$5/OIS_fec!G$5)</f>
        <v>0.36240964889723953</v>
      </c>
      <c r="H96" s="322">
        <f>IF(H$5=0,0,H$5/OIS_fec!H$5)</f>
        <v>0.36671280861198124</v>
      </c>
      <c r="I96" s="322">
        <f>IF(I$5=0,0,I$5/OIS_fec!I$5)</f>
        <v>0.370565455706174</v>
      </c>
      <c r="J96" s="322">
        <f>IF(J$5=0,0,J$5/OIS_fec!J$5)</f>
        <v>0.36969763594333427</v>
      </c>
      <c r="K96" s="322">
        <f>IF(K$5=0,0,K$5/OIS_fec!K$5)</f>
        <v>0.38157497917735383</v>
      </c>
      <c r="L96" s="322">
        <f>IF(L$5=0,0,L$5/OIS_fec!L$5)</f>
        <v>0.37521795693418669</v>
      </c>
      <c r="M96" s="322">
        <f>IF(M$5=0,0,M$5/OIS_fec!M$5)</f>
        <v>0.37202361761125075</v>
      </c>
      <c r="N96" s="322">
        <f>IF(N$5=0,0,N$5/OIS_fec!N$5)</f>
        <v>0.37561738461840177</v>
      </c>
      <c r="O96" s="322">
        <f>IF(O$5=0,0,O$5/OIS_fec!O$5)</f>
        <v>0.38462785802131366</v>
      </c>
      <c r="P96" s="322">
        <f>IF(P$5=0,0,P$5/OIS_fec!P$5)</f>
        <v>0.38732402652637588</v>
      </c>
      <c r="Q96" s="322">
        <f>IF(Q$5=0,0,Q$5/OIS_fec!Q$5)</f>
        <v>0.39801691075915169</v>
      </c>
      <c r="R96" s="322">
        <f>IF(R$5=0,0,R$5/OIS_fec!R$5)</f>
        <v>0.40198654485437074</v>
      </c>
      <c r="S96" s="322">
        <f>IF(S$5=0,0,S$5/OIS_fec!S$5)</f>
        <v>0.39556633473775588</v>
      </c>
      <c r="T96" s="322">
        <f>IF(T$5=0,0,T$5/OIS_fec!T$5)</f>
        <v>0.40319943726136648</v>
      </c>
      <c r="U96" s="322">
        <f>IF(U$5=0,0,U$5/OIS_fec!U$5)</f>
        <v>0.40172374910566389</v>
      </c>
      <c r="V96" s="322">
        <f>IF(V$5=0,0,V$5/OIS_fec!V$5)</f>
        <v>0.399156734130101</v>
      </c>
      <c r="W96" s="322">
        <f>IF(W$5=0,0,W$5/OIS_fec!W$5)</f>
        <v>0.39803684518319987</v>
      </c>
      <c r="DA96" s="95"/>
    </row>
    <row r="97" spans="1:105" ht="12" customHeight="1" x14ac:dyDescent="0.25">
      <c r="A97" s="55" t="s">
        <v>92</v>
      </c>
      <c r="B97" s="332">
        <f>IF(B$6=0,0,B$6/OIS_fec!B$6)</f>
        <v>0.45377581140174544</v>
      </c>
      <c r="C97" s="332">
        <f>IF(C$6=0,0,C$6/OIS_fec!C$6)</f>
        <v>0.45322375622369615</v>
      </c>
      <c r="D97" s="332">
        <f>IF(D$6=0,0,D$6/OIS_fec!D$6)</f>
        <v>0.45336283754127898</v>
      </c>
      <c r="E97" s="332">
        <f>IF(E$6=0,0,E$6/OIS_fec!E$6)</f>
        <v>0.4530269328492858</v>
      </c>
      <c r="F97" s="332">
        <f>IF(F$6=0,0,F$6/OIS_fec!F$6)</f>
        <v>0.45227007189848101</v>
      </c>
      <c r="G97" s="332">
        <f>IF(G$6=0,0,G$6/OIS_fec!G$6)</f>
        <v>0.45212752636662978</v>
      </c>
      <c r="H97" s="332">
        <f>IF(H$6=0,0,H$6/OIS_fec!H$6)</f>
        <v>0.45205421044785604</v>
      </c>
      <c r="I97" s="332">
        <f>IF(I$6=0,0,I$6/OIS_fec!I$6)</f>
        <v>0.45217134945606841</v>
      </c>
      <c r="J97" s="332">
        <f>IF(J$6=0,0,J$6/OIS_fec!J$6)</f>
        <v>0.45209214264159475</v>
      </c>
      <c r="K97" s="332">
        <f>IF(K$6=0,0,K$6/OIS_fec!K$6)</f>
        <v>0.45126922772361844</v>
      </c>
      <c r="L97" s="332">
        <f>IF(L$6=0,0,L$6/OIS_fec!L$6)</f>
        <v>0.451199036773961</v>
      </c>
      <c r="M97" s="332">
        <f>IF(M$6=0,0,M$6/OIS_fec!M$6)</f>
        <v>0.45093623213438988</v>
      </c>
      <c r="N97" s="332">
        <f>IF(N$6=0,0,N$6/OIS_fec!N$6)</f>
        <v>0.45032274177619863</v>
      </c>
      <c r="O97" s="332">
        <f>IF(O$6=0,0,O$6/OIS_fec!O$6)</f>
        <v>0.45018947300129758</v>
      </c>
      <c r="P97" s="332">
        <f>IF(P$6=0,0,P$6/OIS_fec!P$6)</f>
        <v>0.4497168889446147</v>
      </c>
      <c r="Q97" s="332">
        <f>IF(Q$6=0,0,Q$6/OIS_fec!Q$6)</f>
        <v>0.44966884348691222</v>
      </c>
      <c r="R97" s="332">
        <f>IF(R$6=0,0,R$6/OIS_fec!R$6)</f>
        <v>0.4498975048761078</v>
      </c>
      <c r="S97" s="332">
        <f>IF(S$6=0,0,S$6/OIS_fec!S$6)</f>
        <v>0.44986124518846266</v>
      </c>
      <c r="T97" s="332">
        <f>IF(T$6=0,0,T$6/OIS_fec!T$6)</f>
        <v>0.44961621406294494</v>
      </c>
      <c r="U97" s="332">
        <f>IF(U$6=0,0,U$6/OIS_fec!U$6)</f>
        <v>0.44981293461127081</v>
      </c>
      <c r="V97" s="332">
        <f>IF(V$6=0,0,V$6/OIS_fec!V$6)</f>
        <v>0.45008598852551845</v>
      </c>
      <c r="W97" s="332">
        <f>IF(W$6=0,0,W$6/OIS_fec!W$6)</f>
        <v>0.45020489489121374</v>
      </c>
      <c r="DA97" s="67"/>
    </row>
    <row r="98" spans="1:105" ht="12" customHeight="1" x14ac:dyDescent="0.25">
      <c r="A98" s="202" t="s">
        <v>93</v>
      </c>
      <c r="B98" s="333">
        <f>IF(B$7=0,0,B$7/OIS_fec!B$7)</f>
        <v>0.11656451425962808</v>
      </c>
      <c r="C98" s="333">
        <f>IF(C$7=0,0,C$7/OIS_fec!C$7)</f>
        <v>0.11639503564950936</v>
      </c>
      <c r="D98" s="333">
        <f>IF(D$7=0,0,D$7/OIS_fec!D$7)</f>
        <v>0.11640819255272039</v>
      </c>
      <c r="E98" s="333">
        <f>IF(E$7=0,0,E$7/OIS_fec!E$7)</f>
        <v>0.11630397166775337</v>
      </c>
      <c r="F98" s="333">
        <f>IF(F$7=0,0,F$7/OIS_fec!F$7)</f>
        <v>0.1160845356188049</v>
      </c>
      <c r="G98" s="333">
        <f>IF(G$7=0,0,G$7/OIS_fec!G$7)</f>
        <v>0.11604580910928484</v>
      </c>
      <c r="H98" s="333">
        <f>IF(H$7=0,0,H$7/OIS_fec!H$7)</f>
        <v>0.11602339905679331</v>
      </c>
      <c r="I98" s="333">
        <f>IF(I$7=0,0,I$7/OIS_fec!I$7)</f>
        <v>0.11605173250983504</v>
      </c>
      <c r="J98" s="333">
        <f>IF(J$7=0,0,J$7/OIS_fec!J$7)</f>
        <v>0.11603602962351028</v>
      </c>
      <c r="K98" s="333">
        <f>IF(K$7=0,0,K$7/OIS_fec!K$7)</f>
        <v>0.1158398003471936</v>
      </c>
      <c r="L98" s="333">
        <f>IF(L$7=0,0,L$7/OIS_fec!L$7)</f>
        <v>0.11582061528367185</v>
      </c>
      <c r="M98" s="333">
        <f>IF(M$7=0,0,M$7/OIS_fec!M$7)</f>
        <v>0.11573655951503269</v>
      </c>
      <c r="N98" s="333">
        <f>IF(N$7=0,0,N$7/OIS_fec!N$7)</f>
        <v>0.11558874101819218</v>
      </c>
      <c r="O98" s="333">
        <f>IF(O$7=0,0,O$7/OIS_fec!O$7)</f>
        <v>0.1155548007625338</v>
      </c>
      <c r="P98" s="333">
        <f>IF(P$7=0,0,P$7/OIS_fec!P$7)</f>
        <v>0.11543881506788174</v>
      </c>
      <c r="Q98" s="333">
        <f>IF(Q$7=0,0,Q$7/OIS_fec!Q$7)</f>
        <v>0.1154382106210821</v>
      </c>
      <c r="R98" s="333">
        <f>IF(R$7=0,0,R$7/OIS_fec!R$7)</f>
        <v>0.11549276027097509</v>
      </c>
      <c r="S98" s="333">
        <f>IF(S$7=0,0,S$7/OIS_fec!S$7)</f>
        <v>0.11547889298664404</v>
      </c>
      <c r="T98" s="333">
        <f>IF(T$7=0,0,T$7/OIS_fec!T$7)</f>
        <v>0.1154244116543286</v>
      </c>
      <c r="U98" s="333">
        <f>IF(U$7=0,0,U$7/OIS_fec!U$7)</f>
        <v>0.11546058938630883</v>
      </c>
      <c r="V98" s="333">
        <f>IF(V$7=0,0,V$7/OIS_fec!V$7)</f>
        <v>0.11551960411781599</v>
      </c>
      <c r="W98" s="333">
        <f>IF(W$7=0,0,W$7/OIS_fec!W$7)</f>
        <v>0.11554656591815726</v>
      </c>
      <c r="DA98" s="174"/>
    </row>
    <row r="99" spans="1:105" ht="12" customHeight="1" x14ac:dyDescent="0.25">
      <c r="A99" s="202" t="s">
        <v>94</v>
      </c>
      <c r="B99" s="333">
        <f>IF(B$8=0,0,B$8/OIS_fec!B$8)</f>
        <v>0.63557187364673084</v>
      </c>
      <c r="C99" s="333">
        <f>IF(C$8=0,0,C$8/OIS_fec!C$8)</f>
        <v>0.6345809744798957</v>
      </c>
      <c r="D99" s="333">
        <f>IF(D$8=0,0,D$8/OIS_fec!D$8)</f>
        <v>0.63458256512419553</v>
      </c>
      <c r="E99" s="333">
        <f>IF(E$8=0,0,E$8/OIS_fec!E$8)</f>
        <v>0.6339789770049199</v>
      </c>
      <c r="F99" s="333">
        <f>IF(F$8=0,0,F$8/OIS_fec!F$8)</f>
        <v>0.63275772366522132</v>
      </c>
      <c r="G99" s="333">
        <f>IF(G$8=0,0,G$8/OIS_fec!G$8)</f>
        <v>0.63254990384857912</v>
      </c>
      <c r="H99" s="333">
        <f>IF(H$8=0,0,H$8/OIS_fec!H$8)</f>
        <v>0.63242385939134083</v>
      </c>
      <c r="I99" s="333">
        <f>IF(I$8=0,0,I$8/OIS_fec!I$8)</f>
        <v>0.63256722028634371</v>
      </c>
      <c r="J99" s="333">
        <f>IF(J$8=0,0,J$8/OIS_fec!J$8)</f>
        <v>0.63249708476265409</v>
      </c>
      <c r="K99" s="333">
        <f>IF(K$8=0,0,K$8/OIS_fec!K$8)</f>
        <v>0.63151292409817406</v>
      </c>
      <c r="L99" s="333">
        <f>IF(L$8=0,0,L$8/OIS_fec!L$8)</f>
        <v>0.63141048671370525</v>
      </c>
      <c r="M99" s="333">
        <f>IF(M$8=0,0,M$8/OIS_fec!M$8)</f>
        <v>0.63093672232301357</v>
      </c>
      <c r="N99" s="333">
        <f>IF(N$8=0,0,N$8/OIS_fec!N$8)</f>
        <v>0.63019838128125671</v>
      </c>
      <c r="O99" s="333">
        <f>IF(O$8=0,0,O$8/OIS_fec!O$8)</f>
        <v>0.63002517058165175</v>
      </c>
      <c r="P99" s="333">
        <f>IF(P$8=0,0,P$8/OIS_fec!P$8)</f>
        <v>0.62944470924487961</v>
      </c>
      <c r="Q99" s="333">
        <f>IF(Q$8=0,0,Q$8/OIS_fec!Q$8)</f>
        <v>0.62946567360574224</v>
      </c>
      <c r="R99" s="333">
        <f>IF(R$8=0,0,R$8/OIS_fec!R$8)</f>
        <v>0.62973540389131422</v>
      </c>
      <c r="S99" s="333">
        <f>IF(S$8=0,0,S$8/OIS_fec!S$8)</f>
        <v>0.62965502082618119</v>
      </c>
      <c r="T99" s="333">
        <f>IF(T$8=0,0,T$8/OIS_fec!T$8)</f>
        <v>0.62939477501884122</v>
      </c>
      <c r="U99" s="333">
        <f>IF(U$8=0,0,U$8/OIS_fec!U$8)</f>
        <v>0.62954959429330526</v>
      </c>
      <c r="V99" s="333">
        <f>IF(V$8=0,0,V$8/OIS_fec!V$8)</f>
        <v>0.62982733545716862</v>
      </c>
      <c r="W99" s="333">
        <f>IF(W$8=0,0,W$8/OIS_fec!W$8)</f>
        <v>0.62995739492850145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0.45014922338704133</v>
      </c>
      <c r="C100" s="333">
        <f>IF(C$9=0,0,C$9/OIS_fec!C$9)</f>
        <v>0.44962694785755286</v>
      </c>
      <c r="D100" s="333">
        <f>IF(D$9=0,0,D$9/OIS_fec!D$9)</f>
        <v>0.44978384197530241</v>
      </c>
      <c r="E100" s="333">
        <f>IF(E$9=0,0,E$9/OIS_fec!E$9)</f>
        <v>0.44946845554928005</v>
      </c>
      <c r="F100" s="333">
        <f>IF(F$9=0,0,F$9/OIS_fec!F$9)</f>
        <v>0.44874654313529805</v>
      </c>
      <c r="G100" s="333">
        <f>IF(G$9=0,0,G$9/OIS_fec!G$9)</f>
        <v>0.44860845295656299</v>
      </c>
      <c r="H100" s="333">
        <f>IF(H$9=0,0,H$9/OIS_fec!H$9)</f>
        <v>0.44853991379932928</v>
      </c>
      <c r="I100" s="333">
        <f>IF(I$9=0,0,I$9/OIS_fec!I$9)</f>
        <v>0.44865674101663089</v>
      </c>
      <c r="J100" s="333">
        <f>IF(J$9=0,0,J$9/OIS_fec!J$9)</f>
        <v>0.44857435193630313</v>
      </c>
      <c r="K100" s="333">
        <f>IF(K$9=0,0,K$9/OIS_fec!K$9)</f>
        <v>0.44775112569129605</v>
      </c>
      <c r="L100" s="333">
        <f>IF(L$9=0,0,L$9/OIS_fec!L$9)</f>
        <v>0.44768342899071056</v>
      </c>
      <c r="M100" s="333">
        <f>IF(M$9=0,0,M$9/OIS_fec!M$9)</f>
        <v>0.44744311376689605</v>
      </c>
      <c r="N100" s="333">
        <f>IF(N$9=0,0,N$9/OIS_fec!N$9)</f>
        <v>0.44683277651228193</v>
      </c>
      <c r="O100" s="333">
        <f>IF(O$9=0,0,O$9/OIS_fec!O$9)</f>
        <v>0.44670236590414852</v>
      </c>
      <c r="P100" s="333">
        <f>IF(P$9=0,0,P$9/OIS_fec!P$9)</f>
        <v>0.44623569057144774</v>
      </c>
      <c r="Q100" s="333">
        <f>IF(Q$9=0,0,Q$9/OIS_fec!Q$9)</f>
        <v>0.44617539185624311</v>
      </c>
      <c r="R100" s="333">
        <f>IF(R$9=0,0,R$9/OIS_fec!R$9)</f>
        <v>0.4464030314504468</v>
      </c>
      <c r="S100" s="333">
        <f>IF(S$9=0,0,S$9/OIS_fec!S$9)</f>
        <v>0.44637282655552585</v>
      </c>
      <c r="T100" s="333">
        <f>IF(T$9=0,0,T$9/OIS_fec!T$9)</f>
        <v>0.4461244502394428</v>
      </c>
      <c r="U100" s="333">
        <f>IF(U$9=0,0,U$9/OIS_fec!U$9)</f>
        <v>0.44633252625794434</v>
      </c>
      <c r="V100" s="333">
        <f>IF(V$9=0,0,V$9/OIS_fec!V$9)</f>
        <v>0.4466112143534538</v>
      </c>
      <c r="W100" s="333">
        <f>IF(W$9=0,0,W$9/OIS_fec!W$9)</f>
        <v>0.44673115111842226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0.76303960213907829</v>
      </c>
      <c r="C101" s="334">
        <f>IF(C$10=0,0,C$10/OIS_fec!C$10)</f>
        <v>0.75915869813315062</v>
      </c>
      <c r="D101" s="334">
        <f>IF(D$10=0,0,D$10/OIS_fec!D$10)</f>
        <v>0.75401136807809455</v>
      </c>
      <c r="E101" s="334">
        <f>IF(E$10=0,0,E$10/OIS_fec!E$10)</f>
        <v>0.75493468879580117</v>
      </c>
      <c r="F101" s="334">
        <f>IF(F$10=0,0,F$10/OIS_fec!F$10)</f>
        <v>0.75787412663021703</v>
      </c>
      <c r="G101" s="334">
        <f>IF(G$10=0,0,G$10/OIS_fec!G$10)</f>
        <v>0.75123761448445336</v>
      </c>
      <c r="H101" s="334">
        <f>IF(H$10=0,0,H$10/OIS_fec!H$10)</f>
        <v>0.75431125107587449</v>
      </c>
      <c r="I101" s="334">
        <f>IF(I$10=0,0,I$10/OIS_fec!I$10)</f>
        <v>0.75699959348651213</v>
      </c>
      <c r="J101" s="334">
        <f>IF(J$10=0,0,J$10/OIS_fec!J$10)</f>
        <v>0.75269599321281666</v>
      </c>
      <c r="K101" s="334">
        <f>IF(K$10=0,0,K$10/OIS_fec!K$10)</f>
        <v>0.76856498919628291</v>
      </c>
      <c r="L101" s="334">
        <f>IF(L$10=0,0,L$10/OIS_fec!L$10)</f>
        <v>0.75998235663656366</v>
      </c>
      <c r="M101" s="334">
        <f>IF(M$10=0,0,M$10/OIS_fec!M$10)</f>
        <v>0.74888008788935334</v>
      </c>
      <c r="N101" s="334">
        <f>IF(N$10=0,0,N$10/OIS_fec!N$10)</f>
        <v>0.74925143166963193</v>
      </c>
      <c r="O101" s="334">
        <f>IF(O$10=0,0,O$10/OIS_fec!O$10)</f>
        <v>0.7621407518544121</v>
      </c>
      <c r="P101" s="334">
        <f>IF(P$10=0,0,P$10/OIS_fec!P$10)</f>
        <v>0.76247940470711428</v>
      </c>
      <c r="Q101" s="334">
        <f>IF(Q$10=0,0,Q$10/OIS_fec!Q$10)</f>
        <v>0.77450470267939298</v>
      </c>
      <c r="R101" s="334">
        <f>IF(R$10=0,0,R$10/OIS_fec!R$10)</f>
        <v>0.77553688340150084</v>
      </c>
      <c r="S101" s="334">
        <f>IF(S$10=0,0,S$10/OIS_fec!S$10)</f>
        <v>0.77030493442992942</v>
      </c>
      <c r="T101" s="334">
        <f>IF(T$10=0,0,T$10/OIS_fec!T$10)</f>
        <v>0.77706701947359269</v>
      </c>
      <c r="U101" s="334">
        <f>IF(U$10=0,0,U$10/OIS_fec!U$10)</f>
        <v>0.77727819452739877</v>
      </c>
      <c r="V101" s="334">
        <f>IF(V$10=0,0,V$10/OIS_fec!V$10)</f>
        <v>0.77632672332515085</v>
      </c>
      <c r="W101" s="334">
        <f>IF(W$10=0,0,W$10/OIS_fec!W$10)</f>
        <v>0.78063613710821744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0.36172814063975467</v>
      </c>
      <c r="C102" s="350">
        <f>IF(C$16=0,0,C$16/OIS_fec!C$16)</f>
        <v>0.35929290107694239</v>
      </c>
      <c r="D102" s="350">
        <f>IF(D$16=0,0,D$16/OIS_fec!D$16)</f>
        <v>0.35342326799880458</v>
      </c>
      <c r="E102" s="350">
        <f>IF(E$16=0,0,E$16/OIS_fec!E$16)</f>
        <v>0.34937924703662521</v>
      </c>
      <c r="F102" s="350">
        <f>IF(F$16=0,0,F$16/OIS_fec!F$16)</f>
        <v>0.34898307838372528</v>
      </c>
      <c r="G102" s="350">
        <f>IF(G$16=0,0,G$16/OIS_fec!G$16)</f>
        <v>0.35202832646755966</v>
      </c>
      <c r="H102" s="350">
        <f>IF(H$16=0,0,H$16/OIS_fec!H$16)</f>
        <v>0.35317999375061671</v>
      </c>
      <c r="I102" s="350">
        <f>IF(I$16=0,0,I$16/OIS_fec!I$16)</f>
        <v>0.3575437899975224</v>
      </c>
      <c r="J102" s="350">
        <f>IF(J$16=0,0,J$16/OIS_fec!J$16)</f>
        <v>0.36005272904256502</v>
      </c>
      <c r="K102" s="350">
        <f>IF(K$16=0,0,K$16/OIS_fec!K$16)</f>
        <v>0.35576755656818176</v>
      </c>
      <c r="L102" s="350">
        <f>IF(L$16=0,0,L$16/OIS_fec!L$16)</f>
        <v>0.35732341752416419</v>
      </c>
      <c r="M102" s="350">
        <f>IF(M$16=0,0,M$16/OIS_fec!M$16)</f>
        <v>0.3587765497718764</v>
      </c>
      <c r="N102" s="350">
        <f>IF(N$16=0,0,N$16/OIS_fec!N$16)</f>
        <v>0.36119208168369715</v>
      </c>
      <c r="O102" s="350">
        <f>IF(O$16=0,0,O$16/OIS_fec!O$16)</f>
        <v>0.36049596478733154</v>
      </c>
      <c r="P102" s="350">
        <f>IF(P$16=0,0,P$16/OIS_fec!P$16)</f>
        <v>0.36321896760801403</v>
      </c>
      <c r="Q102" s="350">
        <f>IF(Q$16=0,0,Q$16/OIS_fec!Q$16)</f>
        <v>0.35378257201803515</v>
      </c>
      <c r="R102" s="350">
        <f>IF(R$16=0,0,R$16/OIS_fec!R$16)</f>
        <v>0.36029252655940669</v>
      </c>
      <c r="S102" s="350">
        <f>IF(S$16=0,0,S$16/OIS_fec!S$16)</f>
        <v>0.35897627946045929</v>
      </c>
      <c r="T102" s="350">
        <f>IF(T$16=0,0,T$16/OIS_fec!T$16)</f>
        <v>0.3608811662551234</v>
      </c>
      <c r="U102" s="350">
        <f>IF(U$16=0,0,U$16/OIS_fec!U$16)</f>
        <v>0.35699544009340545</v>
      </c>
      <c r="V102" s="350">
        <f>IF(V$16=0,0,V$16/OIS_fec!V$16)</f>
        <v>0.35778121278871583</v>
      </c>
      <c r="W102" s="350">
        <f>IF(W$16=0,0,W$16/OIS_fec!W$16)</f>
        <v>0.36126055009402397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0.23599777687912349</v>
      </c>
      <c r="C103" s="350">
        <f>IF(C$27=0,0,C$27/OIS_fec!C$27)</f>
        <v>0.23528349739260082</v>
      </c>
      <c r="D103" s="350">
        <f>IF(D$27=0,0,D$27/OIS_fec!D$27)</f>
        <v>0.23715231344649029</v>
      </c>
      <c r="E103" s="350">
        <f>IF(E$27=0,0,E$27/OIS_fec!E$27)</f>
        <v>0.237841238158192</v>
      </c>
      <c r="F103" s="350">
        <f>IF(F$27=0,0,F$27/OIS_fec!F$27)</f>
        <v>0.23895035179922317</v>
      </c>
      <c r="G103" s="350">
        <f>IF(G$27=0,0,G$27/OIS_fec!G$27)</f>
        <v>0.23813826939814389</v>
      </c>
      <c r="H103" s="350">
        <f>IF(H$27=0,0,H$27/OIS_fec!H$27)</f>
        <v>0.23970120603722944</v>
      </c>
      <c r="I103" s="350">
        <f>IF(I$27=0,0,I$27/OIS_fec!I$27)</f>
        <v>0.24062581443408471</v>
      </c>
      <c r="J103" s="350">
        <f>IF(J$27=0,0,J$27/OIS_fec!J$27)</f>
        <v>0.24046139584233345</v>
      </c>
      <c r="K103" s="350">
        <f>IF(K$27=0,0,K$27/OIS_fec!K$27)</f>
        <v>0.2448693972494547</v>
      </c>
      <c r="L103" s="350">
        <f>IF(L$27=0,0,L$27/OIS_fec!L$27)</f>
        <v>0.24270744329314273</v>
      </c>
      <c r="M103" s="350">
        <f>IF(M$27=0,0,M$27/OIS_fec!M$27)</f>
        <v>0.24115702860712721</v>
      </c>
      <c r="N103" s="350">
        <f>IF(N$27=0,0,N$27/OIS_fec!N$27)</f>
        <v>0.24288903552741062</v>
      </c>
      <c r="O103" s="350">
        <f>IF(O$27=0,0,O$27/OIS_fec!O$27)</f>
        <v>0.24356007562163431</v>
      </c>
      <c r="P103" s="350">
        <f>IF(P$27=0,0,P$27/OIS_fec!P$27)</f>
        <v>0.24307150208773479</v>
      </c>
      <c r="Q103" s="350">
        <f>IF(Q$27=0,0,Q$27/OIS_fec!Q$27)</f>
        <v>0.24596012766374284</v>
      </c>
      <c r="R103" s="350">
        <f>IF(R$27=0,0,R$27/OIS_fec!R$27)</f>
        <v>0.24681020581784427</v>
      </c>
      <c r="S103" s="350">
        <f>IF(S$27=0,0,S$27/OIS_fec!S$27)</f>
        <v>0.24607904611007125</v>
      </c>
      <c r="T103" s="350">
        <f>IF(T$27=0,0,T$27/OIS_fec!T$27)</f>
        <v>0.24757164055680519</v>
      </c>
      <c r="U103" s="350">
        <f>IF(U$27=0,0,U$27/OIS_fec!U$27)</f>
        <v>0.24732764084379263</v>
      </c>
      <c r="V103" s="350">
        <f>IF(V$27=0,0,V$27/OIS_fec!V$27)</f>
        <v>0.24793453937208085</v>
      </c>
      <c r="W103" s="350">
        <f>IF(W$27=0,0,W$27/OIS_fec!W$27)</f>
        <v>0.24797880672076095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0.21108635982209489</v>
      </c>
      <c r="C104" s="350">
        <f>IF(C$35=0,0,C$35/OIS_fec!C$35)</f>
        <v>0.21226086804257968</v>
      </c>
      <c r="D104" s="350">
        <f>IF(D$35=0,0,D$35/OIS_fec!D$35)</f>
        <v>0.21377316396548002</v>
      </c>
      <c r="E104" s="350">
        <f>IF(E$35=0,0,E$35/OIS_fec!E$35)</f>
        <v>0.20783365613407789</v>
      </c>
      <c r="F104" s="350">
        <f>IF(F$35=0,0,F$35/OIS_fec!F$35)</f>
        <v>0.20795904048174138</v>
      </c>
      <c r="G104" s="350">
        <f>IF(G$35=0,0,G$35/OIS_fec!G$35)</f>
        <v>0.21674289359527746</v>
      </c>
      <c r="H104" s="350">
        <f>IF(H$35=0,0,H$35/OIS_fec!H$35)</f>
        <v>0.2160805512139245</v>
      </c>
      <c r="I104" s="350">
        <f>IF(I$35=0,0,I$35/OIS_fec!I$35)</f>
        <v>0.22114239201391656</v>
      </c>
      <c r="J104" s="350">
        <f>IF(J$35=0,0,J$35/OIS_fec!J$35)</f>
        <v>0.22195922396889706</v>
      </c>
      <c r="K104" s="350">
        <f>IF(K$35=0,0,K$35/OIS_fec!K$35)</f>
        <v>0.21749660944290272</v>
      </c>
      <c r="L104" s="350">
        <f>IF(L$35=0,0,L$35/OIS_fec!L$35)</f>
        <v>0.22310086356765355</v>
      </c>
      <c r="M104" s="350">
        <f>IF(M$35=0,0,M$35/OIS_fec!M$35)</f>
        <v>0.23276653065093439</v>
      </c>
      <c r="N104" s="350">
        <f>IF(N$35=0,0,N$35/OIS_fec!N$35)</f>
        <v>0.23405804621688059</v>
      </c>
      <c r="O104" s="350">
        <f>IF(O$35=0,0,O$35/OIS_fec!O$35)</f>
        <v>0.23053011857992817</v>
      </c>
      <c r="P104" s="350">
        <f>IF(P$35=0,0,P$35/OIS_fec!P$35)</f>
        <v>0.23175341271391423</v>
      </c>
      <c r="Q104" s="350">
        <f>IF(Q$35=0,0,Q$35/OIS_fec!Q$35)</f>
        <v>0.22544262805575055</v>
      </c>
      <c r="R104" s="350">
        <f>IF(R$35=0,0,R$35/OIS_fec!R$35)</f>
        <v>0.23059687300891041</v>
      </c>
      <c r="S104" s="350">
        <f>IF(S$35=0,0,S$35/OIS_fec!S$35)</f>
        <v>0.22935001269571265</v>
      </c>
      <c r="T104" s="350">
        <f>IF(T$35=0,0,T$35/OIS_fec!T$35)</f>
        <v>0.23404190796181937</v>
      </c>
      <c r="U104" s="350">
        <f>IF(U$35=0,0,U$35/OIS_fec!U$35)</f>
        <v>0.23109882711814048</v>
      </c>
      <c r="V104" s="350">
        <f>IF(V$35=0,0,V$35/OIS_fec!V$35)</f>
        <v>0.23306245590663574</v>
      </c>
      <c r="W104" s="350">
        <f>IF(W$35=0,0,W$35/OIS_fec!W$35)</f>
        <v>0.23641012507682252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0.6446840467102708</v>
      </c>
      <c r="C105" s="350">
        <f>IF(C$54=0,0,C$54/OIS_fec!C$54)</f>
        <v>0.62764592302483391</v>
      </c>
      <c r="D105" s="350">
        <f>IF(D$54=0,0,D$54/OIS_fec!D$54)</f>
        <v>0.61675322756044582</v>
      </c>
      <c r="E105" s="350">
        <f>IF(E$54=0,0,E$54/OIS_fec!E$54)</f>
        <v>0.61532646120384571</v>
      </c>
      <c r="F105" s="350">
        <f>IF(F$54=0,0,F$54/OIS_fec!F$54)</f>
        <v>0.63362609797055558</v>
      </c>
      <c r="G105" s="350">
        <f>IF(G$54=0,0,G$54/OIS_fec!G$54)</f>
        <v>0.62763308915274807</v>
      </c>
      <c r="H105" s="350">
        <f>IF(H$54=0,0,H$54/OIS_fec!H$54)</f>
        <v>0.64141415837508631</v>
      </c>
      <c r="I105" s="350">
        <f>IF(I$54=0,0,I$54/OIS_fec!I$54)</f>
        <v>0.6402498763901654</v>
      </c>
      <c r="J105" s="350">
        <f>IF(J$54=0,0,J$54/OIS_fec!J$54)</f>
        <v>0.65607779990851245</v>
      </c>
      <c r="K105" s="350">
        <f>IF(K$54=0,0,K$54/OIS_fec!K$54)</f>
        <v>0.6576754021874146</v>
      </c>
      <c r="L105" s="350">
        <f>IF(L$54=0,0,L$54/OIS_fec!L$54)</f>
        <v>0.65507065948439791</v>
      </c>
      <c r="M105" s="350">
        <f>IF(M$54=0,0,M$54/OIS_fec!M$54)</f>
        <v>0.62702844461961926</v>
      </c>
      <c r="N105" s="350">
        <f>IF(N$54=0,0,N$54/OIS_fec!N$54)</f>
        <v>0.63402122093716218</v>
      </c>
      <c r="O105" s="350">
        <f>IF(O$54=0,0,O$54/OIS_fec!O$54)</f>
        <v>0.65489867250390532</v>
      </c>
      <c r="P105" s="350">
        <f>IF(P$54=0,0,P$54/OIS_fec!P$54)</f>
        <v>0.6534791350965401</v>
      </c>
      <c r="Q105" s="350">
        <f>IF(Q$54=0,0,Q$54/OIS_fec!Q$54)</f>
        <v>0.66207649722902384</v>
      </c>
      <c r="R105" s="350">
        <f>IF(R$54=0,0,R$54/OIS_fec!R$54)</f>
        <v>0.67030418680061143</v>
      </c>
      <c r="S105" s="350">
        <f>IF(S$54=0,0,S$54/OIS_fec!S$54)</f>
        <v>0.66744189404395338</v>
      </c>
      <c r="T105" s="350">
        <f>IF(T$54=0,0,T$54/OIS_fec!T$54)</f>
        <v>0.67493649026306113</v>
      </c>
      <c r="U105" s="350">
        <f>IF(U$54=0,0,U$54/OIS_fec!U$54)</f>
        <v>0.67172153956367164</v>
      </c>
      <c r="V105" s="350">
        <f>IF(V$54=0,0,V$54/OIS_fec!V$54)</f>
        <v>0.67077131663870948</v>
      </c>
      <c r="W105" s="350">
        <f>IF(W$54=0,0,W$54/OIS_fec!W$54)</f>
        <v>0.66196529406845261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0.32718052922920765</v>
      </c>
      <c r="C106" s="350">
        <f>IF(C$68=0,0,C$68/OIS_fec!C$68)</f>
        <v>0.32718094728695402</v>
      </c>
      <c r="D106" s="350">
        <f>IF(D$68=0,0,D$68/OIS_fec!D$68)</f>
        <v>0.32711633664028189</v>
      </c>
      <c r="E106" s="350">
        <f>IF(E$68=0,0,E$68/OIS_fec!E$68)</f>
        <v>0.32725141291509557</v>
      </c>
      <c r="F106" s="350">
        <f>IF(F$68=0,0,F$68/OIS_fec!F$68)</f>
        <v>0.32727599135674951</v>
      </c>
      <c r="G106" s="350">
        <f>IF(G$68=0,0,G$68/OIS_fec!G$68)</f>
        <v>0.3273102128035339</v>
      </c>
      <c r="H106" s="350">
        <f>IF(H$68=0,0,H$68/OIS_fec!H$68)</f>
        <v>0.32726813043533881</v>
      </c>
      <c r="I106" s="350">
        <f>IF(I$68=0,0,I$68/OIS_fec!I$68)</f>
        <v>0.32675628136621476</v>
      </c>
      <c r="J106" s="350">
        <f>IF(J$68=0,0,J$68/OIS_fec!J$68)</f>
        <v>0.32665092525045236</v>
      </c>
      <c r="K106" s="350">
        <f>IF(K$68=0,0,K$68/OIS_fec!K$68)</f>
        <v>0.3266283529284168</v>
      </c>
      <c r="L106" s="350">
        <f>IF(L$68=0,0,L$68/OIS_fec!L$68)</f>
        <v>0.32650779485200998</v>
      </c>
      <c r="M106" s="350">
        <f>IF(M$68=0,0,M$68/OIS_fec!M$68)</f>
        <v>0.32686642754767348</v>
      </c>
      <c r="N106" s="350">
        <f>IF(N$68=0,0,N$68/OIS_fec!N$68)</f>
        <v>0.3264335194599759</v>
      </c>
      <c r="O106" s="350">
        <f>IF(O$68=0,0,O$68/OIS_fec!O$68)</f>
        <v>0.32689875638028731</v>
      </c>
      <c r="P106" s="350">
        <f>IF(P$68=0,0,P$68/OIS_fec!P$68)</f>
        <v>0.3269388631264637</v>
      </c>
      <c r="Q106" s="350">
        <f>IF(Q$68=0,0,Q$68/OIS_fec!Q$68)</f>
        <v>0.32707656045364086</v>
      </c>
      <c r="R106" s="350">
        <f>IF(R$68=0,0,R$68/OIS_fec!R$68)</f>
        <v>0.32713751193018131</v>
      </c>
      <c r="S106" s="350">
        <f>IF(S$68=0,0,S$68/OIS_fec!S$68)</f>
        <v>0.32712144793446185</v>
      </c>
      <c r="T106" s="350">
        <f>IF(T$68=0,0,T$68/OIS_fec!T$68)</f>
        <v>0.32712315381195106</v>
      </c>
      <c r="U106" s="350">
        <f>IF(U$68=0,0,U$68/OIS_fec!U$68)</f>
        <v>0.3272372650274436</v>
      </c>
      <c r="V106" s="350">
        <f>IF(V$68=0,0,V$68/OIS_fec!V$68)</f>
        <v>0.32782821735661832</v>
      </c>
      <c r="W106" s="350">
        <f>IF(W$68=0,0,W$68/OIS_fec!W$68)</f>
        <v>0.32798683495719844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0.47553722313423108</v>
      </c>
      <c r="C107" s="335">
        <f>IF(C$69=0,0,C$69/OIS_fec!C$69)</f>
        <v>0.47478581615892623</v>
      </c>
      <c r="D107" s="335">
        <f>IF(D$69=0,0,D$69/OIS_fec!D$69)</f>
        <v>0.47471563892327845</v>
      </c>
      <c r="E107" s="335">
        <f>IF(E$69=0,0,E$69/OIS_fec!E$69)</f>
        <v>0.47427626668680167</v>
      </c>
      <c r="F107" s="335">
        <f>IF(F$69=0,0,F$69/OIS_fec!F$69)</f>
        <v>0.47344812124024527</v>
      </c>
      <c r="G107" s="335">
        <f>IF(G$69=0,0,G$69/OIS_fec!G$69)</f>
        <v>0.4733156063962734</v>
      </c>
      <c r="H107" s="335">
        <f>IF(H$69=0,0,H$69/OIS_fec!H$69)</f>
        <v>0.47323064463220071</v>
      </c>
      <c r="I107" s="335">
        <f>IF(I$69=0,0,I$69/OIS_fec!I$69)</f>
        <v>0.47331448731630371</v>
      </c>
      <c r="J107" s="335">
        <f>IF(J$69=0,0,J$69/OIS_fec!J$69)</f>
        <v>0.47328171346095116</v>
      </c>
      <c r="K107" s="335">
        <f>IF(K$69=0,0,K$69/OIS_fec!K$69)</f>
        <v>0.47271503906053841</v>
      </c>
      <c r="L107" s="335">
        <f>IF(L$69=0,0,L$69/OIS_fec!L$69)</f>
        <v>0.47265099121004811</v>
      </c>
      <c r="M107" s="335">
        <f>IF(M$69=0,0,M$69/OIS_fec!M$69)</f>
        <v>0.4723377436984405</v>
      </c>
      <c r="N107" s="335">
        <f>IF(N$69=0,0,N$69/OIS_fec!N$69)</f>
        <v>0.47192179433423409</v>
      </c>
      <c r="O107" s="335">
        <f>IF(O$69=0,0,O$69/OIS_fec!O$69)</f>
        <v>0.47182192827328273</v>
      </c>
      <c r="P107" s="335">
        <f>IF(P$69=0,0,P$69/OIS_fec!P$69)</f>
        <v>0.47149725852573476</v>
      </c>
      <c r="Q107" s="335">
        <f>IF(Q$69=0,0,Q$69/OIS_fec!Q$69)</f>
        <v>0.47152601152101958</v>
      </c>
      <c r="R107" s="335">
        <f>IF(R$69=0,0,R$69/OIS_fec!R$69)</f>
        <v>0.4716746379856947</v>
      </c>
      <c r="S107" s="335">
        <f>IF(S$69=0,0,S$69/OIS_fec!S$69)</f>
        <v>0.47162161332560382</v>
      </c>
      <c r="T107" s="335">
        <f>IF(T$69=0,0,T$69/OIS_fec!T$69)</f>
        <v>0.4714850931724891</v>
      </c>
      <c r="U107" s="335">
        <f>IF(U$69=0,0,U$69/OIS_fec!U$69)</f>
        <v>0.47155283578765711</v>
      </c>
      <c r="V107" s="335">
        <f>IF(V$69=0,0,V$69/OIS_fec!V$69)</f>
        <v>0.4716953224417415</v>
      </c>
      <c r="W107" s="335">
        <f>IF(W$69=0,0,W$69/OIS_fec!W$69)</f>
        <v>0.47176451730251545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92.518738563883218</v>
      </c>
      <c r="C5" s="225">
        <v>88.63422408534862</v>
      </c>
      <c r="D5" s="225">
        <v>100.3004938835896</v>
      </c>
      <c r="E5" s="225">
        <v>103.86854496379971</v>
      </c>
      <c r="F5" s="225">
        <v>110.3084069804143</v>
      </c>
      <c r="G5" s="225">
        <v>135.0107372197896</v>
      </c>
      <c r="H5" s="225">
        <v>130.940350062492</v>
      </c>
      <c r="I5" s="225">
        <v>129.1125047803998</v>
      </c>
      <c r="J5" s="225">
        <v>136.05075309999049</v>
      </c>
      <c r="K5" s="225">
        <v>71.989168323508508</v>
      </c>
      <c r="L5" s="225">
        <v>92.560473940000847</v>
      </c>
      <c r="M5" s="225">
        <v>116.2318595809305</v>
      </c>
      <c r="N5" s="225">
        <v>113.55456982028279</v>
      </c>
      <c r="O5" s="225">
        <v>101.6922062200089</v>
      </c>
      <c r="P5" s="225">
        <v>99.990260139915677</v>
      </c>
      <c r="Q5" s="225">
        <v>89.108407803766369</v>
      </c>
      <c r="R5" s="225">
        <v>85.047235419942936</v>
      </c>
      <c r="S5" s="225">
        <v>100.87156685297769</v>
      </c>
      <c r="T5" s="225">
        <v>100.832689948086</v>
      </c>
      <c r="U5" s="225">
        <v>103.5310783712941</v>
      </c>
      <c r="V5" s="225">
        <v>107.4231918041524</v>
      </c>
      <c r="W5" s="225">
        <v>113.92547544379541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0.48725421582645229</v>
      </c>
      <c r="C10" s="262">
        <v>0.51753705076266365</v>
      </c>
      <c r="D10" s="262">
        <v>0.69824101109166314</v>
      </c>
      <c r="E10" s="262">
        <v>0.72006326344769922</v>
      </c>
      <c r="F10" s="262">
        <v>0.7514182259447455</v>
      </c>
      <c r="G10" s="262">
        <v>0.97262573462038138</v>
      </c>
      <c r="H10" s="262">
        <v>0.95832808756640309</v>
      </c>
      <c r="I10" s="262">
        <v>0.97653065810511541</v>
      </c>
      <c r="J10" s="262">
        <v>1.102767278571313</v>
      </c>
      <c r="K10" s="262">
        <v>0.41780416232826761</v>
      </c>
      <c r="L10" s="262">
        <v>0.6569423192823387</v>
      </c>
      <c r="M10" s="262">
        <v>0.98712841366305282</v>
      </c>
      <c r="N10" s="262">
        <v>0.97476747177281409</v>
      </c>
      <c r="O10" s="262">
        <v>0.65232761094234781</v>
      </c>
      <c r="P10" s="262">
        <v>0.63181804309899969</v>
      </c>
      <c r="Q10" s="262">
        <v>0.33556932740810091</v>
      </c>
      <c r="R10" s="262">
        <v>0.31730550766978011</v>
      </c>
      <c r="S10" s="262">
        <v>0.51001489212078888</v>
      </c>
      <c r="T10" s="262">
        <v>0.41086150116232739</v>
      </c>
      <c r="U10" s="262">
        <v>0.44197330371597349</v>
      </c>
      <c r="V10" s="262">
        <v>0.5306880056294595</v>
      </c>
      <c r="W10" s="262">
        <v>0.55631255776733379</v>
      </c>
      <c r="DA10" s="68" t="s">
        <v>3192</v>
      </c>
    </row>
    <row r="11" spans="1:105" ht="12" customHeight="1" x14ac:dyDescent="0.25">
      <c r="A11" s="37" t="s">
        <v>160</v>
      </c>
      <c r="B11" s="228">
        <v>0.26055372856056191</v>
      </c>
      <c r="C11" s="228">
        <v>0.25587592676694387</v>
      </c>
      <c r="D11" s="228">
        <v>0.25253416470984552</v>
      </c>
      <c r="E11" s="228">
        <v>0.2513654944946685</v>
      </c>
      <c r="F11" s="228">
        <v>0.23117546669320069</v>
      </c>
      <c r="G11" s="228">
        <v>0.35553435449389392</v>
      </c>
      <c r="H11" s="228">
        <v>0.30555164961992332</v>
      </c>
      <c r="I11" s="228">
        <v>0.29764997804249332</v>
      </c>
      <c r="J11" s="228">
        <v>0.31583187345953623</v>
      </c>
      <c r="K11" s="228">
        <v>8.0149064049992461E-2</v>
      </c>
      <c r="L11" s="228">
        <v>0.12781652231415999</v>
      </c>
      <c r="M11" s="228">
        <v>0.2089084535642258</v>
      </c>
      <c r="N11" s="228">
        <v>0.25511830656198692</v>
      </c>
      <c r="O11" s="228">
        <v>0.18406023489629941</v>
      </c>
      <c r="P11" s="228">
        <v>0.19469723668105471</v>
      </c>
      <c r="Q11" s="228">
        <v>7.9819482082449128E-2</v>
      </c>
      <c r="R11" s="228">
        <v>6.045272875556669E-2</v>
      </c>
      <c r="S11" s="228">
        <v>9.2957732507424173E-2</v>
      </c>
      <c r="T11" s="228">
        <v>8.0084509524880054E-2</v>
      </c>
      <c r="U11" s="228">
        <v>9.5245424929967321E-2</v>
      </c>
      <c r="V11" s="228">
        <v>7.0214693045106191E-2</v>
      </c>
      <c r="W11" s="228">
        <v>6.2638138285591227E-2</v>
      </c>
      <c r="DA11" s="69" t="s">
        <v>3193</v>
      </c>
    </row>
    <row r="12" spans="1:105" ht="12" customHeight="1" x14ac:dyDescent="0.25">
      <c r="A12" s="37" t="s">
        <v>162</v>
      </c>
      <c r="B12" s="228">
        <v>0.22670048726589051</v>
      </c>
      <c r="C12" s="228">
        <v>0.26166112399571972</v>
      </c>
      <c r="D12" s="228">
        <v>0.44570684638181768</v>
      </c>
      <c r="E12" s="228">
        <v>0.46869776895303072</v>
      </c>
      <c r="F12" s="228">
        <v>0.52024275925154484</v>
      </c>
      <c r="G12" s="228">
        <v>0.61709138012648745</v>
      </c>
      <c r="H12" s="228">
        <v>0.65277643794647966</v>
      </c>
      <c r="I12" s="228">
        <v>0.67888068006262214</v>
      </c>
      <c r="J12" s="228">
        <v>0.78693540511177662</v>
      </c>
      <c r="K12" s="228">
        <v>0.33765509827827511</v>
      </c>
      <c r="L12" s="228">
        <v>0.52912579696817874</v>
      </c>
      <c r="M12" s="228">
        <v>0.7782199600988271</v>
      </c>
      <c r="N12" s="228">
        <v>0.71964916521082722</v>
      </c>
      <c r="O12" s="228">
        <v>0.46826737604604851</v>
      </c>
      <c r="P12" s="228">
        <v>0.43712080641794487</v>
      </c>
      <c r="Q12" s="228">
        <v>0.25574984532565181</v>
      </c>
      <c r="R12" s="228">
        <v>0.25685277891421338</v>
      </c>
      <c r="S12" s="228">
        <v>0.41705715961336481</v>
      </c>
      <c r="T12" s="228">
        <v>0.33077699163744739</v>
      </c>
      <c r="U12" s="228">
        <v>0.34672787878600619</v>
      </c>
      <c r="V12" s="228">
        <v>0.46047331258435342</v>
      </c>
      <c r="W12" s="228">
        <v>0.49367441948174262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10.761126099161199</v>
      </c>
      <c r="C16" s="263">
        <v>7.5410391127348229</v>
      </c>
      <c r="D16" s="263">
        <v>8.0568027182232047</v>
      </c>
      <c r="E16" s="263">
        <v>7.7570646613816869</v>
      </c>
      <c r="F16" s="263">
        <v>8.3171271241379863</v>
      </c>
      <c r="G16" s="263">
        <v>13.942286903549009</v>
      </c>
      <c r="H16" s="263">
        <v>10.528078489293209</v>
      </c>
      <c r="I16" s="263">
        <v>10.68458343967519</v>
      </c>
      <c r="J16" s="263">
        <v>11.461100119744399</v>
      </c>
      <c r="K16" s="263">
        <v>6.472914851947051</v>
      </c>
      <c r="L16" s="263">
        <v>8.4878245550690927</v>
      </c>
      <c r="M16" s="263">
        <v>15.08190902729288</v>
      </c>
      <c r="N16" s="263">
        <v>13.88293546494546</v>
      </c>
      <c r="O16" s="263">
        <v>10.58217021557806</v>
      </c>
      <c r="P16" s="263">
        <v>8.9150752170532552</v>
      </c>
      <c r="Q16" s="263">
        <v>7.4193173000533177</v>
      </c>
      <c r="R16" s="263">
        <v>6.8579578141628748</v>
      </c>
      <c r="S16" s="263">
        <v>9.4706949808690624</v>
      </c>
      <c r="T16" s="263">
        <v>10.71558031689481</v>
      </c>
      <c r="U16" s="263">
        <v>10.66247841368164</v>
      </c>
      <c r="V16" s="263">
        <v>11.255544901027919</v>
      </c>
      <c r="W16" s="263">
        <v>14.07812885112568</v>
      </c>
      <c r="DA16" s="70" t="s">
        <v>3198</v>
      </c>
    </row>
    <row r="17" spans="1:105" ht="12" customHeight="1" x14ac:dyDescent="0.25">
      <c r="A17" s="46" t="s">
        <v>30</v>
      </c>
      <c r="B17" s="231">
        <v>0.168833139612516</v>
      </c>
      <c r="C17" s="231">
        <v>0.1566120837398228</v>
      </c>
      <c r="D17" s="231">
        <v>0.146402891986089</v>
      </c>
      <c r="E17" s="231">
        <v>0.21312995199778431</v>
      </c>
      <c r="F17" s="231">
        <v>0.25817728333439488</v>
      </c>
      <c r="G17" s="231">
        <v>0.50987303009173601</v>
      </c>
      <c r="H17" s="231">
        <v>0.44645364177764502</v>
      </c>
      <c r="I17" s="231">
        <v>0.31265388852470061</v>
      </c>
      <c r="J17" s="231">
        <v>0.31599041128578342</v>
      </c>
      <c r="K17" s="231">
        <v>0</v>
      </c>
      <c r="L17" s="231">
        <v>0.11913519894015891</v>
      </c>
      <c r="M17" s="231">
        <v>0.52207410015677502</v>
      </c>
      <c r="N17" s="231">
        <v>0.30902806307844088</v>
      </c>
      <c r="O17" s="231">
        <v>0.2233831256732221</v>
      </c>
      <c r="P17" s="231">
        <v>0.60847804169545783</v>
      </c>
      <c r="Q17" s="231">
        <v>0.2603315947389479</v>
      </c>
      <c r="R17" s="231">
        <v>0.1596770684374029</v>
      </c>
      <c r="S17" s="231">
        <v>0.28909733308787938</v>
      </c>
      <c r="T17" s="231">
        <v>0.33132584131802267</v>
      </c>
      <c r="U17" s="231">
        <v>0.26717448135186328</v>
      </c>
      <c r="V17" s="231">
        <v>0.13029769949231221</v>
      </c>
      <c r="W17" s="231">
        <v>0.12788342545804821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0.41523572309387952</v>
      </c>
      <c r="C19" s="231">
        <v>0.2106455185017346</v>
      </c>
      <c r="D19" s="231">
        <v>0.39381275821646677</v>
      </c>
      <c r="E19" s="231">
        <v>0.370619317374065</v>
      </c>
      <c r="F19" s="231">
        <v>0.49028037504841748</v>
      </c>
      <c r="G19" s="231">
        <v>0.73285063283624075</v>
      </c>
      <c r="H19" s="231">
        <v>0.68546934856930952</v>
      </c>
      <c r="I19" s="231">
        <v>0.45283617798861597</v>
      </c>
      <c r="J19" s="231">
        <v>0.81372269553800325</v>
      </c>
      <c r="K19" s="231">
        <v>0.43133746706698839</v>
      </c>
      <c r="L19" s="231">
        <v>0.75122261437732307</v>
      </c>
      <c r="M19" s="231">
        <v>0.9286343867461464</v>
      </c>
      <c r="N19" s="231">
        <v>0.88459636993539781</v>
      </c>
      <c r="O19" s="231">
        <v>0.71315274014878671</v>
      </c>
      <c r="P19" s="231">
        <v>0.7893435115241052</v>
      </c>
      <c r="Q19" s="231">
        <v>0.66822196942977019</v>
      </c>
      <c r="R19" s="231">
        <v>0.66363550064140275</v>
      </c>
      <c r="S19" s="231">
        <v>0.87970200441937285</v>
      </c>
      <c r="T19" s="231">
        <v>0.86258747101905642</v>
      </c>
      <c r="U19" s="231">
        <v>0.90593524027960115</v>
      </c>
      <c r="V19" s="231">
        <v>1.179567020645095</v>
      </c>
      <c r="W19" s="231">
        <v>1.3642529587341621</v>
      </c>
      <c r="DA19" s="73" t="s">
        <v>3201</v>
      </c>
    </row>
    <row r="20" spans="1:105" ht="12" customHeight="1" x14ac:dyDescent="0.25">
      <c r="A20" s="46" t="s">
        <v>160</v>
      </c>
      <c r="B20" s="231">
        <v>1.5329581757703841</v>
      </c>
      <c r="C20" s="231">
        <v>1.437938393922126</v>
      </c>
      <c r="D20" s="231">
        <v>1.2291968175968859</v>
      </c>
      <c r="E20" s="231">
        <v>1.540764114805685</v>
      </c>
      <c r="F20" s="231">
        <v>1.4891447113466749</v>
      </c>
      <c r="G20" s="231">
        <v>2.738447187337973</v>
      </c>
      <c r="H20" s="231">
        <v>2.6449941112116049</v>
      </c>
      <c r="I20" s="231">
        <v>2.4722104673954339</v>
      </c>
      <c r="J20" s="231">
        <v>2.0882385326109589</v>
      </c>
      <c r="K20" s="231">
        <v>0.63090388639444406</v>
      </c>
      <c r="L20" s="231">
        <v>0.79626759281391668</v>
      </c>
      <c r="M20" s="231">
        <v>2.075721159497034</v>
      </c>
      <c r="N20" s="231">
        <v>2.00123418949266</v>
      </c>
      <c r="O20" s="231">
        <v>2.2147272128122331</v>
      </c>
      <c r="P20" s="231">
        <v>2.4497977440608412</v>
      </c>
      <c r="Q20" s="231">
        <v>1.5464757436261369</v>
      </c>
      <c r="R20" s="231">
        <v>1.2280632975900989</v>
      </c>
      <c r="S20" s="231">
        <v>1.5597545996922979</v>
      </c>
      <c r="T20" s="231">
        <v>1.693575174438998</v>
      </c>
      <c r="U20" s="231">
        <v>2.2444690483871752</v>
      </c>
      <c r="V20" s="231">
        <v>1.6856174778141371</v>
      </c>
      <c r="W20" s="231">
        <v>1.65439997555542</v>
      </c>
      <c r="DA20" s="73" t="s">
        <v>3202</v>
      </c>
    </row>
    <row r="21" spans="1:105" ht="12" customHeight="1" x14ac:dyDescent="0.25">
      <c r="A21" s="46" t="s">
        <v>70</v>
      </c>
      <c r="B21" s="231">
        <v>1.306184527021345</v>
      </c>
      <c r="C21" s="231">
        <v>1.4533982528394329</v>
      </c>
      <c r="D21" s="231">
        <v>1.427010925422423</v>
      </c>
      <c r="E21" s="231">
        <v>0.8936066339646197</v>
      </c>
      <c r="F21" s="231">
        <v>0.92031628167594004</v>
      </c>
      <c r="G21" s="231">
        <v>0.71546789783579878</v>
      </c>
      <c r="H21" s="231">
        <v>0.48417518184211378</v>
      </c>
      <c r="I21" s="231">
        <v>0.47936390344447372</v>
      </c>
      <c r="J21" s="231">
        <v>0.8613769482535113</v>
      </c>
      <c r="K21" s="231">
        <v>0.2283028851995583</v>
      </c>
      <c r="L21" s="231">
        <v>0.52630131673908165</v>
      </c>
      <c r="M21" s="231">
        <v>0.50757483828870764</v>
      </c>
      <c r="N21" s="231">
        <v>0.24387185204939099</v>
      </c>
      <c r="O21" s="231">
        <v>0.25391357654390412</v>
      </c>
      <c r="P21" s="231">
        <v>0.33048206889376591</v>
      </c>
      <c r="Q21" s="231">
        <v>0.37347655948802339</v>
      </c>
      <c r="R21" s="231">
        <v>0.35177614276466451</v>
      </c>
      <c r="S21" s="231">
        <v>0.26869825655055551</v>
      </c>
      <c r="T21" s="231">
        <v>6.7508437622508743E-2</v>
      </c>
      <c r="U21" s="231">
        <v>7.1160031106907301E-2</v>
      </c>
      <c r="V21" s="231">
        <v>0.10221637307798639</v>
      </c>
      <c r="W21" s="231">
        <v>6.8727894939444895E-2</v>
      </c>
      <c r="DA21" s="73" t="s">
        <v>3203</v>
      </c>
    </row>
    <row r="22" spans="1:105" ht="12" customHeight="1" x14ac:dyDescent="0.25">
      <c r="A22" s="46" t="s">
        <v>34</v>
      </c>
      <c r="B22" s="231">
        <v>6.0915531601116264</v>
      </c>
      <c r="C22" s="231">
        <v>3.0456518400974022</v>
      </c>
      <c r="D22" s="231">
        <v>3.0456518400654709</v>
      </c>
      <c r="E22" s="231">
        <v>3.0456518400588122</v>
      </c>
      <c r="F22" s="231">
        <v>3.0456518400636692</v>
      </c>
      <c r="G22" s="231">
        <v>6.0915531601308732</v>
      </c>
      <c r="H22" s="231">
        <v>3.0456518400664012</v>
      </c>
      <c r="I22" s="231">
        <v>3.104030160074823</v>
      </c>
      <c r="J22" s="231">
        <v>3.1040301600590792</v>
      </c>
      <c r="K22" s="231">
        <v>3.1040301600640108</v>
      </c>
      <c r="L22" s="231">
        <v>3.104030160084533</v>
      </c>
      <c r="M22" s="231">
        <v>3.104030160088906</v>
      </c>
      <c r="N22" s="231">
        <v>3.104030160077389</v>
      </c>
      <c r="O22" s="231">
        <v>3.1040301600527069</v>
      </c>
      <c r="P22" s="231">
        <v>0</v>
      </c>
      <c r="Q22" s="231">
        <v>0</v>
      </c>
      <c r="R22" s="231">
        <v>0</v>
      </c>
      <c r="S22" s="231">
        <v>1.168946563275842</v>
      </c>
      <c r="T22" s="231">
        <v>2.23686977300666</v>
      </c>
      <c r="U22" s="231">
        <v>1.4723555785181119</v>
      </c>
      <c r="V22" s="231">
        <v>1.16678391377584</v>
      </c>
      <c r="W22" s="231">
        <v>1.4711495137709409</v>
      </c>
      <c r="DA22" s="73" t="s">
        <v>3204</v>
      </c>
    </row>
    <row r="23" spans="1:105" ht="12" customHeight="1" x14ac:dyDescent="0.25">
      <c r="A23" s="46" t="s">
        <v>162</v>
      </c>
      <c r="B23" s="231">
        <v>1.246361373551452</v>
      </c>
      <c r="C23" s="231">
        <v>1.2367930236343061</v>
      </c>
      <c r="D23" s="231">
        <v>1.8147274849358701</v>
      </c>
      <c r="E23" s="231">
        <v>1.693292803180722</v>
      </c>
      <c r="F23" s="231">
        <v>2.1135566326688902</v>
      </c>
      <c r="G23" s="231">
        <v>3.1540949953163868</v>
      </c>
      <c r="H23" s="231">
        <v>3.2213343658261371</v>
      </c>
      <c r="I23" s="231">
        <v>3.8634888422471461</v>
      </c>
      <c r="J23" s="231">
        <v>4.2777413719970676</v>
      </c>
      <c r="K23" s="231">
        <v>2.07834045322205</v>
      </c>
      <c r="L23" s="231">
        <v>3.1908676721140812</v>
      </c>
      <c r="M23" s="231">
        <v>7.9438743825153049</v>
      </c>
      <c r="N23" s="231">
        <v>7.3401748303121783</v>
      </c>
      <c r="O23" s="231">
        <v>4.0729634003472048</v>
      </c>
      <c r="P23" s="231">
        <v>4.7369738508790862</v>
      </c>
      <c r="Q23" s="231">
        <v>4.5708114327704381</v>
      </c>
      <c r="R23" s="231">
        <v>4.4548058047293067</v>
      </c>
      <c r="S23" s="231">
        <v>5.3044962238431141</v>
      </c>
      <c r="T23" s="231">
        <v>5.5237136194895617</v>
      </c>
      <c r="U23" s="231">
        <v>5.7013840340379831</v>
      </c>
      <c r="V23" s="231">
        <v>6.9910624162225536</v>
      </c>
      <c r="W23" s="231">
        <v>9.3917150826676643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49.064452565393211</v>
      </c>
      <c r="C27" s="263">
        <f t="shared" si="0"/>
        <v>49.593030281228287</v>
      </c>
      <c r="D27" s="263">
        <f t="shared" si="0"/>
        <v>57.913927341047682</v>
      </c>
      <c r="E27" s="263">
        <f t="shared" si="0"/>
        <v>60.318640280982891</v>
      </c>
      <c r="F27" s="263">
        <f t="shared" si="0"/>
        <v>64.813736564359715</v>
      </c>
      <c r="G27" s="263">
        <f t="shared" si="0"/>
        <v>77.340250040328712</v>
      </c>
      <c r="H27" s="263">
        <f t="shared" si="0"/>
        <v>76.656076456824906</v>
      </c>
      <c r="I27" s="263">
        <f t="shared" si="0"/>
        <v>76.207512137787347</v>
      </c>
      <c r="J27" s="263">
        <f t="shared" si="0"/>
        <v>78.990230656327213</v>
      </c>
      <c r="K27" s="263">
        <f t="shared" si="0"/>
        <v>42.674918519879647</v>
      </c>
      <c r="L27" s="263">
        <f t="shared" si="0"/>
        <v>55.351415292667348</v>
      </c>
      <c r="M27" s="263">
        <f t="shared" si="0"/>
        <v>66.367881262495871</v>
      </c>
      <c r="N27" s="263">
        <f t="shared" si="0"/>
        <v>63.699361993842878</v>
      </c>
      <c r="O27" s="263">
        <f t="shared" si="0"/>
        <v>58.726218727368803</v>
      </c>
      <c r="P27" s="263">
        <f t="shared" si="0"/>
        <v>58.851143749817538</v>
      </c>
      <c r="Q27" s="263">
        <f t="shared" si="0"/>
        <v>53.892482035082921</v>
      </c>
      <c r="R27" s="263">
        <f t="shared" si="0"/>
        <v>52.234895649171321</v>
      </c>
      <c r="S27" s="263">
        <f t="shared" si="0"/>
        <v>60.822447432117613</v>
      </c>
      <c r="T27" s="263">
        <f t="shared" si="0"/>
        <v>59.302854056418049</v>
      </c>
      <c r="U27" s="263">
        <f t="shared" si="0"/>
        <v>60.727095393025103</v>
      </c>
      <c r="V27" s="263">
        <f t="shared" si="0"/>
        <v>65.897558007112465</v>
      </c>
      <c r="W27" s="263">
        <f t="shared" si="0"/>
        <v>69.654368358551267</v>
      </c>
      <c r="DA27" s="70"/>
    </row>
    <row r="28" spans="1:105" ht="12" customHeight="1" x14ac:dyDescent="0.25">
      <c r="A28" s="60" t="s">
        <v>3072</v>
      </c>
      <c r="B28" s="264">
        <v>49.064452565393211</v>
      </c>
      <c r="C28" s="264">
        <v>49.593030281228287</v>
      </c>
      <c r="D28" s="264">
        <v>57.913927341047682</v>
      </c>
      <c r="E28" s="264">
        <v>60.318640280982891</v>
      </c>
      <c r="F28" s="264">
        <v>64.813736564359715</v>
      </c>
      <c r="G28" s="264">
        <v>77.340250040328712</v>
      </c>
      <c r="H28" s="264">
        <v>76.656076456824906</v>
      </c>
      <c r="I28" s="264">
        <v>76.207512137787347</v>
      </c>
      <c r="J28" s="264">
        <v>78.990230656327213</v>
      </c>
      <c r="K28" s="264">
        <v>42.674918519879647</v>
      </c>
      <c r="L28" s="264">
        <v>55.351415292667348</v>
      </c>
      <c r="M28" s="264">
        <v>66.367881262495871</v>
      </c>
      <c r="N28" s="264">
        <v>63.699361993842878</v>
      </c>
      <c r="O28" s="264">
        <v>58.726218727368803</v>
      </c>
      <c r="P28" s="264">
        <v>58.851143749817538</v>
      </c>
      <c r="Q28" s="264">
        <v>53.892482035082921</v>
      </c>
      <c r="R28" s="264">
        <v>52.234895649171321</v>
      </c>
      <c r="S28" s="264">
        <v>60.822447432117613</v>
      </c>
      <c r="T28" s="264">
        <v>59.302854056418049</v>
      </c>
      <c r="U28" s="264">
        <v>60.727095393025103</v>
      </c>
      <c r="V28" s="264">
        <v>65.897558007112465</v>
      </c>
      <c r="W28" s="264">
        <v>69.654368358551267</v>
      </c>
      <c r="DA28" s="72" t="s">
        <v>3209</v>
      </c>
    </row>
    <row r="29" spans="1:105" ht="12" customHeight="1" x14ac:dyDescent="0.25">
      <c r="A29" s="59" t="s">
        <v>30</v>
      </c>
      <c r="B29" s="232">
        <v>2.2151307804274021</v>
      </c>
      <c r="C29" s="232">
        <v>2.0230871163236999</v>
      </c>
      <c r="D29" s="232">
        <v>2.0332963080569049</v>
      </c>
      <c r="E29" s="232">
        <v>3.8667101244342268</v>
      </c>
      <c r="F29" s="232">
        <v>5.0319118961958482</v>
      </c>
      <c r="G29" s="232">
        <v>4.7693309483353108</v>
      </c>
      <c r="H29" s="232">
        <v>4.8358372732245574</v>
      </c>
      <c r="I29" s="232">
        <v>3.0721364936040092</v>
      </c>
      <c r="J29" s="232">
        <v>3.0702050295022518</v>
      </c>
      <c r="K29" s="232">
        <v>0</v>
      </c>
      <c r="L29" s="232">
        <v>1.087127441761504</v>
      </c>
      <c r="M29" s="232">
        <v>3.0584931135082289</v>
      </c>
      <c r="N29" s="232">
        <v>0.88834709922585187</v>
      </c>
      <c r="O29" s="232">
        <v>0.97800044178579171</v>
      </c>
      <c r="P29" s="232">
        <v>2.6569466442807972</v>
      </c>
      <c r="Q29" s="232">
        <v>1.81393668333461</v>
      </c>
      <c r="R29" s="232">
        <v>1.044688107667975</v>
      </c>
      <c r="S29" s="232">
        <v>1.9213154980575109</v>
      </c>
      <c r="T29" s="232">
        <v>2.032242272989524</v>
      </c>
      <c r="U29" s="232">
        <v>1.5674236743389449</v>
      </c>
      <c r="V29" s="232">
        <v>0.76136933102267568</v>
      </c>
      <c r="W29" s="232">
        <v>0.52375750157416179</v>
      </c>
      <c r="DA29" s="71" t="s">
        <v>3210</v>
      </c>
    </row>
    <row r="30" spans="1:105" ht="12" customHeight="1" x14ac:dyDescent="0.25">
      <c r="A30" s="59" t="s">
        <v>33</v>
      </c>
      <c r="B30" s="232">
        <v>5.4479910370042948</v>
      </c>
      <c r="C30" s="232">
        <v>2.7210814415837028</v>
      </c>
      <c r="D30" s="232">
        <v>5.4694140018991861</v>
      </c>
      <c r="E30" s="232">
        <v>5.4926074427337763</v>
      </c>
      <c r="F30" s="232">
        <v>7.9292021225520708</v>
      </c>
      <c r="G30" s="232">
        <v>7.6776859261671841</v>
      </c>
      <c r="H30" s="232">
        <v>7.7276041911301814</v>
      </c>
      <c r="I30" s="232">
        <v>5.4053930621391491</v>
      </c>
      <c r="J30" s="232">
        <v>7.9735075846170682</v>
      </c>
      <c r="K30" s="232">
        <v>5.4268917730439261</v>
      </c>
      <c r="L30" s="232">
        <v>8.0360076658433535</v>
      </c>
      <c r="M30" s="232">
        <v>4.5262860943456609</v>
      </c>
      <c r="N30" s="232">
        <v>4.5719534549477299</v>
      </c>
      <c r="O30" s="232">
        <v>4.7518584591409176</v>
      </c>
      <c r="P30" s="232">
        <v>4.6756204554367606</v>
      </c>
      <c r="Q30" s="232">
        <v>4.7249828716286704</v>
      </c>
      <c r="R30" s="232">
        <v>4.7287443055428344</v>
      </c>
      <c r="S30" s="232">
        <v>5.8825330594321796</v>
      </c>
      <c r="T30" s="232">
        <v>5.3143342021162772</v>
      </c>
      <c r="U30" s="232">
        <v>5.5605950652474956</v>
      </c>
      <c r="V30" s="232">
        <v>6.9838396493957324</v>
      </c>
      <c r="W30" s="232">
        <v>6.4229745946306602</v>
      </c>
      <c r="DA30" s="71" t="s">
        <v>3211</v>
      </c>
    </row>
    <row r="31" spans="1:105" ht="12" customHeight="1" x14ac:dyDescent="0.25">
      <c r="A31" s="59" t="s">
        <v>160</v>
      </c>
      <c r="B31" s="232">
        <v>17.084011138085991</v>
      </c>
      <c r="C31" s="232">
        <v>15.698667229626031</v>
      </c>
      <c r="D31" s="232">
        <v>13.86999015509145</v>
      </c>
      <c r="E31" s="232">
        <v>15.426090312246201</v>
      </c>
      <c r="F31" s="232">
        <v>14.27840244389021</v>
      </c>
      <c r="G31" s="232">
        <v>23.202593408947141</v>
      </c>
      <c r="H31" s="232">
        <v>22.750801793497441</v>
      </c>
      <c r="I31" s="232">
        <v>21.766277503595909</v>
      </c>
      <c r="J31" s="232">
        <v>18.57051367861531</v>
      </c>
      <c r="K31" s="232">
        <v>6.7193282557583842</v>
      </c>
      <c r="L31" s="232">
        <v>7.8752802134230606</v>
      </c>
      <c r="M31" s="232">
        <v>13.61172960091678</v>
      </c>
      <c r="N31" s="232">
        <v>15.382014638987281</v>
      </c>
      <c r="O31" s="232">
        <v>16.452226600328871</v>
      </c>
      <c r="P31" s="232">
        <v>16.928984158336711</v>
      </c>
      <c r="Q31" s="232">
        <v>12.00800151742261</v>
      </c>
      <c r="R31" s="232">
        <v>10.47850406166229</v>
      </c>
      <c r="S31" s="232">
        <v>11.82304792662846</v>
      </c>
      <c r="T31" s="232">
        <v>12.1875443280467</v>
      </c>
      <c r="U31" s="232">
        <v>14.1271751017821</v>
      </c>
      <c r="V31" s="232">
        <v>10.820279931909459</v>
      </c>
      <c r="W31" s="232">
        <v>9.6568479619407288</v>
      </c>
      <c r="DA31" s="71" t="s">
        <v>3212</v>
      </c>
    </row>
    <row r="32" spans="1:105" ht="12" customHeight="1" x14ac:dyDescent="0.25">
      <c r="A32" s="59" t="s">
        <v>70</v>
      </c>
      <c r="B32" s="232">
        <v>7.9772643537655066</v>
      </c>
      <c r="C32" s="232">
        <v>10.92434782881389</v>
      </c>
      <c r="D32" s="232">
        <v>10.95073515577829</v>
      </c>
      <c r="E32" s="232">
        <v>8.3898422467005282</v>
      </c>
      <c r="F32" s="232">
        <v>8.3631325989972076</v>
      </c>
      <c r="G32" s="232">
        <v>8.5679809823444781</v>
      </c>
      <c r="H32" s="232">
        <v>5.7046978582798769</v>
      </c>
      <c r="I32" s="232">
        <v>5.7220479366907746</v>
      </c>
      <c r="J32" s="232">
        <v>8.4404621719106441</v>
      </c>
      <c r="K32" s="232">
        <v>2.8724030348591492</v>
      </c>
      <c r="L32" s="232">
        <v>5.6299708434155216</v>
      </c>
      <c r="M32" s="232">
        <v>5.6486973218728522</v>
      </c>
      <c r="N32" s="232">
        <v>2.8314778280200712</v>
      </c>
      <c r="O32" s="232">
        <v>2.8242225035041382</v>
      </c>
      <c r="P32" s="232">
        <v>2.725084171161356</v>
      </c>
      <c r="Q32" s="232">
        <v>2.6751236805838738</v>
      </c>
      <c r="R32" s="232">
        <v>2.7121492973084642</v>
      </c>
      <c r="S32" s="232">
        <v>2.185841503519756</v>
      </c>
      <c r="T32" s="232">
        <v>0.54689276238957385</v>
      </c>
      <c r="U32" s="232">
        <v>0.54351980890415619</v>
      </c>
      <c r="V32" s="232">
        <v>0.82231114697288898</v>
      </c>
      <c r="W32" s="232">
        <v>0.54678786507092347</v>
      </c>
      <c r="DA32" s="71" t="s">
        <v>3213</v>
      </c>
    </row>
    <row r="33" spans="1:105" ht="12" customHeight="1" x14ac:dyDescent="0.25">
      <c r="A33" s="59" t="s">
        <v>162</v>
      </c>
      <c r="B33" s="232">
        <v>16.34005525611002</v>
      </c>
      <c r="C33" s="232">
        <v>18.225846664880969</v>
      </c>
      <c r="D33" s="232">
        <v>25.590491720221859</v>
      </c>
      <c r="E33" s="232">
        <v>27.14339015486815</v>
      </c>
      <c r="F33" s="232">
        <v>29.211087502724379</v>
      </c>
      <c r="G33" s="232">
        <v>33.1226587745346</v>
      </c>
      <c r="H33" s="232">
        <v>35.637135340692843</v>
      </c>
      <c r="I33" s="232">
        <v>40.2416571417575</v>
      </c>
      <c r="J33" s="232">
        <v>40.935542191681947</v>
      </c>
      <c r="K33" s="232">
        <v>27.656295456218199</v>
      </c>
      <c r="L33" s="232">
        <v>32.723029128223907</v>
      </c>
      <c r="M33" s="232">
        <v>39.522675131852353</v>
      </c>
      <c r="N33" s="232">
        <v>40.025568972661951</v>
      </c>
      <c r="O33" s="232">
        <v>33.719910722609079</v>
      </c>
      <c r="P33" s="232">
        <v>31.864508320601921</v>
      </c>
      <c r="Q33" s="232">
        <v>32.670437282113163</v>
      </c>
      <c r="R33" s="232">
        <v>33.270809876989773</v>
      </c>
      <c r="S33" s="232">
        <v>39.009709444479697</v>
      </c>
      <c r="T33" s="232">
        <v>39.221840490875977</v>
      </c>
      <c r="U33" s="232">
        <v>38.928381742752407</v>
      </c>
      <c r="V33" s="232">
        <v>46.509757947811707</v>
      </c>
      <c r="W33" s="232">
        <v>52.504000435334788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0.26252028976067254</v>
      </c>
      <c r="C35" s="263">
        <f t="shared" si="1"/>
        <v>0.60004184771676605</v>
      </c>
      <c r="D35" s="263">
        <f t="shared" si="1"/>
        <v>1.0509062522179717</v>
      </c>
      <c r="E35" s="263">
        <f t="shared" si="1"/>
        <v>1.1772475471757149</v>
      </c>
      <c r="F35" s="263">
        <f t="shared" si="1"/>
        <v>1.3130746059619796</v>
      </c>
      <c r="G35" s="263">
        <f t="shared" si="1"/>
        <v>2.5812184682060266</v>
      </c>
      <c r="H35" s="263">
        <f t="shared" si="1"/>
        <v>2.1645053221731625</v>
      </c>
      <c r="I35" s="263">
        <f t="shared" si="1"/>
        <v>2.4898357568397587</v>
      </c>
      <c r="J35" s="263">
        <f t="shared" si="1"/>
        <v>1.5713453031360876</v>
      </c>
      <c r="K35" s="263">
        <f t="shared" si="1"/>
        <v>0.82588744154216898</v>
      </c>
      <c r="L35" s="263">
        <f t="shared" si="1"/>
        <v>1.3235608905584304</v>
      </c>
      <c r="M35" s="263">
        <f t="shared" si="1"/>
        <v>4.2805821049683965</v>
      </c>
      <c r="N35" s="263">
        <f t="shared" si="1"/>
        <v>4.0739600101056421</v>
      </c>
      <c r="O35" s="263">
        <f t="shared" si="1"/>
        <v>2.7896700134076147</v>
      </c>
      <c r="P35" s="263">
        <f t="shared" si="1"/>
        <v>3.2623663728581294</v>
      </c>
      <c r="Q35" s="263">
        <f t="shared" si="1"/>
        <v>2.6130956139858359</v>
      </c>
      <c r="R35" s="263">
        <f t="shared" si="1"/>
        <v>2.2211220694719218</v>
      </c>
      <c r="S35" s="263">
        <f t="shared" si="1"/>
        <v>2.5608104761871742</v>
      </c>
      <c r="T35" s="263">
        <f t="shared" si="1"/>
        <v>2.7421657062076545</v>
      </c>
      <c r="U35" s="263">
        <f t="shared" si="1"/>
        <v>2.8052974448648422</v>
      </c>
      <c r="V35" s="263">
        <f t="shared" si="1"/>
        <v>2.9904237992412375</v>
      </c>
      <c r="W35" s="263">
        <f t="shared" si="1"/>
        <v>4.1678532955097722</v>
      </c>
      <c r="DA35" s="70"/>
    </row>
    <row r="36" spans="1:105" ht="12" customHeight="1" x14ac:dyDescent="0.25">
      <c r="A36" s="60" t="s">
        <v>3082</v>
      </c>
      <c r="B36" s="264">
        <v>0.25907549624404702</v>
      </c>
      <c r="C36" s="264">
        <v>0.5754572159764243</v>
      </c>
      <c r="D36" s="264">
        <v>0.96996035219917587</v>
      </c>
      <c r="E36" s="264">
        <v>1.1184232930709299</v>
      </c>
      <c r="F36" s="264">
        <v>1.254857036979637</v>
      </c>
      <c r="G36" s="264">
        <v>2.2291905747026841</v>
      </c>
      <c r="H36" s="264">
        <v>1.9251361409723049</v>
      </c>
      <c r="I36" s="264">
        <v>2.122469158080647</v>
      </c>
      <c r="J36" s="264">
        <v>1.3867681235396729</v>
      </c>
      <c r="K36" s="264">
        <v>0.77553239627099857</v>
      </c>
      <c r="L36" s="264">
        <v>1.161439634642025</v>
      </c>
      <c r="M36" s="264">
        <v>2.9001344683944632</v>
      </c>
      <c r="N36" s="264">
        <v>2.8230671354223231</v>
      </c>
      <c r="O36" s="264">
        <v>2.160969706361183</v>
      </c>
      <c r="P36" s="264">
        <v>2.525625568489672</v>
      </c>
      <c r="Q36" s="264">
        <v>2.2092359040685929</v>
      </c>
      <c r="R36" s="264">
        <v>1.859164684318541</v>
      </c>
      <c r="S36" s="264">
        <v>2.0352069769353118</v>
      </c>
      <c r="T36" s="264">
        <v>2.0223656626534869</v>
      </c>
      <c r="U36" s="264">
        <v>2.2044292832528281</v>
      </c>
      <c r="V36" s="264">
        <v>2.2666349702589561</v>
      </c>
      <c r="W36" s="264">
        <v>2.9146967886007129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0.26459476432669993</v>
      </c>
      <c r="F37" s="232">
        <v>0.43515681498967768</v>
      </c>
      <c r="G37" s="232">
        <v>0.3998548134286693</v>
      </c>
      <c r="H37" s="232">
        <v>0.40986611471707801</v>
      </c>
      <c r="I37" s="232">
        <v>0.153834299409631</v>
      </c>
      <c r="J37" s="232">
        <v>0.15839107179534109</v>
      </c>
      <c r="K37" s="232">
        <v>0</v>
      </c>
      <c r="L37" s="232">
        <v>0.15763347905541811</v>
      </c>
      <c r="M37" s="232">
        <v>0.1263070673608836</v>
      </c>
      <c r="N37" s="232">
        <v>0.1288103293877485</v>
      </c>
      <c r="O37" s="232">
        <v>0.14181006405893981</v>
      </c>
      <c r="P37" s="232">
        <v>0.38525726342071548</v>
      </c>
      <c r="Q37" s="232">
        <v>0.26302081908351832</v>
      </c>
      <c r="R37" s="232">
        <v>0.1514797756118563</v>
      </c>
      <c r="S37" s="232">
        <v>0.12434947959709131</v>
      </c>
      <c r="T37" s="232">
        <v>0.14050433523435721</v>
      </c>
      <c r="U37" s="232">
        <v>0.13540369560345089</v>
      </c>
      <c r="V37" s="232">
        <v>4.859748662215449E-2</v>
      </c>
      <c r="W37" s="232">
        <v>4.5163596182649833E-2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0.35763107274654832</v>
      </c>
      <c r="G38" s="232">
        <v>0.32861833009040198</v>
      </c>
      <c r="H38" s="232">
        <v>0.33684605925844319</v>
      </c>
      <c r="I38" s="232">
        <v>0</v>
      </c>
      <c r="J38" s="232">
        <v>0</v>
      </c>
      <c r="K38" s="232">
        <v>0</v>
      </c>
      <c r="L38" s="232">
        <v>0</v>
      </c>
      <c r="M38" s="232">
        <v>0.26662259638609848</v>
      </c>
      <c r="N38" s="232">
        <v>0.27190675217391752</v>
      </c>
      <c r="O38" s="232">
        <v>0.29934799582547261</v>
      </c>
      <c r="P38" s="232">
        <v>0.29919481577780882</v>
      </c>
      <c r="Q38" s="232">
        <v>0.31782291693743281</v>
      </c>
      <c r="R38" s="232">
        <v>0.31514723058462057</v>
      </c>
      <c r="S38" s="232">
        <v>0.36795509929624998</v>
      </c>
      <c r="T38" s="232">
        <v>0.3607273755540053</v>
      </c>
      <c r="U38" s="232">
        <v>0.36360814849938561</v>
      </c>
      <c r="V38" s="232">
        <v>0.3819279415263469</v>
      </c>
      <c r="W38" s="232">
        <v>0.40955058221017382</v>
      </c>
      <c r="DA38" s="71" t="s">
        <v>3218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0.70381511311737877</v>
      </c>
      <c r="H39" s="232">
        <v>0.72421636016236324</v>
      </c>
      <c r="I39" s="232">
        <v>1.0542683777954709</v>
      </c>
      <c r="J39" s="232">
        <v>0.36304201809065362</v>
      </c>
      <c r="K39" s="232">
        <v>0</v>
      </c>
      <c r="L39" s="232">
        <v>0</v>
      </c>
      <c r="M39" s="232">
        <v>0.28646420187308841</v>
      </c>
      <c r="N39" s="232">
        <v>0.29285061790299138</v>
      </c>
      <c r="O39" s="232">
        <v>0.64889618774943947</v>
      </c>
      <c r="P39" s="232">
        <v>0.64829441997175163</v>
      </c>
      <c r="Q39" s="232">
        <v>0.34853323637416173</v>
      </c>
      <c r="R39" s="232">
        <v>0.34588950063785001</v>
      </c>
      <c r="S39" s="232">
        <v>0.33608103039620768</v>
      </c>
      <c r="T39" s="232">
        <v>0.3300105230925568</v>
      </c>
      <c r="U39" s="232">
        <v>0.43229993143074169</v>
      </c>
      <c r="V39" s="232">
        <v>0.4836537342015203</v>
      </c>
      <c r="W39" s="232">
        <v>0.38892203453959112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0.25907549624404702</v>
      </c>
      <c r="C41" s="232">
        <v>0.5754572159764243</v>
      </c>
      <c r="D41" s="232">
        <v>0.96996035219917587</v>
      </c>
      <c r="E41" s="232">
        <v>0.85382852874422965</v>
      </c>
      <c r="F41" s="232">
        <v>0.46206914924341069</v>
      </c>
      <c r="G41" s="232">
        <v>0.79690231806623335</v>
      </c>
      <c r="H41" s="232">
        <v>0.45420760683442041</v>
      </c>
      <c r="I41" s="232">
        <v>0.9143664808755444</v>
      </c>
      <c r="J41" s="232">
        <v>0.86533503365367814</v>
      </c>
      <c r="K41" s="232">
        <v>0.77553239627099857</v>
      </c>
      <c r="L41" s="232">
        <v>1.0038061555866069</v>
      </c>
      <c r="M41" s="232">
        <v>2.2207406027743919</v>
      </c>
      <c r="N41" s="232">
        <v>2.129499435957666</v>
      </c>
      <c r="O41" s="232">
        <v>1.0709154587273311</v>
      </c>
      <c r="P41" s="232">
        <v>1.192879069319396</v>
      </c>
      <c r="Q41" s="232">
        <v>1.279858931673481</v>
      </c>
      <c r="R41" s="232">
        <v>1.046648177484214</v>
      </c>
      <c r="S41" s="232">
        <v>1.2068213676457631</v>
      </c>
      <c r="T41" s="232">
        <v>1.191123428772568</v>
      </c>
      <c r="U41" s="232">
        <v>1.27311750771925</v>
      </c>
      <c r="V41" s="232">
        <v>1.3524558079089339</v>
      </c>
      <c r="W41" s="232">
        <v>2.071060575668298</v>
      </c>
      <c r="DA41" s="71" t="s">
        <v>3221</v>
      </c>
    </row>
    <row r="42" spans="1:105" ht="12" customHeight="1" x14ac:dyDescent="0.25">
      <c r="A42" s="60" t="s">
        <v>3089</v>
      </c>
      <c r="B42" s="264">
        <v>3.4447935166255382E-3</v>
      </c>
      <c r="C42" s="264">
        <v>2.4584631740341721E-2</v>
      </c>
      <c r="D42" s="264">
        <v>8.0945900018795855E-2</v>
      </c>
      <c r="E42" s="264">
        <v>5.8824254104784958E-2</v>
      </c>
      <c r="F42" s="264">
        <v>5.8217568982342649E-2</v>
      </c>
      <c r="G42" s="264">
        <v>0.35202789350334268</v>
      </c>
      <c r="H42" s="264">
        <v>0.23936918120085751</v>
      </c>
      <c r="I42" s="264">
        <v>0.36736659875911182</v>
      </c>
      <c r="J42" s="264">
        <v>0.1845771795964147</v>
      </c>
      <c r="K42" s="264">
        <v>5.0355045271170407E-2</v>
      </c>
      <c r="L42" s="264">
        <v>0.16212125591640539</v>
      </c>
      <c r="M42" s="264">
        <v>1.3804476365739331</v>
      </c>
      <c r="N42" s="264">
        <v>1.250892874683319</v>
      </c>
      <c r="O42" s="264">
        <v>0.62870030704643143</v>
      </c>
      <c r="P42" s="264">
        <v>0.73674080436845724</v>
      </c>
      <c r="Q42" s="264">
        <v>0.40385970991724279</v>
      </c>
      <c r="R42" s="264">
        <v>0.36195738515338072</v>
      </c>
      <c r="S42" s="264">
        <v>0.52560349925186212</v>
      </c>
      <c r="T42" s="264">
        <v>0.7198000435541676</v>
      </c>
      <c r="U42" s="264">
        <v>0.60086816161201395</v>
      </c>
      <c r="V42" s="264">
        <v>0.72378882898228114</v>
      </c>
      <c r="W42" s="264">
        <v>1.2531565069090591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1.3916546398826109E-2</v>
      </c>
      <c r="F43" s="231">
        <v>2.018857220243583E-2</v>
      </c>
      <c r="G43" s="231">
        <v>6.3144017059752894E-2</v>
      </c>
      <c r="H43" s="231">
        <v>5.0962274404267781E-2</v>
      </c>
      <c r="I43" s="231">
        <v>2.6626339012488821E-2</v>
      </c>
      <c r="J43" s="231">
        <v>2.1081662326225901E-2</v>
      </c>
      <c r="K43" s="231">
        <v>0</v>
      </c>
      <c r="L43" s="231">
        <v>2.200350051495658E-2</v>
      </c>
      <c r="M43" s="231">
        <v>6.0121451098591128E-2</v>
      </c>
      <c r="N43" s="231">
        <v>5.7075484034722311E-2</v>
      </c>
      <c r="O43" s="231">
        <v>4.125741816448588E-2</v>
      </c>
      <c r="P43" s="231">
        <v>0.1123819578335605</v>
      </c>
      <c r="Q43" s="231">
        <v>4.8081561367729453E-2</v>
      </c>
      <c r="R43" s="231">
        <v>2.9491321530876372E-2</v>
      </c>
      <c r="S43" s="231">
        <v>2.9243666855307791E-2</v>
      </c>
      <c r="T43" s="231">
        <v>3.6953233911940088E-2</v>
      </c>
      <c r="U43" s="231">
        <v>3.4024257969336377E-2</v>
      </c>
      <c r="V43" s="231">
        <v>1.451273564802979E-2</v>
      </c>
      <c r="W43" s="231">
        <v>1.8691090558124859E-2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1.659185949816628E-2</v>
      </c>
      <c r="G45" s="231">
        <v>5.1894539579120318E-2</v>
      </c>
      <c r="H45" s="231">
        <v>4.1883045920433452E-2</v>
      </c>
      <c r="I45" s="231">
        <v>0</v>
      </c>
      <c r="J45" s="231">
        <v>0</v>
      </c>
      <c r="K45" s="231">
        <v>0</v>
      </c>
      <c r="L45" s="231">
        <v>0</v>
      </c>
      <c r="M45" s="231">
        <v>0.1269108508758752</v>
      </c>
      <c r="N45" s="231">
        <v>0.1204810946948148</v>
      </c>
      <c r="O45" s="231">
        <v>8.7090613225724187E-2</v>
      </c>
      <c r="P45" s="231">
        <v>8.7277002572805004E-2</v>
      </c>
      <c r="Q45" s="231">
        <v>5.8099667311679863E-2</v>
      </c>
      <c r="R45" s="231">
        <v>6.1355440151634542E-2</v>
      </c>
      <c r="S45" s="231">
        <v>8.6533183543640077E-2</v>
      </c>
      <c r="T45" s="231">
        <v>9.4872824137798281E-2</v>
      </c>
      <c r="U45" s="231">
        <v>9.1367502114030649E-2</v>
      </c>
      <c r="V45" s="231">
        <v>0.1140556773041264</v>
      </c>
      <c r="W45" s="231">
        <v>0.16949374423739691</v>
      </c>
      <c r="DA45" s="73" t="s">
        <v>3225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0.11114462554174979</v>
      </c>
      <c r="H46" s="231">
        <v>9.0048217087013868E-2</v>
      </c>
      <c r="I46" s="231">
        <v>0.18247755763869261</v>
      </c>
      <c r="J46" s="231">
        <v>4.8320458652543009E-2</v>
      </c>
      <c r="K46" s="231">
        <v>0</v>
      </c>
      <c r="L46" s="231">
        <v>0</v>
      </c>
      <c r="M46" s="231">
        <v>0.13635534308782121</v>
      </c>
      <c r="N46" s="231">
        <v>0.1297612609650737</v>
      </c>
      <c r="O46" s="231">
        <v>0.188786187644569</v>
      </c>
      <c r="P46" s="231">
        <v>0.1891115446392915</v>
      </c>
      <c r="Q46" s="231">
        <v>6.3713671989198473E-2</v>
      </c>
      <c r="R46" s="231">
        <v>6.7340596698551553E-2</v>
      </c>
      <c r="S46" s="231">
        <v>7.9037256296850392E-2</v>
      </c>
      <c r="T46" s="231">
        <v>8.6794162136706446E-2</v>
      </c>
      <c r="U46" s="231">
        <v>0.1086283821248311</v>
      </c>
      <c r="V46" s="231">
        <v>0.14443419356690079</v>
      </c>
      <c r="W46" s="231">
        <v>0.16095655753875249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4.6977332033977387E-2</v>
      </c>
      <c r="T48" s="231">
        <v>0.18790932813348221</v>
      </c>
      <c r="U48" s="231">
        <v>4.6938889044641191E-2</v>
      </c>
      <c r="V48" s="231">
        <v>4.6900446056074567E-2</v>
      </c>
      <c r="W48" s="231">
        <v>4.6900446056659897E-2</v>
      </c>
      <c r="DA48" s="73" t="s">
        <v>3228</v>
      </c>
    </row>
    <row r="49" spans="1:105" ht="12" customHeight="1" x14ac:dyDescent="0.25">
      <c r="A49" s="64" t="s">
        <v>162</v>
      </c>
      <c r="B49" s="231">
        <v>3.4447935166255382E-3</v>
      </c>
      <c r="C49" s="231">
        <v>2.4584631740341721E-2</v>
      </c>
      <c r="D49" s="231">
        <v>8.0945900018795855E-2</v>
      </c>
      <c r="E49" s="231">
        <v>4.4907707705958852E-2</v>
      </c>
      <c r="F49" s="231">
        <v>2.1437137281740539E-2</v>
      </c>
      <c r="G49" s="231">
        <v>0.12584471132271971</v>
      </c>
      <c r="H49" s="231">
        <v>5.6475643789142438E-2</v>
      </c>
      <c r="I49" s="231">
        <v>0.15826270210793039</v>
      </c>
      <c r="J49" s="231">
        <v>0.11517505861764581</v>
      </c>
      <c r="K49" s="231">
        <v>5.0355045271170407E-2</v>
      </c>
      <c r="L49" s="231">
        <v>0.1401177554014488</v>
      </c>
      <c r="M49" s="231">
        <v>1.057059991511645</v>
      </c>
      <c r="N49" s="231">
        <v>0.94357503498870876</v>
      </c>
      <c r="O49" s="231">
        <v>0.31156608801165242</v>
      </c>
      <c r="P49" s="231">
        <v>0.34797029932280021</v>
      </c>
      <c r="Q49" s="231">
        <v>0.23396480924863511</v>
      </c>
      <c r="R49" s="231">
        <v>0.2037700267723182</v>
      </c>
      <c r="S49" s="231">
        <v>0.28381206052208652</v>
      </c>
      <c r="T49" s="231">
        <v>0.3132704952342405</v>
      </c>
      <c r="U49" s="231">
        <v>0.31990913035917451</v>
      </c>
      <c r="V49" s="231">
        <v>0.40388577640714951</v>
      </c>
      <c r="W49" s="231">
        <v>0.85711466851812501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0.10076259468526592</v>
      </c>
      <c r="C54" s="263">
        <f t="shared" si="2"/>
        <v>0.22508734056066049</v>
      </c>
      <c r="D54" s="263">
        <f t="shared" si="2"/>
        <v>0.38236769650501284</v>
      </c>
      <c r="E54" s="263">
        <f t="shared" si="2"/>
        <v>0.39387004991280161</v>
      </c>
      <c r="F54" s="263">
        <f t="shared" si="2"/>
        <v>0.39189399944937081</v>
      </c>
      <c r="G54" s="263">
        <f t="shared" si="2"/>
        <v>0.72429473781773557</v>
      </c>
      <c r="H54" s="263">
        <f t="shared" si="2"/>
        <v>0.58579062170909735</v>
      </c>
      <c r="I54" s="263">
        <f t="shared" si="2"/>
        <v>0.71085610892320317</v>
      </c>
      <c r="J54" s="263">
        <f t="shared" si="2"/>
        <v>0.48509241632474975</v>
      </c>
      <c r="K54" s="263">
        <f t="shared" si="2"/>
        <v>0.3046415521161257</v>
      </c>
      <c r="L54" s="263">
        <f t="shared" si="2"/>
        <v>0.43367892871475555</v>
      </c>
      <c r="M54" s="263">
        <f t="shared" si="2"/>
        <v>1.1628300376135738</v>
      </c>
      <c r="N54" s="263">
        <f t="shared" si="2"/>
        <v>1.1218036536410523</v>
      </c>
      <c r="O54" s="263">
        <f t="shared" si="2"/>
        <v>0.77223658311913834</v>
      </c>
      <c r="P54" s="263">
        <f t="shared" si="2"/>
        <v>0.88248684617073003</v>
      </c>
      <c r="Q54" s="263">
        <f t="shared" si="2"/>
        <v>0.78807976148838277</v>
      </c>
      <c r="R54" s="263">
        <f t="shared" si="2"/>
        <v>0.66611457961865173</v>
      </c>
      <c r="S54" s="263">
        <f t="shared" si="2"/>
        <v>0.7526008308924883</v>
      </c>
      <c r="T54" s="263">
        <f t="shared" si="2"/>
        <v>0.75878831032025995</v>
      </c>
      <c r="U54" s="263">
        <f t="shared" si="2"/>
        <v>0.81204553088511233</v>
      </c>
      <c r="V54" s="263">
        <f t="shared" si="2"/>
        <v>0.85462680213419639</v>
      </c>
      <c r="W54" s="263">
        <f t="shared" si="2"/>
        <v>1.1570710713067487</v>
      </c>
      <c r="DA54" s="70"/>
    </row>
    <row r="55" spans="1:105" ht="12" customHeight="1" x14ac:dyDescent="0.25">
      <c r="A55" s="60" t="s">
        <v>3104</v>
      </c>
      <c r="B55" s="264">
        <v>0.10050342526708721</v>
      </c>
      <c r="C55" s="264">
        <v>0.22323771309430249</v>
      </c>
      <c r="D55" s="264">
        <v>0.37627772283588712</v>
      </c>
      <c r="E55" s="264">
        <v>0.38944440070115632</v>
      </c>
      <c r="F55" s="264">
        <v>0.38751399425947669</v>
      </c>
      <c r="G55" s="264">
        <v>0.69780988062626148</v>
      </c>
      <c r="H55" s="264">
        <v>0.56778165509837453</v>
      </c>
      <c r="I55" s="264">
        <v>0.68321724255888128</v>
      </c>
      <c r="J55" s="264">
        <v>0.47120573196639881</v>
      </c>
      <c r="K55" s="264">
        <v>0.30085308476030098</v>
      </c>
      <c r="L55" s="264">
        <v>0.42148171823828617</v>
      </c>
      <c r="M55" s="264">
        <v>1.0589719082161619</v>
      </c>
      <c r="N55" s="264">
        <v>1.0276925909689529</v>
      </c>
      <c r="O55" s="264">
        <v>0.72493624653884259</v>
      </c>
      <c r="P55" s="264">
        <v>0.82705807092043859</v>
      </c>
      <c r="Q55" s="264">
        <v>0.75769533190213256</v>
      </c>
      <c r="R55" s="264">
        <v>0.6388826760334444</v>
      </c>
      <c r="S55" s="264">
        <v>0.7130569939581789</v>
      </c>
      <c r="T55" s="264">
        <v>0.7046340750685357</v>
      </c>
      <c r="U55" s="264">
        <v>0.76683914882025861</v>
      </c>
      <c r="V55" s="264">
        <v>0.80017247017314708</v>
      </c>
      <c r="W55" s="264">
        <v>1.062789704015785</v>
      </c>
      <c r="DA55" s="72" t="s">
        <v>3234</v>
      </c>
    </row>
    <row r="56" spans="1:105" ht="12" customHeight="1" x14ac:dyDescent="0.25">
      <c r="A56" s="60" t="s">
        <v>3106</v>
      </c>
      <c r="B56" s="264">
        <v>2.5916941817872381E-4</v>
      </c>
      <c r="C56" s="264">
        <v>1.849627466357998E-3</v>
      </c>
      <c r="D56" s="264">
        <v>6.0899736691257091E-3</v>
      </c>
      <c r="E56" s="264">
        <v>4.4256492116452623E-3</v>
      </c>
      <c r="F56" s="264">
        <v>4.380005189894118E-3</v>
      </c>
      <c r="G56" s="264">
        <v>2.6484857191474049E-2</v>
      </c>
      <c r="H56" s="264">
        <v>1.800896661072281E-2</v>
      </c>
      <c r="I56" s="264">
        <v>2.763886636432189E-2</v>
      </c>
      <c r="J56" s="264">
        <v>1.3886684358350949E-2</v>
      </c>
      <c r="K56" s="264">
        <v>3.788467355824731E-3</v>
      </c>
      <c r="L56" s="264">
        <v>1.2197210476469369E-2</v>
      </c>
      <c r="M56" s="264">
        <v>0.10385812939741181</v>
      </c>
      <c r="N56" s="264">
        <v>9.411106267209926E-2</v>
      </c>
      <c r="O56" s="264">
        <v>4.7300336580295782E-2</v>
      </c>
      <c r="P56" s="264">
        <v>5.542877525029144E-2</v>
      </c>
      <c r="Q56" s="264">
        <v>3.0384429586250251E-2</v>
      </c>
      <c r="R56" s="264">
        <v>2.7231903585207329E-2</v>
      </c>
      <c r="S56" s="264">
        <v>3.9543836934309372E-2</v>
      </c>
      <c r="T56" s="264">
        <v>5.4154235251724213E-2</v>
      </c>
      <c r="U56" s="264">
        <v>4.5206382064853681E-2</v>
      </c>
      <c r="V56" s="264">
        <v>5.4454331961049367E-2</v>
      </c>
      <c r="W56" s="264">
        <v>9.4281367290963702E-2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1.0470128952094881E-3</v>
      </c>
      <c r="F57" s="231">
        <v>1.5188894446973671E-3</v>
      </c>
      <c r="G57" s="231">
        <v>4.7506470515174572E-3</v>
      </c>
      <c r="H57" s="231">
        <v>3.8341523062771971E-3</v>
      </c>
      <c r="I57" s="231">
        <v>2.0032355369897538E-3</v>
      </c>
      <c r="J57" s="231">
        <v>1.5860811781486571E-3</v>
      </c>
      <c r="K57" s="231">
        <v>0</v>
      </c>
      <c r="L57" s="231">
        <v>1.655435775419931E-3</v>
      </c>
      <c r="M57" s="231">
        <v>4.5232439697999597E-3</v>
      </c>
      <c r="N57" s="231">
        <v>4.2940803035527754E-3</v>
      </c>
      <c r="O57" s="231">
        <v>3.1040063822810682E-3</v>
      </c>
      <c r="P57" s="231">
        <v>8.4550689279167743E-3</v>
      </c>
      <c r="Q57" s="231">
        <v>3.617421544907544E-3</v>
      </c>
      <c r="R57" s="231">
        <v>2.2187828111004172E-3</v>
      </c>
      <c r="S57" s="231">
        <v>2.2001504844118718E-3</v>
      </c>
      <c r="T57" s="231">
        <v>2.7801806077948658E-3</v>
      </c>
      <c r="U57" s="231">
        <v>2.5598187813920771E-3</v>
      </c>
      <c r="V57" s="231">
        <v>1.09186725878594E-3</v>
      </c>
      <c r="W57" s="231">
        <v>1.406226248887137E-3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1.2482903697679959E-3</v>
      </c>
      <c r="G59" s="231">
        <v>3.9042913789933769E-3</v>
      </c>
      <c r="H59" s="231">
        <v>3.1510755551423272E-3</v>
      </c>
      <c r="I59" s="231">
        <v>0</v>
      </c>
      <c r="J59" s="231">
        <v>0</v>
      </c>
      <c r="K59" s="231">
        <v>0</v>
      </c>
      <c r="L59" s="231">
        <v>0</v>
      </c>
      <c r="M59" s="231">
        <v>9.5481517900344974E-3</v>
      </c>
      <c r="N59" s="231">
        <v>9.0644083782932764E-3</v>
      </c>
      <c r="O59" s="231">
        <v>6.5522718414337926E-3</v>
      </c>
      <c r="P59" s="231">
        <v>6.5662948644116597E-3</v>
      </c>
      <c r="Q59" s="231">
        <v>4.3711348447658827E-3</v>
      </c>
      <c r="R59" s="231">
        <v>4.6160832715963296E-3</v>
      </c>
      <c r="S59" s="231">
        <v>6.5103335581422001E-3</v>
      </c>
      <c r="T59" s="231">
        <v>7.1377673332512796E-3</v>
      </c>
      <c r="U59" s="231">
        <v>6.8740440461966586E-3</v>
      </c>
      <c r="V59" s="231">
        <v>8.580991395921736E-3</v>
      </c>
      <c r="W59" s="231">
        <v>1.275188044419287E-2</v>
      </c>
      <c r="DA59" s="73" t="s">
        <v>3238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8.3619780971849363E-3</v>
      </c>
      <c r="H60" s="231">
        <v>6.7747874924399118E-3</v>
      </c>
      <c r="I60" s="231">
        <v>1.372871906999568E-2</v>
      </c>
      <c r="J60" s="231">
        <v>3.635395008341793E-3</v>
      </c>
      <c r="K60" s="231">
        <v>0</v>
      </c>
      <c r="L60" s="231">
        <v>0</v>
      </c>
      <c r="M60" s="231">
        <v>1.0258709197829809E-2</v>
      </c>
      <c r="N60" s="231">
        <v>9.7626027058362649E-3</v>
      </c>
      <c r="O60" s="231">
        <v>1.420334954065723E-2</v>
      </c>
      <c r="P60" s="231">
        <v>1.422782780985265E-2</v>
      </c>
      <c r="Q60" s="231">
        <v>4.7935051026356222E-3</v>
      </c>
      <c r="R60" s="231">
        <v>5.0663771810822494E-3</v>
      </c>
      <c r="S60" s="231">
        <v>5.9463766492928189E-3</v>
      </c>
      <c r="T60" s="231">
        <v>6.5299683112255624E-3</v>
      </c>
      <c r="U60" s="231">
        <v>8.1726682476361938E-3</v>
      </c>
      <c r="V60" s="231">
        <v>1.086652240001762E-2</v>
      </c>
      <c r="W60" s="231">
        <v>1.210958426623843E-2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3.5343447298290202E-3</v>
      </c>
      <c r="T62" s="231">
        <v>1.4137378919133459E-2</v>
      </c>
      <c r="U62" s="231">
        <v>3.5314524673084259E-3</v>
      </c>
      <c r="V62" s="231">
        <v>3.528560204845735E-3</v>
      </c>
      <c r="W62" s="231">
        <v>3.5285602048897718E-3</v>
      </c>
      <c r="DA62" s="73" t="s">
        <v>3241</v>
      </c>
    </row>
    <row r="63" spans="1:105" ht="12" customHeight="1" x14ac:dyDescent="0.25">
      <c r="A63" s="64" t="s">
        <v>162</v>
      </c>
      <c r="B63" s="231">
        <v>2.5916941817872381E-4</v>
      </c>
      <c r="C63" s="231">
        <v>1.849627466357998E-3</v>
      </c>
      <c r="D63" s="231">
        <v>6.0899736691257091E-3</v>
      </c>
      <c r="E63" s="231">
        <v>3.3786363164357751E-3</v>
      </c>
      <c r="F63" s="231">
        <v>1.6128253754287549E-3</v>
      </c>
      <c r="G63" s="231">
        <v>9.4679406637782834E-3</v>
      </c>
      <c r="H63" s="231">
        <v>4.2489512568633786E-3</v>
      </c>
      <c r="I63" s="231">
        <v>1.190691175733646E-2</v>
      </c>
      <c r="J63" s="231">
        <v>8.665208171860497E-3</v>
      </c>
      <c r="K63" s="231">
        <v>3.788467355824731E-3</v>
      </c>
      <c r="L63" s="231">
        <v>1.0541774701049439E-2</v>
      </c>
      <c r="M63" s="231">
        <v>7.9528024439747588E-2</v>
      </c>
      <c r="N63" s="231">
        <v>7.0989971284416947E-2</v>
      </c>
      <c r="O63" s="231">
        <v>2.3440708815923691E-2</v>
      </c>
      <c r="P63" s="231">
        <v>2.617958364811036E-2</v>
      </c>
      <c r="Q63" s="231">
        <v>1.7602368093941199E-2</v>
      </c>
      <c r="R63" s="231">
        <v>1.533066032142833E-2</v>
      </c>
      <c r="S63" s="231">
        <v>2.135263151263346E-2</v>
      </c>
      <c r="T63" s="231">
        <v>2.3568940080319029E-2</v>
      </c>
      <c r="U63" s="231">
        <v>2.4068398522320331E-2</v>
      </c>
      <c r="V63" s="231">
        <v>3.038639070147833E-2</v>
      </c>
      <c r="W63" s="231">
        <v>6.448511612675549E-2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31.842622799056421</v>
      </c>
      <c r="C68" s="263">
        <v>30.157488452345412</v>
      </c>
      <c r="D68" s="263">
        <v>32.198248864504038</v>
      </c>
      <c r="E68" s="263">
        <v>33.501659160898953</v>
      </c>
      <c r="F68" s="263">
        <v>34.721156460560508</v>
      </c>
      <c r="G68" s="263">
        <v>39.450061335267733</v>
      </c>
      <c r="H68" s="263">
        <v>40.047571084925202</v>
      </c>
      <c r="I68" s="263">
        <v>38.043186679069187</v>
      </c>
      <c r="J68" s="263">
        <v>42.440217325886692</v>
      </c>
      <c r="K68" s="263">
        <v>21.293001795695229</v>
      </c>
      <c r="L68" s="263">
        <v>26.307051953708871</v>
      </c>
      <c r="M68" s="263">
        <v>28.351528734896711</v>
      </c>
      <c r="N68" s="263">
        <v>29.801741225975</v>
      </c>
      <c r="O68" s="263">
        <v>28.169583069592921</v>
      </c>
      <c r="P68" s="263">
        <v>27.447369910917011</v>
      </c>
      <c r="Q68" s="263">
        <v>24.059863765747821</v>
      </c>
      <c r="R68" s="263">
        <v>22.749839799848381</v>
      </c>
      <c r="S68" s="263">
        <v>26.754998240790538</v>
      </c>
      <c r="T68" s="263">
        <v>26.902440057082899</v>
      </c>
      <c r="U68" s="263">
        <v>28.082188285121479</v>
      </c>
      <c r="V68" s="263">
        <v>25.894350289007079</v>
      </c>
      <c r="W68" s="263">
        <v>24.311741309534629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0.99999999999999978</v>
      </c>
      <c r="G73" s="234">
        <f t="shared" si="3"/>
        <v>1</v>
      </c>
      <c r="H73" s="234">
        <f t="shared" si="3"/>
        <v>0.99999999999999978</v>
      </c>
      <c r="I73" s="234">
        <f t="shared" si="3"/>
        <v>1</v>
      </c>
      <c r="J73" s="234">
        <f t="shared" si="3"/>
        <v>0.99999999999999978</v>
      </c>
      <c r="K73" s="234">
        <f t="shared" si="3"/>
        <v>0.99999999999999978</v>
      </c>
      <c r="L73" s="234">
        <f t="shared" si="3"/>
        <v>0.99999999999999989</v>
      </c>
      <c r="M73" s="234">
        <f t="shared" si="3"/>
        <v>0.99999999999999967</v>
      </c>
      <c r="N73" s="234">
        <f t="shared" si="3"/>
        <v>1.0000000000000004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</v>
      </c>
      <c r="R73" s="234">
        <f t="shared" si="3"/>
        <v>0.99999999999999978</v>
      </c>
      <c r="S73" s="234">
        <f t="shared" si="3"/>
        <v>0.99999999999999956</v>
      </c>
      <c r="T73" s="234">
        <f t="shared" si="3"/>
        <v>1</v>
      </c>
      <c r="U73" s="234">
        <f t="shared" si="3"/>
        <v>1.0000000000000004</v>
      </c>
      <c r="V73" s="234">
        <f t="shared" si="3"/>
        <v>0.99999999999999978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5.2665462520331309E-3</v>
      </c>
      <c r="C78" s="302">
        <f t="shared" si="8"/>
        <v>5.839020492403829E-3</v>
      </c>
      <c r="D78" s="302">
        <f t="shared" si="8"/>
        <v>6.9614912554872678E-3</v>
      </c>
      <c r="E78" s="302">
        <f t="shared" si="8"/>
        <v>6.932447775201394E-3</v>
      </c>
      <c r="F78" s="302">
        <f t="shared" si="8"/>
        <v>6.8119760452905716E-3</v>
      </c>
      <c r="G78" s="302">
        <f t="shared" si="8"/>
        <v>7.2040620964612867E-3</v>
      </c>
      <c r="H78" s="302">
        <f t="shared" si="8"/>
        <v>7.3188141555222339E-3</v>
      </c>
      <c r="I78" s="302">
        <f t="shared" si="8"/>
        <v>7.563408825241532E-3</v>
      </c>
      <c r="J78" s="302">
        <f t="shared" si="8"/>
        <v>8.1055580615627624E-3</v>
      </c>
      <c r="K78" s="302">
        <f t="shared" si="8"/>
        <v>5.8037086975462537E-3</v>
      </c>
      <c r="L78" s="302">
        <f t="shared" si="8"/>
        <v>7.097439018172909E-3</v>
      </c>
      <c r="M78" s="302">
        <f t="shared" si="8"/>
        <v>8.4927524795878374E-3</v>
      </c>
      <c r="N78" s="302">
        <f t="shared" si="8"/>
        <v>8.5841324863942543E-3</v>
      </c>
      <c r="O78" s="302">
        <f t="shared" si="8"/>
        <v>6.4147257217632894E-3</v>
      </c>
      <c r="P78" s="302">
        <f t="shared" si="8"/>
        <v>6.3187958728670281E-3</v>
      </c>
      <c r="Q78" s="302">
        <f t="shared" si="8"/>
        <v>3.7658548242393499E-3</v>
      </c>
      <c r="R78" s="302">
        <f t="shared" si="8"/>
        <v>3.7309326529310601E-3</v>
      </c>
      <c r="S78" s="302">
        <f t="shared" si="8"/>
        <v>5.0560817882817832E-3</v>
      </c>
      <c r="T78" s="302">
        <f t="shared" si="8"/>
        <v>4.0746855149243824E-3</v>
      </c>
      <c r="U78" s="302">
        <f t="shared" si="8"/>
        <v>4.2689915981645827E-3</v>
      </c>
      <c r="V78" s="302">
        <f t="shared" si="8"/>
        <v>4.9401623310260457E-3</v>
      </c>
      <c r="W78" s="302">
        <f t="shared" si="8"/>
        <v>4.8831269353954813E-3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0.11631293580306172</v>
      </c>
      <c r="C79" s="303">
        <f t="shared" si="9"/>
        <v>8.5080443706184242E-2</v>
      </c>
      <c r="D79" s="303">
        <f t="shared" si="9"/>
        <v>8.0326650510555431E-2</v>
      </c>
      <c r="E79" s="303">
        <f t="shared" si="9"/>
        <v>7.4681557001546342E-2</v>
      </c>
      <c r="F79" s="303">
        <f t="shared" si="9"/>
        <v>7.5398850838401879E-2</v>
      </c>
      <c r="G79" s="303">
        <f t="shared" si="9"/>
        <v>0.1032679858702777</v>
      </c>
      <c r="H79" s="303">
        <f t="shared" si="9"/>
        <v>8.040362259814203E-2</v>
      </c>
      <c r="I79" s="303">
        <f t="shared" si="9"/>
        <v>8.2754055913081367E-2</v>
      </c>
      <c r="J79" s="303">
        <f t="shared" si="9"/>
        <v>8.4241357424321386E-2</v>
      </c>
      <c r="K79" s="303">
        <f t="shared" si="9"/>
        <v>8.9915121992502317E-2</v>
      </c>
      <c r="L79" s="303">
        <f t="shared" si="9"/>
        <v>9.1700314332563093E-2</v>
      </c>
      <c r="M79" s="303">
        <f t="shared" si="9"/>
        <v>0.12975710000399307</v>
      </c>
      <c r="N79" s="303">
        <f t="shared" si="9"/>
        <v>0.12225783151587202</v>
      </c>
      <c r="O79" s="303">
        <f t="shared" si="9"/>
        <v>0.10406077917794175</v>
      </c>
      <c r="P79" s="303">
        <f t="shared" si="9"/>
        <v>8.9159436174867962E-2</v>
      </c>
      <c r="Q79" s="303">
        <f t="shared" si="9"/>
        <v>8.3261697553748945E-2</v>
      </c>
      <c r="R79" s="303">
        <f t="shared" si="9"/>
        <v>8.0637045758159179E-2</v>
      </c>
      <c r="S79" s="303">
        <f t="shared" si="9"/>
        <v>9.3888647478558435E-2</v>
      </c>
      <c r="T79" s="303">
        <f t="shared" si="9"/>
        <v>0.10627089609938759</v>
      </c>
      <c r="U79" s="303">
        <f t="shared" si="9"/>
        <v>0.10298819041991171</v>
      </c>
      <c r="V79" s="303">
        <f t="shared" si="9"/>
        <v>0.10477760632497647</v>
      </c>
      <c r="W79" s="303">
        <f t="shared" si="9"/>
        <v>0.123573141093197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0.53031908267442196</v>
      </c>
      <c r="C80" s="303">
        <f t="shared" si="10"/>
        <v>0.55952461696368705</v>
      </c>
      <c r="D80" s="303">
        <f t="shared" si="10"/>
        <v>0.57740420907860668</v>
      </c>
      <c r="E80" s="303">
        <f t="shared" si="10"/>
        <v>0.58072095167988691</v>
      </c>
      <c r="F80" s="303">
        <f t="shared" si="10"/>
        <v>0.5875684214700666</v>
      </c>
      <c r="G80" s="303">
        <f t="shared" si="10"/>
        <v>0.57284517982020422</v>
      </c>
      <c r="H80" s="303">
        <f t="shared" si="10"/>
        <v>0.58542745929914175</v>
      </c>
      <c r="I80" s="303">
        <f t="shared" si="10"/>
        <v>0.59024114099098623</v>
      </c>
      <c r="J80" s="303">
        <f t="shared" si="10"/>
        <v>0.58059385087176507</v>
      </c>
      <c r="K80" s="303">
        <f t="shared" si="10"/>
        <v>0.59279638192380513</v>
      </c>
      <c r="L80" s="303">
        <f t="shared" si="10"/>
        <v>0.59800272121064335</v>
      </c>
      <c r="M80" s="303">
        <f t="shared" si="10"/>
        <v>0.57099560741592459</v>
      </c>
      <c r="N80" s="303">
        <f t="shared" si="10"/>
        <v>0.56095815513771674</v>
      </c>
      <c r="O80" s="303">
        <f t="shared" si="10"/>
        <v>0.57748986781067457</v>
      </c>
      <c r="P80" s="303">
        <f t="shared" si="10"/>
        <v>0.58856876327221808</v>
      </c>
      <c r="Q80" s="303">
        <f t="shared" si="10"/>
        <v>0.60479682404116564</v>
      </c>
      <c r="R80" s="303">
        <f t="shared" si="10"/>
        <v>0.61418687381486159</v>
      </c>
      <c r="S80" s="303">
        <f t="shared" si="10"/>
        <v>0.60296919468662102</v>
      </c>
      <c r="T80" s="303">
        <f t="shared" si="10"/>
        <v>0.58813123092273245</v>
      </c>
      <c r="U80" s="303">
        <f t="shared" si="10"/>
        <v>0.58655909267398121</v>
      </c>
      <c r="V80" s="303">
        <f t="shared" si="10"/>
        <v>0.613438838488927</v>
      </c>
      <c r="W80" s="303">
        <f t="shared" si="10"/>
        <v>0.61140292008625341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0.53031908267442196</v>
      </c>
      <c r="C81" s="304">
        <f t="shared" si="11"/>
        <v>0.55952461696368705</v>
      </c>
      <c r="D81" s="304">
        <f t="shared" si="11"/>
        <v>0.57740420907860668</v>
      </c>
      <c r="E81" s="304">
        <f t="shared" si="11"/>
        <v>0.58072095167988691</v>
      </c>
      <c r="F81" s="304">
        <f t="shared" si="11"/>
        <v>0.5875684214700666</v>
      </c>
      <c r="G81" s="304">
        <f t="shared" si="11"/>
        <v>0.57284517982020422</v>
      </c>
      <c r="H81" s="304">
        <f t="shared" si="11"/>
        <v>0.58542745929914175</v>
      </c>
      <c r="I81" s="304">
        <f t="shared" si="11"/>
        <v>0.59024114099098623</v>
      </c>
      <c r="J81" s="304">
        <f t="shared" si="11"/>
        <v>0.58059385087176507</v>
      </c>
      <c r="K81" s="304">
        <f t="shared" si="11"/>
        <v>0.59279638192380513</v>
      </c>
      <c r="L81" s="304">
        <f t="shared" si="11"/>
        <v>0.59800272121064335</v>
      </c>
      <c r="M81" s="304">
        <f t="shared" si="11"/>
        <v>0.57099560741592459</v>
      </c>
      <c r="N81" s="304">
        <f t="shared" si="11"/>
        <v>0.56095815513771674</v>
      </c>
      <c r="O81" s="304">
        <f t="shared" si="11"/>
        <v>0.57748986781067457</v>
      </c>
      <c r="P81" s="304">
        <f t="shared" si="11"/>
        <v>0.58856876327221808</v>
      </c>
      <c r="Q81" s="304">
        <f t="shared" si="11"/>
        <v>0.60479682404116564</v>
      </c>
      <c r="R81" s="304">
        <f t="shared" si="11"/>
        <v>0.61418687381486159</v>
      </c>
      <c r="S81" s="304">
        <f t="shared" si="11"/>
        <v>0.60296919468662102</v>
      </c>
      <c r="T81" s="304">
        <f t="shared" si="11"/>
        <v>0.58813123092273245</v>
      </c>
      <c r="U81" s="304">
        <f t="shared" si="11"/>
        <v>0.58655909267398121</v>
      </c>
      <c r="V81" s="304">
        <f t="shared" si="11"/>
        <v>0.613438838488927</v>
      </c>
      <c r="W81" s="304">
        <f t="shared" si="11"/>
        <v>0.61140292008625341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2.8374823720646067E-3</v>
      </c>
      <c r="C83" s="303">
        <f t="shared" si="13"/>
        <v>6.7698663118996487E-3</v>
      </c>
      <c r="D83" s="303">
        <f t="shared" si="13"/>
        <v>1.0477578041018131E-2</v>
      </c>
      <c r="E83" s="303">
        <f t="shared" si="13"/>
        <v>1.133401404232638E-2</v>
      </c>
      <c r="F83" s="303">
        <f t="shared" si="13"/>
        <v>1.19036675617582E-2</v>
      </c>
      <c r="G83" s="303">
        <f t="shared" si="13"/>
        <v>1.91186162031243E-2</v>
      </c>
      <c r="H83" s="303">
        <f t="shared" si="13"/>
        <v>1.65304684242874E-2</v>
      </c>
      <c r="I83" s="303">
        <f t="shared" si="13"/>
        <v>1.9284234018033964E-2</v>
      </c>
      <c r="J83" s="303">
        <f t="shared" si="13"/>
        <v>1.1549699412404042E-2</v>
      </c>
      <c r="K83" s="303">
        <f t="shared" si="13"/>
        <v>1.1472384815320478E-2</v>
      </c>
      <c r="L83" s="303">
        <f t="shared" si="13"/>
        <v>1.4299417820790149E-2</v>
      </c>
      <c r="M83" s="303">
        <f t="shared" si="13"/>
        <v>3.6827958533932698E-2</v>
      </c>
      <c r="N83" s="303">
        <f t="shared" si="13"/>
        <v>3.5876671599859848E-2</v>
      </c>
      <c r="O83" s="303">
        <f t="shared" si="13"/>
        <v>2.7432485901350431E-2</v>
      </c>
      <c r="P83" s="303">
        <f t="shared" si="13"/>
        <v>3.2626841537296961E-2</v>
      </c>
      <c r="Q83" s="303">
        <f t="shared" si="13"/>
        <v>2.9324905229373737E-2</v>
      </c>
      <c r="R83" s="303">
        <f t="shared" si="13"/>
        <v>2.6116334746268371E-2</v>
      </c>
      <c r="S83" s="303">
        <f t="shared" si="13"/>
        <v>2.5386841466630592E-2</v>
      </c>
      <c r="T83" s="303">
        <f t="shared" si="13"/>
        <v>2.7195205321007169E-2</v>
      </c>
      <c r="U83" s="303">
        <f t="shared" si="13"/>
        <v>2.7096186855160416E-2</v>
      </c>
      <c r="V83" s="303">
        <f t="shared" si="13"/>
        <v>2.7837785761320528E-2</v>
      </c>
      <c r="W83" s="303">
        <f t="shared" si="13"/>
        <v>3.6584032493820605E-2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2.8002489037953983E-3</v>
      </c>
      <c r="C84" s="304">
        <f t="shared" si="14"/>
        <v>6.4924945405095309E-3</v>
      </c>
      <c r="D84" s="304">
        <f t="shared" si="14"/>
        <v>9.6705441283761549E-3</v>
      </c>
      <c r="E84" s="304">
        <f t="shared" si="14"/>
        <v>1.0767680373887235E-2</v>
      </c>
      <c r="F84" s="304">
        <f t="shared" si="14"/>
        <v>1.1375896645868903E-2</v>
      </c>
      <c r="G84" s="304">
        <f t="shared" si="14"/>
        <v>1.6511209557160567E-2</v>
      </c>
      <c r="H84" s="304">
        <f t="shared" si="14"/>
        <v>1.4702390363654314E-2</v>
      </c>
      <c r="I84" s="304">
        <f t="shared" si="14"/>
        <v>1.6438912417434975E-2</v>
      </c>
      <c r="J84" s="304">
        <f t="shared" si="14"/>
        <v>1.0193020559911696E-2</v>
      </c>
      <c r="K84" s="304">
        <f t="shared" si="14"/>
        <v>1.0772903956687936E-2</v>
      </c>
      <c r="L84" s="304">
        <f t="shared" si="14"/>
        <v>1.2547900688093801E-2</v>
      </c>
      <c r="M84" s="304">
        <f t="shared" si="14"/>
        <v>2.4951286840379103E-2</v>
      </c>
      <c r="N84" s="304">
        <f t="shared" si="14"/>
        <v>2.4860885298497913E-2</v>
      </c>
      <c r="O84" s="304">
        <f t="shared" si="14"/>
        <v>2.1250101523866752E-2</v>
      </c>
      <c r="P84" s="304">
        <f t="shared" si="14"/>
        <v>2.5258715848479458E-2</v>
      </c>
      <c r="Q84" s="304">
        <f t="shared" si="14"/>
        <v>2.4792676230213313E-2</v>
      </c>
      <c r="R84" s="304">
        <f t="shared" si="14"/>
        <v>2.1860377649413645E-2</v>
      </c>
      <c r="S84" s="304">
        <f t="shared" si="14"/>
        <v>2.0176220519124745E-2</v>
      </c>
      <c r="T84" s="304">
        <f t="shared" si="14"/>
        <v>2.0056646943513137E-2</v>
      </c>
      <c r="U84" s="304">
        <f t="shared" si="14"/>
        <v>2.1292440085933142E-2</v>
      </c>
      <c r="V84" s="304">
        <f t="shared" si="14"/>
        <v>2.1100052346157715E-2</v>
      </c>
      <c r="W84" s="304">
        <f t="shared" si="14"/>
        <v>2.5584240726198811E-2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3.7233468269208451E-5</v>
      </c>
      <c r="C85" s="304">
        <f t="shared" si="15"/>
        <v>2.7737177139011704E-4</v>
      </c>
      <c r="D85" s="304">
        <f t="shared" si="15"/>
        <v>8.0703391264197563E-4</v>
      </c>
      <c r="E85" s="304">
        <f t="shared" si="15"/>
        <v>5.6633366843914488E-4</v>
      </c>
      <c r="F85" s="304">
        <f t="shared" si="15"/>
        <v>5.2777091588929767E-4</v>
      </c>
      <c r="G85" s="304">
        <f t="shared" si="15"/>
        <v>2.6074066459637339E-3</v>
      </c>
      <c r="H85" s="304">
        <f t="shared" si="15"/>
        <v>1.8280780606330842E-3</v>
      </c>
      <c r="I85" s="304">
        <f t="shared" si="15"/>
        <v>2.8453216005989894E-3</v>
      </c>
      <c r="J85" s="304">
        <f t="shared" si="15"/>
        <v>1.3566788524923469E-3</v>
      </c>
      <c r="K85" s="304">
        <f t="shared" si="15"/>
        <v>6.9948085863254315E-4</v>
      </c>
      <c r="L85" s="304">
        <f t="shared" si="15"/>
        <v>1.7515171326963487E-3</v>
      </c>
      <c r="M85" s="304">
        <f t="shared" si="15"/>
        <v>1.1876671693553591E-2</v>
      </c>
      <c r="N85" s="304">
        <f t="shared" si="15"/>
        <v>1.1015786301361939E-2</v>
      </c>
      <c r="O85" s="304">
        <f t="shared" si="15"/>
        <v>6.1823843774836771E-3</v>
      </c>
      <c r="P85" s="304">
        <f t="shared" si="15"/>
        <v>7.3681256888175001E-3</v>
      </c>
      <c r="Q85" s="304">
        <f t="shared" si="15"/>
        <v>4.5322289991604221E-3</v>
      </c>
      <c r="R85" s="304">
        <f t="shared" si="15"/>
        <v>4.2559570968547251E-3</v>
      </c>
      <c r="S85" s="304">
        <f t="shared" si="15"/>
        <v>5.2106209475058481E-3</v>
      </c>
      <c r="T85" s="304">
        <f t="shared" si="15"/>
        <v>7.1385583774940323E-3</v>
      </c>
      <c r="U85" s="304">
        <f t="shared" si="15"/>
        <v>5.803746769227275E-3</v>
      </c>
      <c r="V85" s="304">
        <f t="shared" si="15"/>
        <v>6.7377334151628087E-3</v>
      </c>
      <c r="W85" s="304">
        <f t="shared" si="15"/>
        <v>1.0999791767621791E-2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1.0891047181289704E-3</v>
      </c>
      <c r="C87" s="303">
        <f t="shared" si="17"/>
        <v>2.5395082191266996E-3</v>
      </c>
      <c r="D87" s="303">
        <f t="shared" si="17"/>
        <v>3.8122214726957885E-3</v>
      </c>
      <c r="E87" s="303">
        <f t="shared" si="17"/>
        <v>3.7920050776688295E-3</v>
      </c>
      <c r="F87" s="303">
        <f t="shared" si="17"/>
        <v>3.5527119843091664E-3</v>
      </c>
      <c r="G87" s="303">
        <f t="shared" si="17"/>
        <v>5.3647195232970693E-3</v>
      </c>
      <c r="H87" s="303">
        <f t="shared" si="17"/>
        <v>4.47372121297618E-3</v>
      </c>
      <c r="I87" s="303">
        <f t="shared" si="17"/>
        <v>5.505710776289704E-3</v>
      </c>
      <c r="J87" s="303">
        <f t="shared" si="17"/>
        <v>3.5655254033634871E-3</v>
      </c>
      <c r="K87" s="303">
        <f t="shared" si="17"/>
        <v>4.2317692954461196E-3</v>
      </c>
      <c r="L87" s="303">
        <f t="shared" si="17"/>
        <v>4.6853576937805333E-3</v>
      </c>
      <c r="M87" s="303">
        <f t="shared" si="17"/>
        <v>1.0004400186025697E-2</v>
      </c>
      <c r="N87" s="303">
        <f t="shared" si="17"/>
        <v>9.8789829014937526E-3</v>
      </c>
      <c r="O87" s="303">
        <f t="shared" si="17"/>
        <v>7.5938620256543665E-3</v>
      </c>
      <c r="P87" s="303">
        <f t="shared" si="17"/>
        <v>8.8257280752732543E-3</v>
      </c>
      <c r="Q87" s="303">
        <f t="shared" si="17"/>
        <v>8.844056143656881E-3</v>
      </c>
      <c r="R87" s="303">
        <f t="shared" si="17"/>
        <v>7.8322896250482103E-3</v>
      </c>
      <c r="S87" s="303">
        <f t="shared" si="17"/>
        <v>7.4609808727311528E-3</v>
      </c>
      <c r="T87" s="303">
        <f t="shared" si="17"/>
        <v>7.5252213415205353E-3</v>
      </c>
      <c r="U87" s="303">
        <f t="shared" si="17"/>
        <v>7.8434953413009847E-3</v>
      </c>
      <c r="V87" s="303">
        <f t="shared" si="17"/>
        <v>7.955701071443692E-3</v>
      </c>
      <c r="W87" s="303">
        <f t="shared" si="17"/>
        <v>1.0156385714427712E-2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1.0863034540585597E-3</v>
      </c>
      <c r="C88" s="304">
        <f t="shared" si="18"/>
        <v>2.5186401234735243E-3</v>
      </c>
      <c r="D88" s="304">
        <f t="shared" si="18"/>
        <v>3.7515041877321286E-3</v>
      </c>
      <c r="E88" s="304">
        <f t="shared" si="18"/>
        <v>3.7493969019868874E-3</v>
      </c>
      <c r="F88" s="304">
        <f t="shared" si="18"/>
        <v>3.5130050815463353E-3</v>
      </c>
      <c r="G88" s="304">
        <f t="shared" si="18"/>
        <v>5.168550998208888E-3</v>
      </c>
      <c r="H88" s="304">
        <f t="shared" si="18"/>
        <v>4.3361855595116221E-3</v>
      </c>
      <c r="I88" s="304">
        <f t="shared" si="18"/>
        <v>5.2916426934860187E-3</v>
      </c>
      <c r="J88" s="304">
        <f t="shared" si="18"/>
        <v>3.4634555210443134E-3</v>
      </c>
      <c r="K88" s="304">
        <f t="shared" si="18"/>
        <v>4.1791437763013519E-3</v>
      </c>
      <c r="L88" s="304">
        <f t="shared" si="18"/>
        <v>4.5535821101293974E-3</v>
      </c>
      <c r="M88" s="304">
        <f t="shared" si="18"/>
        <v>9.1108574880780918E-3</v>
      </c>
      <c r="N88" s="304">
        <f t="shared" si="18"/>
        <v>9.050209010482195E-3</v>
      </c>
      <c r="O88" s="304">
        <f t="shared" si="18"/>
        <v>7.1287296586963469E-3</v>
      </c>
      <c r="P88" s="304">
        <f t="shared" si="18"/>
        <v>8.2713863306600258E-3</v>
      </c>
      <c r="Q88" s="304">
        <f t="shared" si="18"/>
        <v>8.5030733976385435E-3</v>
      </c>
      <c r="R88" s="304">
        <f t="shared" si="18"/>
        <v>7.5120922259118046E-3</v>
      </c>
      <c r="S88" s="304">
        <f t="shared" si="18"/>
        <v>7.0689592340473263E-3</v>
      </c>
      <c r="T88" s="304">
        <f t="shared" si="18"/>
        <v>6.9881511187623634E-3</v>
      </c>
      <c r="U88" s="304">
        <f t="shared" si="18"/>
        <v>7.406849816343446E-3</v>
      </c>
      <c r="V88" s="304">
        <f t="shared" si="18"/>
        <v>7.4487869587041705E-3</v>
      </c>
      <c r="W88" s="304">
        <f t="shared" si="18"/>
        <v>9.3288151739169805E-3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2.8012640704106666E-6</v>
      </c>
      <c r="C89" s="304">
        <f t="shared" si="19"/>
        <v>2.086809565317495E-5</v>
      </c>
      <c r="D89" s="304">
        <f t="shared" si="19"/>
        <v>6.0717284963659631E-5</v>
      </c>
      <c r="E89" s="304">
        <f t="shared" si="19"/>
        <v>4.2608175681941924E-5</v>
      </c>
      <c r="F89" s="304">
        <f t="shared" si="19"/>
        <v>3.9706902762831174E-5</v>
      </c>
      <c r="G89" s="304">
        <f t="shared" si="19"/>
        <v>1.9616852508818055E-4</v>
      </c>
      <c r="H89" s="304">
        <f t="shared" si="19"/>
        <v>1.3753565346455795E-4</v>
      </c>
      <c r="I89" s="304">
        <f t="shared" si="19"/>
        <v>2.1406808280368569E-4</v>
      </c>
      <c r="J89" s="304">
        <f t="shared" si="19"/>
        <v>1.0206988231917344E-4</v>
      </c>
      <c r="K89" s="304">
        <f t="shared" si="19"/>
        <v>5.2625519144768114E-5</v>
      </c>
      <c r="L89" s="304">
        <f t="shared" si="19"/>
        <v>1.3177558365113593E-4</v>
      </c>
      <c r="M89" s="304">
        <f t="shared" si="19"/>
        <v>8.9354269794760487E-4</v>
      </c>
      <c r="N89" s="304">
        <f t="shared" si="19"/>
        <v>8.2877389101155673E-4</v>
      </c>
      <c r="O89" s="304">
        <f t="shared" si="19"/>
        <v>4.6513236695801957E-4</v>
      </c>
      <c r="P89" s="304">
        <f t="shared" si="19"/>
        <v>5.5434174461322868E-4</v>
      </c>
      <c r="Q89" s="304">
        <f t="shared" si="19"/>
        <v>3.4098274601833905E-4</v>
      </c>
      <c r="R89" s="304">
        <f t="shared" si="19"/>
        <v>3.2019739913640571E-4</v>
      </c>
      <c r="S89" s="304">
        <f t="shared" si="19"/>
        <v>3.9202163868382549E-4</v>
      </c>
      <c r="T89" s="304">
        <f t="shared" si="19"/>
        <v>5.3707022275817178E-4</v>
      </c>
      <c r="U89" s="304">
        <f t="shared" si="19"/>
        <v>4.3664552495753761E-4</v>
      </c>
      <c r="V89" s="304">
        <f t="shared" si="19"/>
        <v>5.0691411273952162E-4</v>
      </c>
      <c r="W89" s="304">
        <f t="shared" si="19"/>
        <v>8.2757054051073038E-4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0.34417484818028971</v>
      </c>
      <c r="C91" s="303">
        <f t="shared" si="21"/>
        <v>0.34024654430669848</v>
      </c>
      <c r="D91" s="303">
        <f t="shared" si="21"/>
        <v>0.32101784964163643</v>
      </c>
      <c r="E91" s="303">
        <f t="shared" si="21"/>
        <v>0.32253902442337051</v>
      </c>
      <c r="F91" s="303">
        <f t="shared" si="21"/>
        <v>0.31476437210017355</v>
      </c>
      <c r="G91" s="303">
        <f t="shared" si="21"/>
        <v>0.29219943648663538</v>
      </c>
      <c r="H91" s="303">
        <f t="shared" si="21"/>
        <v>0.3058459143099303</v>
      </c>
      <c r="I91" s="303">
        <f t="shared" si="21"/>
        <v>0.29465144947636718</v>
      </c>
      <c r="J91" s="303">
        <f t="shared" si="21"/>
        <v>0.31194400882658296</v>
      </c>
      <c r="K91" s="303">
        <f t="shared" si="21"/>
        <v>0.2957806332753794</v>
      </c>
      <c r="L91" s="303">
        <f t="shared" si="21"/>
        <v>0.28421474992404983</v>
      </c>
      <c r="M91" s="303">
        <f t="shared" si="21"/>
        <v>0.2439221813805359</v>
      </c>
      <c r="N91" s="303">
        <f t="shared" si="21"/>
        <v>0.26244422635866388</v>
      </c>
      <c r="O91" s="303">
        <f t="shared" si="21"/>
        <v>0.27700827936261541</v>
      </c>
      <c r="P91" s="303">
        <f t="shared" si="21"/>
        <v>0.27450043506747657</v>
      </c>
      <c r="Q91" s="303">
        <f t="shared" si="21"/>
        <v>0.27000666220781555</v>
      </c>
      <c r="R91" s="303">
        <f t="shared" si="21"/>
        <v>0.2674965234027315</v>
      </c>
      <c r="S91" s="303">
        <f t="shared" si="21"/>
        <v>0.26523825370717674</v>
      </c>
      <c r="T91" s="303">
        <f t="shared" si="21"/>
        <v>0.26680276080042792</v>
      </c>
      <c r="U91" s="303">
        <f t="shared" si="21"/>
        <v>0.27124404311148159</v>
      </c>
      <c r="V91" s="303">
        <f t="shared" si="21"/>
        <v>0.24104990602230592</v>
      </c>
      <c r="W91" s="303">
        <f t="shared" si="21"/>
        <v>0.21340039367690603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1.3487524953939818</v>
      </c>
      <c r="C96" s="322">
        <f>IF(C$5=0,0,C$5/OIS_fec!C$5)</f>
        <v>1.2647025223878854</v>
      </c>
      <c r="D96" s="322">
        <f>IF(D$5=0,0,D$5/OIS_fec!D$5)</f>
        <v>1.233228434121777</v>
      </c>
      <c r="E96" s="322">
        <f>IF(E$5=0,0,E$5/OIS_fec!E$5)</f>
        <v>1.1380939970087043</v>
      </c>
      <c r="F96" s="322">
        <f>IF(F$5=0,0,F$5/OIS_fec!F$5)</f>
        <v>1.0737808399684421</v>
      </c>
      <c r="G96" s="322">
        <f>IF(G$5=0,0,G$5/OIS_fec!G$5)</f>
        <v>1.2053512200834864</v>
      </c>
      <c r="H96" s="322">
        <f>IF(H$5=0,0,H$5/OIS_fec!H$5)</f>
        <v>1.1421326285500726</v>
      </c>
      <c r="I96" s="322">
        <f>IF(I$5=0,0,I$5/OIS_fec!I$5)</f>
        <v>1.101815519998981</v>
      </c>
      <c r="J96" s="322">
        <f>IF(J$5=0,0,J$5/OIS_fec!J$5)</f>
        <v>1.1897672368750467</v>
      </c>
      <c r="K96" s="322">
        <f>IF(K$5=0,0,K$5/OIS_fec!K$5)</f>
        <v>0.90302480262225227</v>
      </c>
      <c r="L96" s="322">
        <f>IF(L$5=0,0,L$5/OIS_fec!L$5)</f>
        <v>1.0483030703017107</v>
      </c>
      <c r="M96" s="322">
        <f>IF(M$5=0,0,M$5/OIS_fec!M$5)</f>
        <v>1.1307546918403437</v>
      </c>
      <c r="N96" s="322">
        <f>IF(N$5=0,0,N$5/OIS_fec!N$5)</f>
        <v>1.0789504339935905</v>
      </c>
      <c r="O96" s="322">
        <f>IF(O$5=0,0,O$5/OIS_fec!O$5)</f>
        <v>0.96928777706642366</v>
      </c>
      <c r="P96" s="322">
        <f>IF(P$5=0,0,P$5/OIS_fec!P$5)</f>
        <v>0.92917652831845032</v>
      </c>
      <c r="Q96" s="322">
        <f>IF(Q$5=0,0,Q$5/OIS_fec!Q$5)</f>
        <v>0.74227913160849301</v>
      </c>
      <c r="R96" s="322">
        <f>IF(R$5=0,0,R$5/OIS_fec!R$5)</f>
        <v>0.73486752013731205</v>
      </c>
      <c r="S96" s="322">
        <f>IF(S$5=0,0,S$5/OIS_fec!S$5)</f>
        <v>0.83048078223199318</v>
      </c>
      <c r="T96" s="322">
        <f>IF(T$5=0,0,T$5/OIS_fec!T$5)</f>
        <v>0.78081540315497411</v>
      </c>
      <c r="U96" s="322">
        <f>IF(U$5=0,0,U$5/OIS_fec!U$5)</f>
        <v>0.78272730819257241</v>
      </c>
      <c r="V96" s="322">
        <f>IF(V$5=0,0,V$5/OIS_fec!V$5)</f>
        <v>0.8006291236505092</v>
      </c>
      <c r="W96" s="322">
        <f>IF(W$5=0,0,W$5/OIS_fec!W$5)</f>
        <v>0.81686280248965337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0.39829484654317443</v>
      </c>
      <c r="C101" s="334">
        <f>IF(C$10=0,0,C$10/OIS_fec!C$10)</f>
        <v>0.44295203679790723</v>
      </c>
      <c r="D101" s="334">
        <f>IF(D$10=0,0,D$10/OIS_fec!D$10)</f>
        <v>0.53022646671828966</v>
      </c>
      <c r="E101" s="334">
        <f>IF(E$10=0,0,E$10/OIS_fec!E$10)</f>
        <v>0.50138213433766499</v>
      </c>
      <c r="F101" s="334">
        <f>IF(F$10=0,0,F$10/OIS_fec!F$10)</f>
        <v>0.43481321989182781</v>
      </c>
      <c r="G101" s="334">
        <f>IF(G$10=0,0,G$10/OIS_fec!G$10)</f>
        <v>0.526970611142901</v>
      </c>
      <c r="H101" s="334">
        <f>IF(H$10=0,0,H$10/OIS_fec!H$10)</f>
        <v>0.48054154178436154</v>
      </c>
      <c r="I101" s="334">
        <f>IF(I$10=0,0,I$10/OIS_fec!I$10)</f>
        <v>0.45567841438064499</v>
      </c>
      <c r="J101" s="334">
        <f>IF(J$10=0,0,J$10/OIS_fec!J$10)</f>
        <v>0.51609006574408933</v>
      </c>
      <c r="K101" s="334">
        <f>IF(K$10=0,0,K$10/OIS_fec!K$10)</f>
        <v>0.26010826876015591</v>
      </c>
      <c r="L101" s="334">
        <f>IF(L$10=0,0,L$10/OIS_fec!L$10)</f>
        <v>0.3878283509739156</v>
      </c>
      <c r="M101" s="334">
        <f>IF(M$10=0,0,M$10/OIS_fec!M$10)</f>
        <v>0.54519033870347633</v>
      </c>
      <c r="N101" s="334">
        <f>IF(N$10=0,0,N$10/OIS_fec!N$10)</f>
        <v>0.52542174539989539</v>
      </c>
      <c r="O101" s="334">
        <f>IF(O$10=0,0,O$10/OIS_fec!O$10)</f>
        <v>0.32184978691750404</v>
      </c>
      <c r="P101" s="334">
        <f>IF(P$10=0,0,P$10/OIS_fec!P$10)</f>
        <v>0.30363663627360477</v>
      </c>
      <c r="Q101" s="334">
        <f>IF(Q$10=0,0,Q$10/OIS_fec!Q$10)</f>
        <v>0.12542807584770341</v>
      </c>
      <c r="R101" s="334">
        <f>IF(R$10=0,0,R$10/OIS_fec!R$10)</f>
        <v>0.11702413955615391</v>
      </c>
      <c r="S101" s="334">
        <f>IF(S$10=0,0,S$10/OIS_fec!S$10)</f>
        <v>0.19242083083067679</v>
      </c>
      <c r="T101" s="334">
        <f>IF(T$10=0,0,T$10/OIS_fec!T$10)</f>
        <v>0.13480549491274435</v>
      </c>
      <c r="U101" s="334">
        <f>IF(U$10=0,0,U$10/OIS_fec!U$10)</f>
        <v>0.14334179114218371</v>
      </c>
      <c r="V101" s="334">
        <f>IF(V$10=0,0,V$10/OIS_fec!V$10)</f>
        <v>0.17192017632967477</v>
      </c>
      <c r="W101" s="334">
        <f>IF(W$10=0,0,W$10/OIS_fec!W$10)</f>
        <v>0.17385468083071262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0.67053245594959554</v>
      </c>
      <c r="C102" s="350">
        <f>IF(C$16=0,0,C$16/OIS_fec!C$16)</f>
        <v>0.43612402627606672</v>
      </c>
      <c r="D102" s="350">
        <f>IF(D$16=0,0,D$16/OIS_fec!D$16)</f>
        <v>0.3875961521552479</v>
      </c>
      <c r="E102" s="350">
        <f>IF(E$16=0,0,E$16/OIS_fec!E$16)</f>
        <v>0.30683908740357851</v>
      </c>
      <c r="F102" s="350">
        <f>IF(F$16=0,0,F$16/OIS_fec!F$16)</f>
        <v>0.31105711949785331</v>
      </c>
      <c r="G102" s="350">
        <f>IF(G$16=0,0,G$16/OIS_fec!G$16)</f>
        <v>0.53577375700140006</v>
      </c>
      <c r="H102" s="350">
        <f>IF(H$16=0,0,H$16/OIS_fec!H$16)</f>
        <v>0.41424112290037068</v>
      </c>
      <c r="I102" s="350">
        <f>IF(I$16=0,0,I$16/OIS_fec!I$16)</f>
        <v>0.42101951669355125</v>
      </c>
      <c r="J102" s="350">
        <f>IF(J$16=0,0,J$16/OIS_fec!J$16)</f>
        <v>0.52140734840977299</v>
      </c>
      <c r="K102" s="350">
        <f>IF(K$16=0,0,K$16/OIS_fec!K$16)</f>
        <v>0.37016588484701035</v>
      </c>
      <c r="L102" s="350">
        <f>IF(L$16=0,0,L$16/OIS_fec!L$16)</f>
        <v>0.47761584367301224</v>
      </c>
      <c r="M102" s="350">
        <f>IF(M$16=0,0,M$16/OIS_fec!M$16)</f>
        <v>0.71400695386412105</v>
      </c>
      <c r="N102" s="350">
        <f>IF(N$16=0,0,N$16/OIS_fec!N$16)</f>
        <v>0.64971611053666467</v>
      </c>
      <c r="O102" s="350">
        <f>IF(O$16=0,0,O$16/OIS_fec!O$16)</f>
        <v>0.54441628060356451</v>
      </c>
      <c r="P102" s="350">
        <f>IF(P$16=0,0,P$16/OIS_fec!P$16)</f>
        <v>0.46442263274001694</v>
      </c>
      <c r="Q102" s="350">
        <f>IF(Q$16=0,0,Q$16/OIS_fec!Q$16)</f>
        <v>0.36434538195627403</v>
      </c>
      <c r="R102" s="350">
        <f>IF(R$16=0,0,R$16/OIS_fec!R$16)</f>
        <v>0.3786722733400803</v>
      </c>
      <c r="S102" s="350">
        <f>IF(S$16=0,0,S$16/OIS_fec!S$16)</f>
        <v>0.49171710974359967</v>
      </c>
      <c r="T102" s="350">
        <f>IF(T$16=0,0,T$16/OIS_fec!T$16)</f>
        <v>0.58598964990619284</v>
      </c>
      <c r="U102" s="350">
        <f>IF(U$16=0,0,U$16/OIS_fec!U$16)</f>
        <v>0.55682654321126379</v>
      </c>
      <c r="V102" s="350">
        <f>IF(V$16=0,0,V$16/OIS_fec!V$16)</f>
        <v>0.5713578472667914</v>
      </c>
      <c r="W102" s="350">
        <f>IF(W$16=0,0,W$16/OIS_fec!W$16)</f>
        <v>0.6553660926573518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2.6907983116914447</v>
      </c>
      <c r="C103" s="350">
        <f>IF(C$27=0,0,C$27/OIS_fec!C$27)</f>
        <v>2.682636351096173</v>
      </c>
      <c r="D103" s="350">
        <f>IF(D$27=0,0,D$27/OIS_fec!D$27)</f>
        <v>2.6076990025486309</v>
      </c>
      <c r="E103" s="350">
        <f>IF(E$27=0,0,E$27/OIS_fec!E$27)</f>
        <v>2.5976631768148155</v>
      </c>
      <c r="F103" s="350">
        <f>IF(F$27=0,0,F$27/OIS_fec!F$27)</f>
        <v>2.5601959435071899</v>
      </c>
      <c r="G103" s="350">
        <f>IF(G$27=0,0,G$27/OIS_fec!G$27)</f>
        <v>2.583965015758829</v>
      </c>
      <c r="H103" s="350">
        <f>IF(H$27=0,0,H$27/OIS_fec!H$27)</f>
        <v>2.5416955458226105</v>
      </c>
      <c r="I103" s="350">
        <f>IF(I$27=0,0,I$27/OIS_fec!I$27)</f>
        <v>2.491154038395929</v>
      </c>
      <c r="J103" s="350">
        <f>IF(J$27=0,0,J$27/OIS_fec!J$27)</f>
        <v>2.497900322562391</v>
      </c>
      <c r="K103" s="350">
        <f>IF(K$27=0,0,K$27/OIS_fec!K$27)</f>
        <v>2.3219497698954874</v>
      </c>
      <c r="L103" s="350">
        <f>IF(L$27=0,0,L$27/OIS_fec!L$27)</f>
        <v>2.3972394838071898</v>
      </c>
      <c r="M103" s="350">
        <f>IF(M$27=0,0,M$27/OIS_fec!M$27)</f>
        <v>2.4311433887563543</v>
      </c>
      <c r="N103" s="350">
        <f>IF(N$27=0,0,N$27/OIS_fec!N$27)</f>
        <v>2.3716544737986287</v>
      </c>
      <c r="O103" s="350">
        <f>IF(O$27=0,0,O$27/OIS_fec!O$27)</f>
        <v>2.359118624261844</v>
      </c>
      <c r="P103" s="350">
        <f>IF(P$27=0,0,P$27/OIS_fec!P$27)</f>
        <v>2.3710375600447842</v>
      </c>
      <c r="Q103" s="350">
        <f>IF(Q$27=0,0,Q$27/OIS_fec!Q$27)</f>
        <v>2.2452175951991635</v>
      </c>
      <c r="R103" s="350">
        <f>IF(R$27=0,0,R$27/OIS_fec!R$27)</f>
        <v>2.2244191102160236</v>
      </c>
      <c r="S103" s="350">
        <f>IF(S$27=0,0,S$27/OIS_fec!S$27)</f>
        <v>2.2635294714699454</v>
      </c>
      <c r="T103" s="350">
        <f>IF(T$27=0,0,T$27/OIS_fec!T$27)</f>
        <v>2.2084539382477648</v>
      </c>
      <c r="U103" s="350">
        <f>IF(U$27=0,0,U$27/OIS_fec!U$27)</f>
        <v>2.217880370842737</v>
      </c>
      <c r="V103" s="350">
        <f>IF(V$27=0,0,V$27/OIS_fec!V$27)</f>
        <v>2.2006198248048556</v>
      </c>
      <c r="W103" s="350">
        <f>IF(W$27=0,0,W$27/OIS_fec!W$27)</f>
        <v>2.1903320183090571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0.16331032921335265</v>
      </c>
      <c r="C104" s="350">
        <f>IF(C$35=0,0,C$35/OIS_fec!C$35)</f>
        <v>0.29277287048121692</v>
      </c>
      <c r="D104" s="350">
        <f>IF(D$35=0,0,D$35/OIS_fec!D$35)</f>
        <v>0.41111656880708458</v>
      </c>
      <c r="E104" s="350">
        <f>IF(E$35=0,0,E$35/OIS_fec!E$35)</f>
        <v>0.36197448217761086</v>
      </c>
      <c r="F104" s="350">
        <f>IF(F$35=0,0,F$35/OIS_fec!F$35)</f>
        <v>0.37182925494925173</v>
      </c>
      <c r="G104" s="350">
        <f>IF(G$35=0,0,G$35/OIS_fec!G$35)</f>
        <v>0.68652338088033982</v>
      </c>
      <c r="H104" s="350">
        <f>IF(H$35=0,0,H$35/OIS_fec!H$35)</f>
        <v>0.62444917533416688</v>
      </c>
      <c r="I104" s="350">
        <f>IF(I$35=0,0,I$35/OIS_fec!I$35)</f>
        <v>0.69978660772478429</v>
      </c>
      <c r="J104" s="350">
        <f>IF(J$35=0,0,J$35/OIS_fec!J$35)</f>
        <v>0.5734685056888793</v>
      </c>
      <c r="K104" s="350">
        <f>IF(K$35=0,0,K$35/OIS_fec!K$35)</f>
        <v>0.35134517922537445</v>
      </c>
      <c r="L104" s="350">
        <f>IF(L$35=0,0,L$35/OIS_fec!L$35)</f>
        <v>0.55472565637500526</v>
      </c>
      <c r="M104" s="350">
        <f>IF(M$35=0,0,M$35/OIS_fec!M$35)</f>
        <v>1.127944584956033</v>
      </c>
      <c r="N104" s="350">
        <f>IF(N$35=0,0,N$35/OIS_fec!N$35)</f>
        <v>1.0766014580297194</v>
      </c>
      <c r="O104" s="350">
        <f>IF(O$35=0,0,O$35/OIS_fec!O$35)</f>
        <v>0.87426690036391175</v>
      </c>
      <c r="P104" s="350">
        <f>IF(P$35=0,0,P$35/OIS_fec!P$35)</f>
        <v>0.90350161650388472</v>
      </c>
      <c r="Q104" s="350">
        <f>IF(Q$35=0,0,Q$35/OIS_fec!Q$35)</f>
        <v>0.65771559110429156</v>
      </c>
      <c r="R104" s="350">
        <f>IF(R$35=0,0,R$35/OIS_fec!R$35)</f>
        <v>0.67081872182106816</v>
      </c>
      <c r="S104" s="350">
        <f>IF(S$35=0,0,S$35/OIS_fec!S$35)</f>
        <v>0.75097945292406865</v>
      </c>
      <c r="T104" s="350">
        <f>IF(T$35=0,0,T$35/OIS_fec!T$35)</f>
        <v>0.82828085480880731</v>
      </c>
      <c r="U104" s="350">
        <f>IF(U$35=0,0,U$35/OIS_fec!U$35)</f>
        <v>0.77535319506556788</v>
      </c>
      <c r="V104" s="350">
        <f>IF(V$35=0,0,V$35/OIS_fec!V$35)</f>
        <v>0.83969276552776873</v>
      </c>
      <c r="W104" s="350">
        <f>IF(W$35=0,0,W$35/OIS_fec!W$35)</f>
        <v>1.0051921036049707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0.16573222625247369</v>
      </c>
      <c r="C105" s="350">
        <f>IF(C$54=0,0,C$54/OIS_fec!C$54)</f>
        <v>0.30776937191765324</v>
      </c>
      <c r="D105" s="350">
        <f>IF(D$54=0,0,D$54/OIS_fec!D$54)</f>
        <v>0.42291568172162058</v>
      </c>
      <c r="E105" s="350">
        <f>IF(E$54=0,0,E$54/OIS_fec!E$54)</f>
        <v>0.36632991076073285</v>
      </c>
      <c r="F105" s="350">
        <f>IF(F$54=0,0,F$54/OIS_fec!F$54)</f>
        <v>0.28809428450808688</v>
      </c>
      <c r="G105" s="350">
        <f>IF(G$54=0,0,G$54/OIS_fec!G$54)</f>
        <v>0.45442586586984318</v>
      </c>
      <c r="H105" s="350">
        <f>IF(H$54=0,0,H$54/OIS_fec!H$54)</f>
        <v>0.36015583232776821</v>
      </c>
      <c r="I105" s="350">
        <f>IF(I$54=0,0,I$54/OIS_fec!I$54)</f>
        <v>0.40850645849775252</v>
      </c>
      <c r="J105" s="350">
        <f>IF(J$54=0,0,J$54/OIS_fec!J$54)</f>
        <v>0.30743850813777257</v>
      </c>
      <c r="K105" s="350">
        <f>IF(K$54=0,0,K$54/OIS_fec!K$54)</f>
        <v>0.24112508959078624</v>
      </c>
      <c r="L105" s="350">
        <f>IF(L$54=0,0,L$54/OIS_fec!L$54)</f>
        <v>0.31682404397966124</v>
      </c>
      <c r="M105" s="350">
        <f>IF(M$54=0,0,M$54/OIS_fec!M$54)</f>
        <v>0.6179589120296568</v>
      </c>
      <c r="N105" s="350">
        <f>IF(N$54=0,0,N$54/OIS_fec!N$54)</f>
        <v>0.56540635379120663</v>
      </c>
      <c r="O105" s="350">
        <f>IF(O$54=0,0,O$54/OIS_fec!O$54)</f>
        <v>0.38496356015041894</v>
      </c>
      <c r="P105" s="350">
        <f>IF(P$54=0,0,P$54/OIS_fec!P$54)</f>
        <v>0.39871737328597479</v>
      </c>
      <c r="Q105" s="350">
        <f>IF(Q$54=0,0,Q$54/OIS_fec!Q$54)</f>
        <v>0.30210379320108594</v>
      </c>
      <c r="R105" s="350">
        <f>IF(R$54=0,0,R$54/OIS_fec!R$54)</f>
        <v>0.26904246454784309</v>
      </c>
      <c r="S105" s="350">
        <f>IF(S$54=0,0,S$54/OIS_fec!S$54)</f>
        <v>0.2984268304884371</v>
      </c>
      <c r="T105" s="350">
        <f>IF(T$54=0,0,T$54/OIS_fec!T$54)</f>
        <v>0.269741826794267</v>
      </c>
      <c r="U105" s="350">
        <f>IF(U$54=0,0,U$54/OIS_fec!U$54)</f>
        <v>0.28014400475941337</v>
      </c>
      <c r="V105" s="350">
        <f>IF(V$54=0,0,V$54/OIS_fec!V$54)</f>
        <v>0.29731487166741483</v>
      </c>
      <c r="W105" s="350">
        <f>IF(W$54=0,0,W$54/OIS_fec!W$54)</f>
        <v>0.38042436937104057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3.1024188000000001</v>
      </c>
      <c r="C106" s="350">
        <f>IF(C$68=0,0,C$68/OIS_fec!C$68)</f>
        <v>3.1024187999999997</v>
      </c>
      <c r="D106" s="350">
        <f>IF(D$68=0,0,D$68/OIS_fec!D$68)</f>
        <v>3.1024187999999997</v>
      </c>
      <c r="E106" s="350">
        <f>IF(E$68=0,0,E$68/OIS_fec!E$68)</f>
        <v>3.1024187999999993</v>
      </c>
      <c r="F106" s="350">
        <f>IF(F$68=0,0,F$68/OIS_fec!F$68)</f>
        <v>3.1024188000000019</v>
      </c>
      <c r="G106" s="350">
        <f>IF(G$68=0,0,G$68/OIS_fec!G$68)</f>
        <v>3.1024187999999997</v>
      </c>
      <c r="H106" s="350">
        <f>IF(H$68=0,0,H$68/OIS_fec!H$68)</f>
        <v>3.1024188000000006</v>
      </c>
      <c r="I106" s="350">
        <f>IF(I$68=0,0,I$68/OIS_fec!I$68)</f>
        <v>3.1024188000000006</v>
      </c>
      <c r="J106" s="350">
        <f>IF(J$68=0,0,J$68/OIS_fec!J$68)</f>
        <v>3.1024188000000006</v>
      </c>
      <c r="K106" s="350">
        <f>IF(K$68=0,0,K$68/OIS_fec!K$68)</f>
        <v>3.1024187999999997</v>
      </c>
      <c r="L106" s="350">
        <f>IF(L$68=0,0,L$68/OIS_fec!L$68)</f>
        <v>3.1024188000000001</v>
      </c>
      <c r="M106" s="350">
        <f>IF(M$68=0,0,M$68/OIS_fec!M$68)</f>
        <v>3.1024188000000006</v>
      </c>
      <c r="N106" s="350">
        <f>IF(N$68=0,0,N$68/OIS_fec!N$68)</f>
        <v>3.1024187999999997</v>
      </c>
      <c r="O106" s="350">
        <f>IF(O$68=0,0,O$68/OIS_fec!O$68)</f>
        <v>3.1024187999999997</v>
      </c>
      <c r="P106" s="350">
        <f>IF(P$68=0,0,P$68/OIS_fec!P$68)</f>
        <v>3.1024188000000006</v>
      </c>
      <c r="Q106" s="350">
        <f>IF(Q$68=0,0,Q$68/OIS_fec!Q$68)</f>
        <v>3.102418800000001</v>
      </c>
      <c r="R106" s="350">
        <f>IF(R$68=0,0,R$68/OIS_fec!R$68)</f>
        <v>3.1024188000000006</v>
      </c>
      <c r="S106" s="350">
        <f>IF(S$68=0,0,S$68/OIS_fec!S$68)</f>
        <v>3.1024188000000006</v>
      </c>
      <c r="T106" s="350">
        <f>IF(T$68=0,0,T$68/OIS_fec!T$68)</f>
        <v>3.1024187999999993</v>
      </c>
      <c r="U106" s="350">
        <f>IF(U$68=0,0,U$68/OIS_fec!U$68)</f>
        <v>3.1024187999999993</v>
      </c>
      <c r="V106" s="350">
        <f>IF(V$68=0,0,V$68/OIS_fec!V$68)</f>
        <v>3.1024188000000006</v>
      </c>
      <c r="W106" s="350">
        <f>IF(W$68=0,0,W$68/OIS_fec!W$68)</f>
        <v>3.1024187999999988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8522CC-43C8-4640-82C9-1479D587B354}"/>
</file>

<file path=customXml/itemProps2.xml><?xml version="1.0" encoding="utf-8"?>
<ds:datastoreItem xmlns:ds="http://schemas.openxmlformats.org/officeDocument/2006/customXml" ds:itemID="{604D7E08-1FEB-41CD-88A7-81A4F916C897}"/>
</file>

<file path=customXml/itemProps3.xml><?xml version="1.0" encoding="utf-8"?>
<ds:datastoreItem xmlns:ds="http://schemas.openxmlformats.org/officeDocument/2006/customXml" ds:itemID="{48C48642-5D7E-4A4E-9707-E996681AA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2024-05-20T16:52:36Z</dcterms:created>
  <dcterms:modified xsi:type="dcterms:W3CDTF">2024-05-20T16:52:37Z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